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8680" yWindow="-120" windowWidth="29040" windowHeight="15720" tabRatio="600" firstSheet="1" activeTab="1" autoFilterDateGrouping="1"/>
  </bookViews>
  <sheets>
    <sheet xmlns:r="http://schemas.openxmlformats.org/officeDocument/2006/relationships" name="Master List" sheetId="1" state="visible" r:id="rId1"/>
    <sheet xmlns:r="http://schemas.openxmlformats.org/officeDocument/2006/relationships" name="Summary" sheetId="2" state="visible" r:id="rId2"/>
    <sheet xmlns:r="http://schemas.openxmlformats.org/officeDocument/2006/relationships" name="Emerald Pointe" sheetId="3" state="visible" r:id="rId3"/>
    <sheet xmlns:r="http://schemas.openxmlformats.org/officeDocument/2006/relationships" name="Crescent Village 1 &amp; 2" sheetId="4" state="visible" r:id="rId4"/>
    <sheet xmlns:r="http://schemas.openxmlformats.org/officeDocument/2006/relationships" name="Viewcrest Village" sheetId="5" state="visible" r:id="rId5"/>
    <sheet xmlns:r="http://schemas.openxmlformats.org/officeDocument/2006/relationships" name="Encore Crossing" sheetId="6" state="visible" r:id="rId6"/>
    <sheet xmlns:r="http://schemas.openxmlformats.org/officeDocument/2006/relationships" name="Island Villas" sheetId="7" state="visible" r:id="rId7"/>
    <sheet xmlns:r="http://schemas.openxmlformats.org/officeDocument/2006/relationships" name="Amalfi at Tuscan Lakes" sheetId="8" state="visible" r:id="rId8"/>
    <sheet xmlns:r="http://schemas.openxmlformats.org/officeDocument/2006/relationships" name="Avila" sheetId="9" state="visible" r:id="rId9"/>
    <sheet xmlns:r="http://schemas.openxmlformats.org/officeDocument/2006/relationships" name="Collin Creek" sheetId="10" state="visible" r:id="rId10"/>
    <sheet xmlns:r="http://schemas.openxmlformats.org/officeDocument/2006/relationships" name="Las Colinas Heights" sheetId="11" state="visible" r:id="rId11"/>
    <sheet xmlns:r="http://schemas.openxmlformats.org/officeDocument/2006/relationships" name="Oak Forest" sheetId="12" state="visible" r:id="rId12"/>
    <sheet xmlns:r="http://schemas.openxmlformats.org/officeDocument/2006/relationships" name="Oak Park" sheetId="13" state="visible" r:id="rId13"/>
    <sheet xmlns:r="http://schemas.openxmlformats.org/officeDocument/2006/relationships" name="Sorrento at Tuscan Lakes" sheetId="14" state="visible" r:id="rId14"/>
    <sheet xmlns:r="http://schemas.openxmlformats.org/officeDocument/2006/relationships" name="The Grand at Hill Street" sheetId="15" state="visible" r:id="rId15"/>
    <sheet xmlns:r="http://schemas.openxmlformats.org/officeDocument/2006/relationships" name="The Hightone (Allora Denton)" sheetId="16" state="visible" r:id="rId16"/>
    <sheet xmlns:r="http://schemas.openxmlformats.org/officeDocument/2006/relationships" name="Allora Bella Terra" sheetId="17" state="visible" r:id="rId17"/>
    <sheet xmlns:r="http://schemas.openxmlformats.org/officeDocument/2006/relationships" name="Avonmora" sheetId="18" state="visible" r:id="rId18"/>
    <sheet xmlns:r="http://schemas.openxmlformats.org/officeDocument/2006/relationships" name="Bridgepoint" sheetId="19" state="visible" r:id="rId19"/>
    <sheet xmlns:r="http://schemas.openxmlformats.org/officeDocument/2006/relationships" name="Cityscape" sheetId="20" state="visible" r:id="rId20"/>
    <sheet xmlns:r="http://schemas.openxmlformats.org/officeDocument/2006/relationships" name="Discovery Park" sheetId="21" state="visible" r:id="rId21"/>
    <sheet xmlns:r="http://schemas.openxmlformats.org/officeDocument/2006/relationships" name="Hampton Courts" sheetId="22" state="visible" r:id="rId22"/>
    <sheet xmlns:r="http://schemas.openxmlformats.org/officeDocument/2006/relationships" name="Harbor Terrace" sheetId="23" state="visible" r:id="rId23"/>
    <sheet xmlns:r="http://schemas.openxmlformats.org/officeDocument/2006/relationships" name="Marquee" sheetId="24" state="visible" r:id="rId24"/>
    <sheet xmlns:r="http://schemas.openxmlformats.org/officeDocument/2006/relationships" name="Navigator Villas" sheetId="25" state="visible" r:id="rId25"/>
    <sheet xmlns:r="http://schemas.openxmlformats.org/officeDocument/2006/relationships" name="Presidium Edgestone" sheetId="26" state="visible" r:id="rId26"/>
    <sheet xmlns:r="http://schemas.openxmlformats.org/officeDocument/2006/relationships" name="The Arbors" sheetId="27" state="visible" r:id="rId27"/>
    <sheet xmlns:r="http://schemas.openxmlformats.org/officeDocument/2006/relationships" name="Village at Broadstone" sheetId="28" state="visible" r:id="rId28"/>
    <sheet xmlns:r="http://schemas.openxmlformats.org/officeDocument/2006/relationships" name="Avenues of Kennesaw" sheetId="29" state="visible" r:id="rId29"/>
    <sheet xmlns:r="http://schemas.openxmlformats.org/officeDocument/2006/relationships" name="Azur Aparments" sheetId="30" state="visible" r:id="rId30"/>
    <sheet xmlns:r="http://schemas.openxmlformats.org/officeDocument/2006/relationships" name="Cambridge Square" sheetId="31" state="visible" r:id="rId31"/>
    <sheet xmlns:r="http://schemas.openxmlformats.org/officeDocument/2006/relationships" name="Candlewood" sheetId="32" state="visible" r:id="rId32"/>
    <sheet xmlns:r="http://schemas.openxmlformats.org/officeDocument/2006/relationships" name="Canyon Villa" sheetId="33" state="visible" r:id="rId33"/>
    <sheet xmlns:r="http://schemas.openxmlformats.org/officeDocument/2006/relationships" name="Chaparral" sheetId="34" state="visible" r:id="rId34"/>
    <sheet xmlns:r="http://schemas.openxmlformats.org/officeDocument/2006/relationships" name="Crestmark" sheetId="35" state="visible" r:id="rId35"/>
    <sheet xmlns:r="http://schemas.openxmlformats.org/officeDocument/2006/relationships" name="Cypress Bend" sheetId="36" state="visible" r:id="rId36"/>
    <sheet xmlns:r="http://schemas.openxmlformats.org/officeDocument/2006/relationships" name="Cypress Bend Village" sheetId="37" state="visible" r:id="rId37"/>
    <sheet xmlns:r="http://schemas.openxmlformats.org/officeDocument/2006/relationships" name="David Ave" sheetId="38" state="visible" r:id="rId38"/>
    <sheet xmlns:r="http://schemas.openxmlformats.org/officeDocument/2006/relationships" name="Elliot Baymeadows" sheetId="39" state="visible" r:id="rId39"/>
    <sheet xmlns:r="http://schemas.openxmlformats.org/officeDocument/2006/relationships" name="Foster Creek" sheetId="40" state="visible" r:id="rId40"/>
    <sheet xmlns:r="http://schemas.openxmlformats.org/officeDocument/2006/relationships" name="Foxdale Village" sheetId="41" state="visible" r:id="rId41"/>
    <sheet xmlns:r="http://schemas.openxmlformats.org/officeDocument/2006/relationships" name="Latitude at the Commons" sheetId="42" state="visible" r:id="rId42"/>
    <sheet xmlns:r="http://schemas.openxmlformats.org/officeDocument/2006/relationships" name="Oak Park Monrovia" sheetId="43" state="visible" r:id="rId43"/>
    <sheet xmlns:r="http://schemas.openxmlformats.org/officeDocument/2006/relationships" name="Orchard Glen" sheetId="44" state="visible" r:id="rId44"/>
    <sheet xmlns:r="http://schemas.openxmlformats.org/officeDocument/2006/relationships" name="Paddock Club" sheetId="45" state="visible" r:id="rId45"/>
    <sheet xmlns:r="http://schemas.openxmlformats.org/officeDocument/2006/relationships" name="Rancho Cordova" sheetId="46" state="visible" r:id="rId46"/>
    <sheet xmlns:r="http://schemas.openxmlformats.org/officeDocument/2006/relationships" name="Regency &amp; Lexington" sheetId="47" state="visible" r:id="rId47"/>
    <sheet xmlns:r="http://schemas.openxmlformats.org/officeDocument/2006/relationships" name="Renaissance" sheetId="48" state="visible" r:id="rId48"/>
    <sheet xmlns:r="http://schemas.openxmlformats.org/officeDocument/2006/relationships" name="Rosemont" sheetId="49" state="visible" r:id="rId49"/>
    <sheet xmlns:r="http://schemas.openxmlformats.org/officeDocument/2006/relationships" name="Swiss Gables" sheetId="50" state="visible" r:id="rId50"/>
    <sheet xmlns:r="http://schemas.openxmlformats.org/officeDocument/2006/relationships" name="The Ardent" sheetId="51" state="visible" r:id="rId51"/>
    <sheet xmlns:r="http://schemas.openxmlformats.org/officeDocument/2006/relationships" name="The Fairways" sheetId="52" state="visible" r:id="rId52"/>
    <sheet xmlns:r="http://schemas.openxmlformats.org/officeDocument/2006/relationships" name="The Lakes" sheetId="53" state="visible" r:id="rId53"/>
    <sheet xmlns:r="http://schemas.openxmlformats.org/officeDocument/2006/relationships" name="The Vibe" sheetId="54" state="visible" r:id="rId54"/>
    <sheet xmlns:r="http://schemas.openxmlformats.org/officeDocument/2006/relationships" name="Valera Riverside" sheetId="55" state="visible" r:id="rId55"/>
    <sheet xmlns:r="http://schemas.openxmlformats.org/officeDocument/2006/relationships" name="Windward" sheetId="56" state="visible" r:id="rId56"/>
    <sheet xmlns:r="http://schemas.openxmlformats.org/officeDocument/2006/relationships" name="Almaden 1930" sheetId="57" state="visible" r:id="rId57"/>
    <sheet xmlns:r="http://schemas.openxmlformats.org/officeDocument/2006/relationships" name="Ardmore Springs" sheetId="58" state="visible" r:id="rId58"/>
    <sheet xmlns:r="http://schemas.openxmlformats.org/officeDocument/2006/relationships" name="Bentley Parke" sheetId="59" state="visible" r:id="rId59"/>
    <sheet xmlns:r="http://schemas.openxmlformats.org/officeDocument/2006/relationships" name="Cherry Creek" sheetId="60" state="visible" r:id="rId60"/>
    <sheet xmlns:r="http://schemas.openxmlformats.org/officeDocument/2006/relationships" name="Clipper Cove" sheetId="61" state="visible" r:id="rId61"/>
    <sheet xmlns:r="http://schemas.openxmlformats.org/officeDocument/2006/relationships" name="Cypress Ridge" sheetId="62" state="visible" r:id="rId62"/>
    <sheet xmlns:r="http://schemas.openxmlformats.org/officeDocument/2006/relationships" name="Oslo" sheetId="63" state="visible" r:id="rId63"/>
    <sheet xmlns:r="http://schemas.openxmlformats.org/officeDocument/2006/relationships" name="San Regis" sheetId="64" state="visible" r:id="rId64"/>
    <sheet xmlns:r="http://schemas.openxmlformats.org/officeDocument/2006/relationships" name="Tribute Verdae" sheetId="65" state="visible" r:id="rId65"/>
    <sheet xmlns:r="http://schemas.openxmlformats.org/officeDocument/2006/relationships" name="Walnut Square" sheetId="66" state="visible" r:id="rId66"/>
    <sheet xmlns:r="http://schemas.openxmlformats.org/officeDocument/2006/relationships" name="Waterford" sheetId="67" state="visible" r:id="rId67"/>
    <sheet xmlns:r="http://schemas.openxmlformats.org/officeDocument/2006/relationships" name="Willow Lakes" sheetId="68" state="visible" r:id="rId68"/>
    <sheet xmlns:r="http://schemas.openxmlformats.org/officeDocument/2006/relationships" name="The Retreat" sheetId="69" state="visible" r:id="rId69"/>
    <sheet xmlns:r="http://schemas.openxmlformats.org/officeDocument/2006/relationships" name="Anthem Clearwater" sheetId="70" state="visible" r:id="rId70"/>
    <sheet xmlns:r="http://schemas.openxmlformats.org/officeDocument/2006/relationships" name="Forest View" sheetId="71" state="visible" r:id="rId71"/>
    <sheet xmlns:r="http://schemas.openxmlformats.org/officeDocument/2006/relationships" name="Almaden Terrace" sheetId="72" state="visible" r:id="rId72"/>
    <sheet xmlns:r="http://schemas.openxmlformats.org/officeDocument/2006/relationships" name="Sunterra" sheetId="73" state="visible" r:id="rId73"/>
    <sheet xmlns:r="http://schemas.openxmlformats.org/officeDocument/2006/relationships" name="Santa Lucia" sheetId="74" state="visible" r:id="rId74"/>
  </sheets>
  <definedNames>
    <definedName name="_xlnm._FilterDatabase" localSheetId="0" hidden="1">'Master List'!$A$4:$L$2885</definedName>
    <definedName name="_xlnm._FilterDatabase" localSheetId="1" hidden="1">'Summary'!$A$4:$Q$77</definedName>
    <definedName name="_xlnm._FilterDatabase" localSheetId="2" hidden="1">'Emerald Pointe'!$A$4:$J$25</definedName>
    <definedName name="_xlnm._FilterDatabase" localSheetId="3" hidden="1">'Crescent Village 1 &amp; 2'!$A$4:$J$4</definedName>
    <definedName name="_xlnm._FilterDatabase" localSheetId="4" hidden="1">'Viewcrest Village'!$A$4:$J$4</definedName>
    <definedName name="_xlnm._FilterDatabase" localSheetId="5" hidden="1">'Encore Crossing'!$A$4:$J$4</definedName>
    <definedName name="_xlnm._FilterDatabase" localSheetId="6" hidden="1">'Island Villas'!$A$4:$J$4</definedName>
    <definedName name="_xlnm._FilterDatabase" localSheetId="7" hidden="1">'Amalfi at Tuscan Lakes'!$A$4:$J$52</definedName>
    <definedName name="_xlnm._FilterDatabase" localSheetId="8" hidden="1">'Avila'!$A$4:$J$4</definedName>
    <definedName name="_xlnm._FilterDatabase" localSheetId="9" hidden="1">'Collin Creek'!$A$4:$J$60</definedName>
    <definedName name="_xlnm._FilterDatabase" localSheetId="10" hidden="1">'Las Colinas Heights'!$A$4:$J$4</definedName>
    <definedName name="_xlnm._FilterDatabase" localSheetId="11" hidden="1">'Oak Forest'!$A$4:$J$4</definedName>
    <definedName name="_xlnm._FilterDatabase" localSheetId="12" hidden="1">'Oak Park'!$A$4:$J$4</definedName>
    <definedName name="_xlnm._FilterDatabase" localSheetId="13" hidden="1">'Sorrento at Tuscan Lakes'!$A$4:$J$51</definedName>
    <definedName name="_xlnm._FilterDatabase" localSheetId="14" hidden="1">'The Grand at Hill Street'!$A$4:$J$4</definedName>
    <definedName name="_xlnm._FilterDatabase" localSheetId="15" hidden="1">'The Hightone (Allora Denton)'!$A$4:$J$4</definedName>
    <definedName name="_xlnm._FilterDatabase" localSheetId="16" hidden="1">'Allora Bella Terra'!$A$4:$J$49</definedName>
    <definedName name="_xlnm._FilterDatabase" localSheetId="17" hidden="1">'Avonmora'!$A$4:$J$41</definedName>
    <definedName name="_xlnm._FilterDatabase" localSheetId="18" hidden="1">'Bridgepoint'!$A$4:$J$64</definedName>
    <definedName name="_xlnm._FilterDatabase" localSheetId="19" hidden="1">'Cityscape'!$A$4:$J$4</definedName>
    <definedName name="_xlnm._FilterDatabase" localSheetId="20" hidden="1">'Discovery Park'!$A$4:$J$4</definedName>
    <definedName name="_xlnm._FilterDatabase" localSheetId="21" hidden="1">'Hampton Courts'!$A$4:$J$62</definedName>
    <definedName name="_xlnm._FilterDatabase" localSheetId="22" hidden="1">'Harbor Terrace'!$A$4:$J$24</definedName>
    <definedName name="_xlnm._FilterDatabase" localSheetId="23" hidden="1">'Marquee'!$A$4:$J$44</definedName>
    <definedName name="_xlnm._FilterDatabase" localSheetId="24" hidden="1">'Navigator Villas'!$A$4:$J$29</definedName>
    <definedName name="_xlnm._FilterDatabase" localSheetId="25" hidden="1">'Presidium Edgestone'!$A$4:$J$26</definedName>
    <definedName name="_xlnm._FilterDatabase" localSheetId="26" hidden="1">'The Arbors'!$A$4:$J$61</definedName>
    <definedName name="_xlnm._FilterDatabase" localSheetId="27" hidden="1">'Village at Broadstone'!$A$4:$J$43</definedName>
    <definedName name="_xlnm._FilterDatabase" localSheetId="28" hidden="1">'Avenues of Kennesaw'!$A$4:$J$72</definedName>
    <definedName name="_xlnm._FilterDatabase" localSheetId="29" hidden="1">'Azur Aparments'!$A$4:$J$58</definedName>
    <definedName name="_xlnm._FilterDatabase" localSheetId="30" hidden="1">'Cambridge Square'!$A$4:$J$44</definedName>
    <definedName name="_xlnm._FilterDatabase" localSheetId="31" hidden="1">'Candlewood'!$A$4:$J$32</definedName>
    <definedName name="_xlnm._FilterDatabase" localSheetId="32" hidden="1">'Canyon Villa'!$A$4:$J$41</definedName>
    <definedName name="_xlnm._FilterDatabase" localSheetId="33" hidden="1">'Chaparral'!$A$4:$J$38</definedName>
    <definedName name="_xlnm._FilterDatabase" localSheetId="34" hidden="1">'Crestmark'!$A$4:$J$46</definedName>
    <definedName name="_xlnm._FilterDatabase" localSheetId="35" hidden="1">'Cypress Bend'!$A$4:$J$39</definedName>
    <definedName name="_xlnm._FilterDatabase" localSheetId="36" hidden="1">'Cypress Bend Village'!$A$4:$J$44</definedName>
    <definedName name="_xlnm._FilterDatabase" localSheetId="37" hidden="1">'David Ave'!$A$4:$J$42</definedName>
    <definedName name="_xlnm._FilterDatabase" localSheetId="38" hidden="1">'Elliot Baymeadows'!$A$4:$J$45</definedName>
    <definedName name="_xlnm._FilterDatabase" localSheetId="39" hidden="1">'Foster Creek'!$A$4:$J$38</definedName>
    <definedName name="_xlnm._FilterDatabase" localSheetId="40" hidden="1">'Foxdale Village'!$A$4:$J$51</definedName>
    <definedName name="_xlnm._FilterDatabase" localSheetId="41" hidden="1">'Latitude at the Commons'!$A$4:$Q$37</definedName>
    <definedName name="_xlnm._FilterDatabase" localSheetId="42" hidden="1">'Oak Park Monrovia'!$A$4:$J$28</definedName>
    <definedName name="_xlnm._FilterDatabase" localSheetId="43" hidden="1">'Orchard Glen'!$A$4:$J$48</definedName>
    <definedName name="_xlnm._FilterDatabase" localSheetId="44" hidden="1">'Paddock Club'!$A$4:$J$46</definedName>
    <definedName name="_xlnm._FilterDatabase" localSheetId="45" hidden="1">'Rancho Cordova'!$A$4:$J$31</definedName>
    <definedName name="_xlnm._FilterDatabase" localSheetId="46" hidden="1">'Regency &amp; Lexington'!$A$4:$J$91</definedName>
    <definedName name="_xlnm._FilterDatabase" localSheetId="47" hidden="1">'Renaissance'!$A$4:$J$32</definedName>
    <definedName name="_xlnm._FilterDatabase" localSheetId="48" hidden="1">'Rosemont'!$A$4:$J$69</definedName>
    <definedName name="_xlnm._FilterDatabase" localSheetId="49" hidden="1">'Swiss Gables'!$A$4:$J$42</definedName>
    <definedName name="_xlnm._FilterDatabase" localSheetId="50" hidden="1">'The Ardent'!$A$4:$J$50</definedName>
    <definedName name="_xlnm._FilterDatabase" localSheetId="51" hidden="1">'The Fairways'!$A$4:$J$41</definedName>
    <definedName name="_xlnm._FilterDatabase" localSheetId="52" hidden="1">'The Lakes'!$A$4:$J$38</definedName>
    <definedName name="_xlnm._FilterDatabase" localSheetId="53" hidden="1">'The Vibe'!$A$4:$J$47</definedName>
    <definedName name="_xlnm._FilterDatabase" localSheetId="54" hidden="1">'Valera Riverside'!$A$4:$J$12</definedName>
    <definedName name="_xlnm._FilterDatabase" localSheetId="55" hidden="1">'Windward'!$A$4:$J$27</definedName>
    <definedName name="_xlnm._FilterDatabase" localSheetId="56" hidden="1">'Almaden 1930'!$A$4:$J$4</definedName>
    <definedName name="_xlnm._FilterDatabase" localSheetId="57" hidden="1">'Ardmore Springs'!$A$4:$J$37</definedName>
    <definedName name="_xlnm._FilterDatabase" localSheetId="58" hidden="1">'Bentley Parke'!$A$4:$J$34</definedName>
    <definedName name="_xlnm._FilterDatabase" localSheetId="59" hidden="1">'Cherry Creek'!$A$4:$J$37</definedName>
    <definedName name="_xlnm._FilterDatabase" localSheetId="60" hidden="1">'Clipper Cove'!$A$4:$J$50</definedName>
    <definedName name="_xlnm._FilterDatabase" localSheetId="61" hidden="1">'Cypress Ridge'!$A$4:$J$34</definedName>
    <definedName name="_xlnm._FilterDatabase" localSheetId="62" hidden="1">'Oslo'!$A$4:$J$4</definedName>
    <definedName name="_xlnm._FilterDatabase" localSheetId="63" hidden="1">'San Regis'!$A$4:$J$38</definedName>
    <definedName name="_xlnm._FilterDatabase" localSheetId="64" hidden="1">'Tribute Verdae'!$A$4:$J$32</definedName>
    <definedName name="_xlnm._FilterDatabase" localSheetId="65" hidden="1">'Walnut Square'!$A$4:$J$30</definedName>
    <definedName name="_xlnm._FilterDatabase" localSheetId="66" hidden="1">'Waterford'!$A$4:$J$46</definedName>
    <definedName name="_xlnm._FilterDatabase" localSheetId="67" hidden="1">'Willow Lakes'!$A$4:$J$43</definedName>
    <definedName name="_xlnm._FilterDatabase" localSheetId="68" hidden="1">'The Retreat'!$A$4:$J$4</definedName>
  </definedNames>
  <calcPr calcId="191029" calcMode="manual" fullCalcOnLoad="1" calcCompleted="0"/>
</workbook>
</file>

<file path=xl/styles.xml><?xml version="1.0" encoding="utf-8"?>
<styleSheet xmlns="http://schemas.openxmlformats.org/spreadsheetml/2006/main">
  <numFmts count="6">
    <numFmt numFmtId="164" formatCode="#,##0;[Red]\(#,##0\)"/>
    <numFmt numFmtId="165" formatCode="mm/dd/yy;@"/>
    <numFmt numFmtId="166" formatCode="_(&quot;$&quot;* #,##0.00_);_(&quot;$&quot;* \(#,##0.00\);_(&quot;$&quot;* &quot;-&quot;??_);_(@_)"/>
    <numFmt numFmtId="167" formatCode="_(&quot;$&quot;* #,##0_);_(&quot;$&quot;* \(#,##0\);_(&quot;$&quot;* &quot;-&quot;??_);_(@_)"/>
    <numFmt numFmtId="168" formatCode="yyyy-mm-dd h:mm:ss"/>
    <numFmt numFmtId="169" formatCode="m/d/yyyy"/>
  </numFmts>
  <fonts count="42">
    <font>
      <name val="Calibri"/>
      <family val="2"/>
      <color theme="1"/>
      <sz val="11"/>
      <scheme val="minor"/>
    </font>
    <font>
      <name val="Calibri"/>
      <family val="2"/>
      <b val="1"/>
      <color rgb="FF162F52"/>
      <sz val="15"/>
    </font>
    <font>
      <name val="Calibri"/>
      <family val="2"/>
      <i val="1"/>
      <color rgb="FF666666"/>
      <sz val="11"/>
    </font>
    <font>
      <name val="Calibri"/>
      <family val="2"/>
      <b val="1"/>
      <color rgb="FFFFFFFF"/>
      <sz val="11"/>
    </font>
    <font>
      <name val="Calibri"/>
      <family val="2"/>
      <color rgb="FF0563C1"/>
      <sz val="11"/>
    </font>
    <font>
      <name val="Calibri"/>
      <family val="2"/>
      <color rgb="FF666666"/>
      <sz val="11"/>
    </font>
    <font>
      <name val="Calibri"/>
      <family val="2"/>
      <color rgb="FFC0392B"/>
      <sz val="11"/>
    </font>
    <font>
      <name val="Calibri"/>
      <family val="2"/>
      <b val="1"/>
      <color rgb="FFC0392B"/>
      <sz val="11"/>
    </font>
    <font>
      <name val="Calibri"/>
      <family val="2"/>
      <b val="1"/>
      <sz val="11"/>
    </font>
    <font>
      <name val="Calibri"/>
      <family val="2"/>
      <b val="1"/>
      <color rgb="FF162F52"/>
      <sz val="13"/>
    </font>
    <font>
      <name val="Calibri"/>
      <family val="2"/>
      <b val="1"/>
      <color rgb="FF2E7D32"/>
      <sz val="11"/>
    </font>
    <font>
      <name val="Calibri"/>
      <family val="2"/>
      <b val="1"/>
      <color rgb="FF162F52"/>
      <sz val="14"/>
    </font>
    <font>
      <name val="Calibri"/>
      <family val="2"/>
      <color rgb="FFB8860B"/>
      <sz val="11"/>
    </font>
    <font>
      <name val="Calibri"/>
      <family val="2"/>
      <color rgb="FF2E7D32"/>
      <sz val="11"/>
    </font>
    <font>
      <name val="Calibri"/>
      <family val="2"/>
      <b val="1"/>
      <color theme="1"/>
      <sz val="11"/>
      <scheme val="minor"/>
    </font>
    <font>
      <name val="Calibri"/>
      <family val="2"/>
      <b val="1"/>
      <color theme="0" tint="-0.499984740745262"/>
      <sz val="11"/>
    </font>
    <font>
      <name val="Calibri"/>
      <family val="2"/>
      <color theme="1"/>
      <sz val="11"/>
      <scheme val="minor"/>
    </font>
    <font>
      <name val="Calibri"/>
      <family val="2"/>
      <color indexed="8"/>
      <sz val="11"/>
      <scheme val="minor"/>
    </font>
    <font>
      <name val="Calibri"/>
      <family val="2"/>
      <sz val="11"/>
      <scheme val="minor"/>
    </font>
    <font>
      <name val="Calibri"/>
      <family val="2"/>
      <color rgb="FF0070C0"/>
      <sz val="11"/>
      <scheme val="minor"/>
    </font>
    <font>
      <name val="Calibri"/>
      <family val="2"/>
      <b val="1"/>
      <color theme="0" tint="-0.3499862666707358"/>
      <sz val="11"/>
      <scheme val="minor"/>
    </font>
    <font>
      <name val="Calibri"/>
      <family val="2"/>
      <b val="1"/>
      <color theme="0"/>
      <sz val="11"/>
      <scheme val="minor"/>
    </font>
    <font>
      <name val="Calibri"/>
      <family val="2"/>
      <b val="1"/>
      <color theme="0"/>
      <sz val="11"/>
    </font>
    <font>
      <name val="Calibri"/>
      <family val="2"/>
      <b val="1"/>
      <color theme="0"/>
      <sz val="12"/>
    </font>
    <font>
      <name val="Calibri"/>
      <family val="2"/>
      <b val="1"/>
      <color indexed="9"/>
      <sz val="12"/>
    </font>
    <font>
      <name val="Calibri"/>
      <family val="2"/>
      <b val="1"/>
      <color rgb="FF002060"/>
      <sz val="11"/>
      <scheme val="minor"/>
    </font>
    <font>
      <name val="Calibri"/>
      <family val="2"/>
      <b val="1"/>
      <color rgb="FFFFFFFF"/>
      <sz val="12"/>
    </font>
    <font>
      <name val="Calibri"/>
      <family val="2"/>
      <b val="1"/>
      <color rgb="FF1F3864"/>
      <sz val="11"/>
    </font>
    <font>
      <name val="Calibri"/>
      <family val="2"/>
      <b val="1"/>
      <color rgb="FF1F3864"/>
      <sz val="11"/>
      <scheme val="minor"/>
    </font>
    <font>
      <name val="Calibri"/>
      <family val="2"/>
      <b val="1"/>
      <color rgb="FF666666"/>
      <sz val="11"/>
    </font>
    <font>
      <name val="Calibri"/>
      <family val="2"/>
      <b val="1"/>
      <color theme="3"/>
      <sz val="11"/>
    </font>
    <font>
      <b val="1"/>
      <color rgb="00162F52"/>
      <sz val="13"/>
    </font>
    <font>
      <b val="1"/>
      <color rgb="00002060"/>
    </font>
    <font>
      <color rgb="000563C1"/>
    </font>
    <font>
      <b val="1"/>
      <color rgb="00FFFFFF"/>
    </font>
    <font>
      <b val="1"/>
      <color rgb="002E7D32"/>
    </font>
    <font>
      <color rgb="001F3864"/>
    </font>
    <font>
      <b val="1"/>
    </font>
    <font>
      <i val="1"/>
      <color rgb="00666666"/>
    </font>
    <font>
      <color rgb="00666666"/>
    </font>
    <font>
      <color rgb="002E7D32"/>
    </font>
    <font>
      <color rgb="00C0392B"/>
    </font>
  </fonts>
  <fills count="8">
    <fill>
      <patternFill/>
    </fill>
    <fill>
      <patternFill patternType="gray125"/>
    </fill>
    <fill>
      <patternFill patternType="solid">
        <fgColor rgb="FF162F52"/>
      </patternFill>
    </fill>
    <fill>
      <patternFill patternType="solid">
        <fgColor rgb="FFEEF1F5"/>
      </patternFill>
    </fill>
    <fill>
      <patternFill patternType="solid">
        <fgColor theme="4" tint="0.7999816888943144"/>
        <bgColor indexed="64"/>
      </patternFill>
    </fill>
    <fill>
      <patternFill patternType="solid">
        <fgColor rgb="FF002060"/>
        <bgColor indexed="64"/>
      </patternFill>
    </fill>
    <fill>
      <patternFill patternType="solid">
        <fgColor rgb="00162F52"/>
      </patternFill>
    </fill>
    <fill>
      <patternFill patternType="solid">
        <fgColor rgb="00EEF1F5"/>
      </patternFill>
    </fill>
  </fills>
  <borders count="3">
    <border>
      <left/>
      <right/>
      <top/>
      <bottom/>
      <diagonal/>
    </border>
    <border>
      <left/>
      <right/>
      <top/>
      <bottom style="hair">
        <color indexed="64"/>
      </bottom>
      <diagonal/>
    </border>
    <border>
      <left/>
      <right/>
      <top/>
      <bottom style="medium">
        <color indexed="64"/>
      </bottom>
      <diagonal/>
    </border>
  </borders>
  <cellStyleXfs count="3">
    <xf numFmtId="0" fontId="16" fillId="0" borderId="0"/>
    <xf numFmtId="44" fontId="16" fillId="0" borderId="0"/>
    <xf numFmtId="0" fontId="17" fillId="0" borderId="0"/>
  </cellStyleXfs>
  <cellXfs count="135">
    <xf numFmtId="0" fontId="0" fillId="0" borderId="0" pivotButton="0" quotePrefix="0" xfId="0"/>
    <xf numFmtId="0" fontId="11" fillId="0" borderId="0" pivotButton="0" quotePrefix="0" xfId="0"/>
    <xf numFmtId="0" fontId="2" fillId="0" borderId="0" pivotButton="0" quotePrefix="0" xfId="0"/>
    <xf numFmtId="3" fontId="0" fillId="0" borderId="0" pivotButton="0" quotePrefix="0" xfId="0"/>
    <xf numFmtId="164" fontId="0" fillId="0" borderId="0" pivotButton="0" quotePrefix="0" xfId="0"/>
    <xf numFmtId="0" fontId="3" fillId="2" borderId="0" applyAlignment="1" pivotButton="0" quotePrefix="0" xfId="0">
      <alignment horizontal="center" vertical="center" wrapText="1"/>
    </xf>
    <xf numFmtId="0" fontId="0" fillId="0" borderId="0" applyAlignment="1" pivotButton="0" quotePrefix="0" xfId="0">
      <alignment vertical="center"/>
    </xf>
    <xf numFmtId="0" fontId="0" fillId="0" borderId="0" applyAlignment="1" pivotButton="0" quotePrefix="0" xfId="0">
      <alignment horizontal="center" vertical="center"/>
    </xf>
    <xf numFmtId="9" fontId="0" fillId="0" borderId="0" applyAlignment="1" pivotButton="0" quotePrefix="0" xfId="0">
      <alignment horizontal="center" vertical="center"/>
    </xf>
    <xf numFmtId="0" fontId="5" fillId="0" borderId="0" applyAlignment="1" pivotButton="0" quotePrefix="0" xfId="0">
      <alignment vertical="center"/>
    </xf>
    <xf numFmtId="0" fontId="12" fillId="0" borderId="0" applyAlignment="1" pivotButton="0" quotePrefix="0" xfId="0">
      <alignment horizontal="center" vertical="center"/>
    </xf>
    <xf numFmtId="0" fontId="13" fillId="0" borderId="0" applyAlignment="1" pivotButton="0" quotePrefix="0" xfId="0">
      <alignment horizontal="center" vertical="center"/>
    </xf>
    <xf numFmtId="0" fontId="5" fillId="0" borderId="0" applyAlignment="1" pivotButton="0" quotePrefix="0" xfId="0">
      <alignment horizontal="center" vertical="center"/>
    </xf>
    <xf numFmtId="0" fontId="6" fillId="0" borderId="0" applyAlignment="1" pivotButton="0" quotePrefix="0" xfId="0">
      <alignment horizontal="center" vertical="center"/>
    </xf>
    <xf numFmtId="0" fontId="2" fillId="0" borderId="0" applyAlignment="1" pivotButton="0" quotePrefix="0" xfId="0">
      <alignment vertical="center"/>
    </xf>
    <xf numFmtId="0" fontId="2" fillId="0" borderId="0" applyAlignment="1" pivotButton="0" quotePrefix="0" xfId="0">
      <alignment horizontal="center" vertical="center"/>
    </xf>
    <xf numFmtId="0" fontId="4" fillId="0" borderId="0" applyAlignment="1" pivotButton="0" quotePrefix="0" xfId="0">
      <alignment vertical="center"/>
    </xf>
    <xf numFmtId="0" fontId="0" fillId="3" borderId="0" applyAlignment="1" pivotButton="0" quotePrefix="0" xfId="0">
      <alignment horizontal="center" vertical="center"/>
    </xf>
    <xf numFmtId="9" fontId="8" fillId="0" borderId="0" applyAlignment="1" pivotButton="0" quotePrefix="0" xfId="0">
      <alignment horizontal="center" vertical="center"/>
    </xf>
    <xf numFmtId="0" fontId="8" fillId="0" borderId="0" applyAlignment="1" pivotButton="0" quotePrefix="0" xfId="0">
      <alignment vertical="center"/>
    </xf>
    <xf numFmtId="3" fontId="0" fillId="0" borderId="0" applyAlignment="1" pivotButton="0" quotePrefix="0" xfId="0">
      <alignment vertical="center"/>
    </xf>
    <xf numFmtId="164" fontId="0" fillId="0" borderId="0" applyAlignment="1" pivotButton="0" quotePrefix="0" xfId="0">
      <alignment vertical="center"/>
    </xf>
    <xf numFmtId="3" fontId="8" fillId="0" borderId="0" applyAlignment="1" pivotButton="0" quotePrefix="0" xfId="0">
      <alignment vertical="center"/>
    </xf>
    <xf numFmtId="0" fontId="1" fillId="0" borderId="0" applyAlignment="1" pivotButton="0" quotePrefix="0" xfId="0">
      <alignment vertical="center"/>
    </xf>
    <xf numFmtId="164" fontId="8" fillId="0" borderId="0" applyAlignment="1" pivotButton="0" quotePrefix="0" xfId="0">
      <alignment vertical="center"/>
    </xf>
    <xf numFmtId="0" fontId="4" fillId="0" borderId="1" applyAlignment="1" pivotButton="0" quotePrefix="0" xfId="0">
      <alignment vertical="center"/>
    </xf>
    <xf numFmtId="0" fontId="0" fillId="0" borderId="1" applyAlignment="1" pivotButton="0" quotePrefix="0" xfId="0">
      <alignment horizontal="center" vertical="center"/>
    </xf>
    <xf numFmtId="0" fontId="5" fillId="0" borderId="1" applyAlignment="1" pivotButton="0" quotePrefix="0" xfId="0">
      <alignment vertical="center"/>
    </xf>
    <xf numFmtId="3" fontId="0" fillId="0" borderId="1" applyAlignment="1" pivotButton="0" quotePrefix="0" xfId="0">
      <alignment vertical="center"/>
    </xf>
    <xf numFmtId="9" fontId="0" fillId="0" borderId="1" applyAlignment="1" pivotButton="0" quotePrefix="0" xfId="0">
      <alignment horizontal="center" vertical="center"/>
    </xf>
    <xf numFmtId="0" fontId="0" fillId="0" borderId="0" applyAlignment="1" pivotButton="0" quotePrefix="0" xfId="0">
      <alignment horizontal="left" vertical="center"/>
    </xf>
    <xf numFmtId="164" fontId="0" fillId="4" borderId="0" applyAlignment="1" pivotButton="0" quotePrefix="0" xfId="0">
      <alignment vertical="center"/>
    </xf>
    <xf numFmtId="164" fontId="7" fillId="4" borderId="0" applyAlignment="1" pivotButton="0" quotePrefix="0" xfId="0">
      <alignment vertical="center"/>
    </xf>
    <xf numFmtId="0" fontId="0" fillId="3" borderId="2" applyAlignment="1" pivotButton="0" quotePrefix="0" xfId="0">
      <alignment horizontal="center" vertical="center"/>
    </xf>
    <xf numFmtId="164" fontId="0" fillId="4" borderId="1" applyAlignment="1" pivotButton="0" quotePrefix="0" xfId="0">
      <alignment vertical="center"/>
    </xf>
    <xf numFmtId="1" fontId="0" fillId="0" borderId="0" applyAlignment="1" pivotButton="0" quotePrefix="0" xfId="0">
      <alignment horizontal="center" vertical="center"/>
    </xf>
    <xf numFmtId="0" fontId="21" fillId="5" borderId="0" applyAlignment="1" pivotButton="0" quotePrefix="0" xfId="0">
      <alignment horizontal="center" vertical="center"/>
    </xf>
    <xf numFmtId="0" fontId="22" fillId="5" borderId="0" applyAlignment="1" pivotButton="0" quotePrefix="0" xfId="0">
      <alignment horizontal="center" vertical="center" wrapText="1"/>
    </xf>
    <xf numFmtId="0" fontId="23" fillId="5" borderId="0" applyAlignment="1" pivotButton="0" quotePrefix="0" xfId="0">
      <alignment horizontal="center" vertical="center" wrapText="1"/>
    </xf>
    <xf numFmtId="0" fontId="24" fillId="5" borderId="0" applyAlignment="1" pivotButton="0" quotePrefix="0" xfId="0">
      <alignment horizontal="center" vertical="center" wrapText="1"/>
    </xf>
    <xf numFmtId="0" fontId="0" fillId="0" borderId="0" applyAlignment="1" pivotButton="0" quotePrefix="0" xfId="0">
      <alignment vertical="center" wrapText="1"/>
    </xf>
    <xf numFmtId="0" fontId="10" fillId="0" borderId="0" applyAlignment="1" pivotButton="0" quotePrefix="0" xfId="0">
      <alignment horizontal="center" vertical="center"/>
    </xf>
    <xf numFmtId="165" fontId="0" fillId="0" borderId="0" applyAlignment="1" pivotButton="0" quotePrefix="0" xfId="0">
      <alignment horizontal="center" vertical="center"/>
    </xf>
    <xf numFmtId="0" fontId="21" fillId="5" borderId="0" applyAlignment="1" pivotButton="0" quotePrefix="0" xfId="0">
      <alignment horizontal="center" vertical="center" wrapText="1"/>
    </xf>
    <xf numFmtId="0" fontId="0" fillId="4" borderId="0" applyAlignment="1" pivotButton="0" quotePrefix="0" xfId="0">
      <alignment horizontal="center" vertical="center"/>
    </xf>
    <xf numFmtId="0" fontId="25" fillId="0" borderId="0" applyAlignment="1" pivotButton="0" quotePrefix="0" xfId="0">
      <alignment horizontal="center" vertical="center" wrapText="1"/>
    </xf>
    <xf numFmtId="0" fontId="14" fillId="4" borderId="0" applyAlignment="1" pivotButton="0" quotePrefix="0" xfId="0">
      <alignment horizontal="center" vertical="center"/>
    </xf>
    <xf numFmtId="165" fontId="0" fillId="0" borderId="0" applyAlignment="1" pivotButton="0" quotePrefix="0" xfId="0">
      <alignment vertical="center"/>
    </xf>
    <xf numFmtId="0" fontId="8" fillId="0" borderId="0" applyAlignment="1" pivotButton="0" quotePrefix="0" xfId="0">
      <alignment horizontal="center" vertical="center"/>
    </xf>
    <xf numFmtId="0" fontId="0" fillId="0" borderId="2" applyAlignment="1" pivotButton="0" quotePrefix="0" xfId="0">
      <alignment horizontal="center" vertical="center"/>
    </xf>
    <xf numFmtId="0" fontId="15" fillId="0" borderId="0" applyAlignment="1" pivotButton="0" quotePrefix="0" xfId="0">
      <alignment horizontal="center" vertical="center"/>
    </xf>
    <xf numFmtId="0" fontId="14" fillId="0" borderId="0" applyAlignment="1" pivotButton="0" quotePrefix="0" xfId="0">
      <alignment vertical="center"/>
    </xf>
    <xf numFmtId="0" fontId="14" fillId="0" borderId="0" applyAlignment="1" pivotButton="0" quotePrefix="0" xfId="0">
      <alignment horizontal="center" vertical="center"/>
    </xf>
    <xf numFmtId="164" fontId="14" fillId="0" borderId="0" applyAlignment="1" pivotButton="0" quotePrefix="0" xfId="0">
      <alignment vertical="center"/>
    </xf>
    <xf numFmtId="0" fontId="0" fillId="0" borderId="0" applyAlignment="1" pivotButton="0" quotePrefix="0" xfId="0">
      <alignment horizontal="center" vertical="center" wrapText="1"/>
    </xf>
    <xf numFmtId="166" fontId="0" fillId="0" borderId="0" applyAlignment="1" pivotButton="0" quotePrefix="0" xfId="1">
      <alignment vertical="center"/>
    </xf>
    <xf numFmtId="0" fontId="17" fillId="0" borderId="0" applyAlignment="1" pivotButton="0" quotePrefix="0" xfId="2">
      <alignment horizontal="center" vertical="center"/>
    </xf>
    <xf numFmtId="167" fontId="18" fillId="0" borderId="0" applyAlignment="1" pivotButton="0" quotePrefix="0" xfId="0">
      <alignment horizontal="center" vertical="center"/>
    </xf>
    <xf numFmtId="0" fontId="20" fillId="0" borderId="0" applyAlignment="1" pivotButton="0" quotePrefix="0" xfId="0">
      <alignment horizontal="center" vertical="center"/>
    </xf>
    <xf numFmtId="0" fontId="17" fillId="0" borderId="0" applyAlignment="1" pivotButton="0" quotePrefix="0" xfId="2">
      <alignment horizontal="center" vertical="center" wrapText="1"/>
    </xf>
    <xf numFmtId="0" fontId="18" fillId="0" borderId="0" applyAlignment="1" pivotButton="0" quotePrefix="0" xfId="2">
      <alignment horizontal="center" vertical="center"/>
    </xf>
    <xf numFmtId="0" fontId="18" fillId="0" borderId="0" applyAlignment="1" pivotButton="0" quotePrefix="0" xfId="2">
      <alignment horizontal="center" vertical="center" wrapText="1"/>
    </xf>
    <xf numFmtId="0" fontId="19" fillId="0" borderId="0" applyAlignment="1" pivotButton="0" quotePrefix="0" xfId="0">
      <alignment horizontal="center" vertical="center" wrapText="1"/>
    </xf>
    <xf numFmtId="167" fontId="0" fillId="0" borderId="0" applyAlignment="1" pivotButton="0" quotePrefix="0" xfId="0">
      <alignment horizontal="center" vertical="center"/>
    </xf>
    <xf numFmtId="1" fontId="0" fillId="0" borderId="0" applyAlignment="1" pivotButton="0" quotePrefix="0" xfId="0">
      <alignment vertical="center"/>
    </xf>
    <xf numFmtId="1" fontId="24" fillId="5" borderId="0" applyAlignment="1" pivotButton="0" quotePrefix="0" xfId="0">
      <alignment horizontal="center" vertical="center" wrapText="1"/>
    </xf>
    <xf numFmtId="0" fontId="26" fillId="5" borderId="0" applyAlignment="1" pivotButton="0" quotePrefix="0" xfId="0">
      <alignment horizontal="center" vertical="center" wrapText="1"/>
    </xf>
    <xf numFmtId="0" fontId="27" fillId="0" borderId="0" applyAlignment="1" pivotButton="0" quotePrefix="0" xfId="0">
      <alignment horizontal="center" vertical="center"/>
    </xf>
    <xf numFmtId="0" fontId="28" fillId="0" borderId="0" applyAlignment="1" pivotButton="0" quotePrefix="0" xfId="0">
      <alignment horizontal="center" vertical="center"/>
    </xf>
    <xf numFmtId="0" fontId="29" fillId="0" borderId="0" applyAlignment="1" pivotButton="0" quotePrefix="0" xfId="0">
      <alignment horizontal="center" vertical="center"/>
    </xf>
    <xf numFmtId="1" fontId="8" fillId="0" borderId="0" applyAlignment="1" pivotButton="0" quotePrefix="0" xfId="0">
      <alignment horizontal="center" vertical="center"/>
    </xf>
    <xf numFmtId="0" fontId="0" fillId="0" borderId="0" applyAlignment="1" pivotButton="0" quotePrefix="0" xfId="0">
      <alignment horizontal="left" vertical="center" wrapText="1"/>
    </xf>
    <xf numFmtId="0" fontId="30" fillId="0" borderId="0" applyAlignment="1" pivotButton="0" quotePrefix="0" xfId="0">
      <alignment horizontal="center" vertical="center"/>
    </xf>
    <xf numFmtId="0" fontId="14" fillId="4" borderId="0" applyAlignment="1" pivotButton="0" quotePrefix="0" xfId="0">
      <alignment horizontal="center" vertical="center" wrapText="1"/>
    </xf>
    <xf numFmtId="0" fontId="10" fillId="0" borderId="0" applyAlignment="1" pivotButton="0" quotePrefix="0" xfId="0">
      <alignment horizontal="center" vertical="center" wrapText="1"/>
    </xf>
    <xf numFmtId="3" fontId="0" fillId="0" borderId="0" applyAlignment="1" pivotButton="0" quotePrefix="0" xfId="0">
      <alignment vertical="center" wrapText="1"/>
    </xf>
    <xf numFmtId="164" fontId="0" fillId="0" borderId="0" applyAlignment="1" pivotButton="0" quotePrefix="0" xfId="0">
      <alignment vertical="center" wrapText="1"/>
    </xf>
    <xf numFmtId="9" fontId="0" fillId="0" borderId="0" applyAlignment="1" pivotButton="0" quotePrefix="0" xfId="0">
      <alignment horizontal="center" vertical="center" wrapText="1"/>
    </xf>
    <xf numFmtId="1" fontId="0" fillId="0" borderId="0" applyAlignment="1" pivotButton="0" quotePrefix="0" xfId="0">
      <alignment horizontal="center" vertical="center" wrapText="1"/>
    </xf>
    <xf numFmtId="165" fontId="0" fillId="0" borderId="0" applyAlignment="1" pivotButton="0" quotePrefix="0" xfId="0">
      <alignment horizontal="center" vertical="center" wrapText="1"/>
    </xf>
    <xf numFmtId="0" fontId="0" fillId="3" borderId="0" applyAlignment="1" pivotButton="0" quotePrefix="0" xfId="0">
      <alignment horizontal="center" vertical="center" wrapText="1"/>
    </xf>
    <xf numFmtId="0" fontId="29" fillId="0" borderId="0" applyAlignment="1" pivotButton="0" quotePrefix="0" xfId="0">
      <alignment horizontal="center" vertical="center" wrapText="1"/>
    </xf>
    <xf numFmtId="0" fontId="27" fillId="0" borderId="0" applyAlignment="1" pivotButton="0" quotePrefix="0" xfId="0">
      <alignment horizontal="center" vertical="center" wrapText="1"/>
    </xf>
    <xf numFmtId="165" fontId="0" fillId="0" borderId="0" applyAlignment="1" pivotButton="0" quotePrefix="0" xfId="0">
      <alignment vertical="center" wrapText="1"/>
    </xf>
    <xf numFmtId="0" fontId="8" fillId="0" borderId="0" applyAlignment="1" pivotButton="0" quotePrefix="0" xfId="0">
      <alignment horizontal="center" vertical="center" wrapText="1"/>
    </xf>
    <xf numFmtId="0" fontId="28" fillId="0" borderId="0" applyAlignment="1" pivotButton="0" quotePrefix="0" xfId="0">
      <alignment horizontal="center" vertical="center" wrapText="1"/>
    </xf>
    <xf numFmtId="3" fontId="8" fillId="0" borderId="0" applyAlignment="1" pivotButton="0" quotePrefix="0" xfId="0">
      <alignment vertical="center" wrapText="1"/>
    </xf>
    <xf numFmtId="9" fontId="8" fillId="0" borderId="0" applyAlignment="1" pivotButton="0" quotePrefix="0" xfId="0">
      <alignment horizontal="center" vertical="center" wrapText="1"/>
    </xf>
    <xf numFmtId="0" fontId="14"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25" fillId="0" borderId="0" applyAlignment="1" pivotButton="0" quotePrefix="0" xfId="0">
      <alignment horizontal="left" vertical="center" wrapText="1"/>
    </xf>
    <xf numFmtId="0" fontId="25" fillId="0" borderId="0" applyAlignment="1" pivotButton="0" quotePrefix="0" xfId="0">
      <alignment vertical="center" wrapText="1"/>
    </xf>
    <xf numFmtId="0" fontId="0" fillId="4" borderId="0" applyAlignment="1" pivotButton="0" quotePrefix="0" xfId="0">
      <alignment horizontal="center" vertical="center" wrapText="1"/>
    </xf>
    <xf numFmtId="0" fontId="9" fillId="0" borderId="0" applyAlignment="1" pivotButton="0" quotePrefix="0" xfId="0">
      <alignment horizontal="center" vertical="center" wrapText="1"/>
    </xf>
    <xf numFmtId="0" fontId="4" fillId="0" borderId="0" applyAlignment="1" pivotButton="0" quotePrefix="0" xfId="0">
      <alignment horizontal="center" vertical="center" wrapText="1"/>
    </xf>
    <xf numFmtId="0" fontId="0" fillId="0" borderId="0" applyAlignment="1" pivotButton="0" quotePrefix="0" xfId="0">
      <alignment horizontal="center" vertical="center" wrapText="1"/>
    </xf>
    <xf numFmtId="0" fontId="9" fillId="0" borderId="0" applyAlignment="1" pivotButton="0" quotePrefix="0" xfId="0">
      <alignment horizontal="center" vertical="center"/>
    </xf>
    <xf numFmtId="0" fontId="4" fillId="0" borderId="0" applyAlignment="1" pivotButton="0" quotePrefix="0" xfId="0">
      <alignment horizontal="center" vertical="center"/>
    </xf>
    <xf numFmtId="0" fontId="40" fillId="0" borderId="0" pivotButton="0" quotePrefix="0" xfId="0"/>
    <xf numFmtId="9" fontId="0" fillId="0" borderId="0" pivotButton="0" quotePrefix="0" xfId="0"/>
    <xf numFmtId="0" fontId="41" fillId="0" borderId="0" pivotButton="0" quotePrefix="0" xfId="0"/>
    <xf numFmtId="0" fontId="39" fillId="0" borderId="0" pivotButton="0" quotePrefix="0" xfId="0"/>
    <xf numFmtId="0" fontId="38" fillId="0" borderId="0" pivotButton="0" quotePrefix="0" xfId="0"/>
    <xf numFmtId="0" fontId="33" fillId="0" borderId="0" applyAlignment="1" pivotButton="0" quotePrefix="0" xfId="0">
      <alignment vertical="center"/>
    </xf>
    <xf numFmtId="0" fontId="0" fillId="0" borderId="0" applyAlignment="1" pivotButton="0" quotePrefix="0" xfId="0">
      <alignment horizontal="center"/>
    </xf>
    <xf numFmtId="0" fontId="39" fillId="0" borderId="0" applyAlignment="1" pivotButton="0" quotePrefix="0" xfId="0">
      <alignment vertical="center"/>
    </xf>
    <xf numFmtId="0" fontId="33" fillId="0" borderId="0" pivotButton="0" quotePrefix="0" xfId="0"/>
    <xf numFmtId="0" fontId="37" fillId="0" borderId="0" pivotButton="0" quotePrefix="0" xfId="0"/>
    <xf numFmtId="3" fontId="37" fillId="0" borderId="0" pivotButton="0" quotePrefix="0" xfId="0"/>
    <xf numFmtId="9" fontId="37" fillId="0" borderId="0" pivotButton="0" quotePrefix="0" xfId="0"/>
    <xf numFmtId="164" fontId="37" fillId="0" borderId="0" pivotButton="0" quotePrefix="0" xfId="0"/>
    <xf numFmtId="165" fontId="0" fillId="0" borderId="0" applyAlignment="1" pivotButton="0" quotePrefix="0" xfId="0">
      <alignment horizontal="center" vertical="center"/>
    </xf>
    <xf numFmtId="165" fontId="0" fillId="0" borderId="0" applyAlignment="1" pivotButton="0" quotePrefix="0" xfId="0">
      <alignment vertical="center"/>
    </xf>
    <xf numFmtId="167" fontId="18" fillId="0" borderId="0" applyAlignment="1" pivotButton="0" quotePrefix="0" xfId="0">
      <alignment horizontal="center" vertical="center"/>
    </xf>
    <xf numFmtId="167" fontId="0" fillId="0" borderId="0" applyAlignment="1" pivotButton="0" quotePrefix="0" xfId="0">
      <alignment horizontal="center" vertical="center"/>
    </xf>
    <xf numFmtId="166" fontId="0" fillId="0" borderId="0" applyAlignment="1" pivotButton="0" quotePrefix="0" xfId="1">
      <alignment vertical="center"/>
    </xf>
    <xf numFmtId="165" fontId="0" fillId="0" borderId="0" applyAlignment="1" pivotButton="0" quotePrefix="0" xfId="0">
      <alignment horizontal="center" vertical="center" wrapText="1"/>
    </xf>
    <xf numFmtId="165" fontId="0" fillId="0" borderId="0" applyAlignment="1" pivotButton="0" quotePrefix="0" xfId="0">
      <alignment vertical="center" wrapText="1"/>
    </xf>
    <xf numFmtId="0" fontId="31" fillId="0" borderId="0" pivotButton="0" quotePrefix="0" xfId="0"/>
    <xf numFmtId="0" fontId="32" fillId="0" borderId="0" pivotButton="0" quotePrefix="0" xfId="0"/>
    <xf numFmtId="0" fontId="34" fillId="6" borderId="0" applyAlignment="1" pivotButton="0" quotePrefix="0" xfId="0">
      <alignment horizontal="center" wrapText="1"/>
    </xf>
    <xf numFmtId="0" fontId="35" fillId="0" borderId="0" pivotButton="0" quotePrefix="0" xfId="0"/>
    <xf numFmtId="1" fontId="0" fillId="0" borderId="0" pivotButton="0" quotePrefix="0" xfId="0"/>
    <xf numFmtId="0" fontId="0" fillId="7" borderId="0" pivotButton="0" quotePrefix="0" xfId="0"/>
    <xf numFmtId="0" fontId="0" fillId="7" borderId="0" applyAlignment="1" pivotButton="0" quotePrefix="0" xfId="0">
      <alignment vertical="center" wrapText="1"/>
    </xf>
    <xf numFmtId="0" fontId="35" fillId="7" borderId="0" pivotButton="0" quotePrefix="0" xfId="0"/>
    <xf numFmtId="3" fontId="0" fillId="7" borderId="0" pivotButton="0" quotePrefix="0" xfId="0"/>
    <xf numFmtId="9" fontId="0" fillId="7" borderId="0" pivotButton="0" quotePrefix="0" xfId="0"/>
    <xf numFmtId="1" fontId="0" fillId="7" borderId="0" pivotButton="0" quotePrefix="0" xfId="0"/>
    <xf numFmtId="0" fontId="36" fillId="0" borderId="0" pivotButton="0" quotePrefix="0" xfId="0"/>
    <xf numFmtId="0" fontId="36" fillId="7" borderId="0" pivotButton="0" quotePrefix="0" xfId="0"/>
    <xf numFmtId="169" fontId="0" fillId="0" borderId="0" applyAlignment="1" pivotButton="0" quotePrefix="0" xfId="0">
      <alignment horizontal="center" vertical="center"/>
    </xf>
    <xf numFmtId="169" fontId="0" fillId="0" borderId="0" applyAlignment="1" pivotButton="0" quotePrefix="0" xfId="0">
      <alignment vertical="center"/>
    </xf>
    <xf numFmtId="169" fontId="0" fillId="0" borderId="0" applyAlignment="1" pivotButton="0" quotePrefix="0" xfId="0">
      <alignment horizontal="center" vertical="center" wrapText="1"/>
    </xf>
    <xf numFmtId="169" fontId="0" fillId="0" borderId="0" pivotButton="0" quotePrefix="0" xfId="0"/>
  </cellXfs>
  <cellStyles count="3">
    <cellStyle name="Normal" xfId="0" builtinId="0"/>
    <cellStyle name="Currency" xfId="1" builtinId="4"/>
    <cellStyle name="Normal 2" xfId="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styles" Target="styles.xml" Id="rId75"/><Relationship Type="http://schemas.openxmlformats.org/officeDocument/2006/relationships/theme" Target="theme/theme1.xml" Id="rId7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Anthem Clearwater'!A1" TargetMode="External" Id="rId1"/><Relationship Type="http://schemas.openxmlformats.org/officeDocument/2006/relationships/hyperlink" Target="#'Forest View'!A1" TargetMode="External" Id="rId2"/><Relationship Type="http://schemas.openxmlformats.org/officeDocument/2006/relationships/hyperlink" Target="#'Almaden Terrace'!A1" TargetMode="External" Id="rId3"/><Relationship Type="http://schemas.openxmlformats.org/officeDocument/2006/relationships/hyperlink" Target="#'Sunterra'!A1" TargetMode="External" Id="rId4"/><Relationship Type="http://schemas.openxmlformats.org/officeDocument/2006/relationships/hyperlink" Target="#'Santa Lucia'!A1" TargetMode="External" Id="rId5"/></Relationships>
</file>

<file path=xl/worksheets/_rels/sheet70.xml.rels><Relationships xmlns="http://schemas.openxmlformats.org/package/2006/relationships"><Relationship Type="http://schemas.openxmlformats.org/officeDocument/2006/relationships/hyperlink" Target="#'Summary'!A1" TargetMode="External" Id="rId1"/></Relationships>
</file>

<file path=xl/worksheets/_rels/sheet71.xml.rels><Relationships xmlns="http://schemas.openxmlformats.org/package/2006/relationships"><Relationship Type="http://schemas.openxmlformats.org/officeDocument/2006/relationships/hyperlink" Target="#'Summary'!A1" TargetMode="External" Id="rId1"/></Relationships>
</file>

<file path=xl/worksheets/_rels/sheet72.xml.rels><Relationships xmlns="http://schemas.openxmlformats.org/package/2006/relationships"><Relationship Type="http://schemas.openxmlformats.org/officeDocument/2006/relationships/hyperlink" Target="#'Summary'!A1" TargetMode="External" Id="rId1"/></Relationships>
</file>

<file path=xl/worksheets/_rels/sheet73.xml.rels><Relationships xmlns="http://schemas.openxmlformats.org/package/2006/relationships"><Relationship Type="http://schemas.openxmlformats.org/officeDocument/2006/relationships/hyperlink" Target="#'Summary'!A1" TargetMode="External" Id="rId1"/></Relationships>
</file>

<file path=xl/worksheets/_rels/sheet74.xml.rels><Relationships xmlns="http://schemas.openxmlformats.org/package/2006/relationships"><Relationship Type="http://schemas.openxmlformats.org/officeDocument/2006/relationships/hyperlink" Target="#'Summary'!A1" TargetMode="External" Id="rId1"/></Relationships>
</file>

<file path=xl/worksheets/sheet1.xml><?xml version="1.0" encoding="utf-8"?>
<worksheet xmlns="http://schemas.openxmlformats.org/spreadsheetml/2006/main">
  <sheetPr>
    <outlinePr summaryBelow="1" summaryRight="1"/>
    <pageSetUpPr/>
  </sheetPr>
  <dimension ref="A1:L2885"/>
  <sheetViews>
    <sheetView workbookViewId="0">
      <pane ySplit="4" topLeftCell="A5" activePane="bottomLeft" state="frozen"/>
      <selection pane="bottomLeft" activeCell="O16" sqref="O16"/>
    </sheetView>
  </sheetViews>
  <sheetFormatPr baseColWidth="8" defaultRowHeight="15"/>
  <cols>
    <col width="24" customWidth="1" min="1" max="1"/>
    <col width="11.5703125" customWidth="1" style="7" min="2" max="2"/>
    <col width="40" customWidth="1" min="3" max="3"/>
    <col width="70.42578125" customWidth="1" min="4" max="4"/>
    <col width="14.85546875" customWidth="1" style="7" min="5" max="5"/>
    <col width="12.85546875" customWidth="1" style="7" min="6" max="6"/>
    <col width="13.7109375" customWidth="1" style="7" min="7" max="7"/>
    <col width="12" customWidth="1" min="8" max="10"/>
    <col width="12.42578125" customWidth="1" style="7" min="11" max="11"/>
    <col width="15.140625" customWidth="1" style="7" min="12" max="12"/>
  </cols>
  <sheetData>
    <row r="1" ht="18.75" customHeight="1">
      <c r="A1" s="1" t="inlineStr">
        <is>
          <t>Master Project List — Every Capital Plan Scope (all properties)</t>
        </is>
      </c>
    </row>
    <row r="2">
      <c r="A2" s="2" t="inlineStr">
        <is>
          <t>Every project/scope across all properties — completion + how billed. Filter/sort any column (e.g. by Acquired to see one cohort, by Status to see what's open).</t>
        </is>
      </c>
    </row>
    <row r="4" ht="30" customFormat="1" customHeight="1" s="6">
      <c r="A4" s="5" t="inlineStr">
        <is>
          <t>Property</t>
        </is>
      </c>
      <c r="B4" s="5" t="inlineStr">
        <is>
          <t>Acquired</t>
        </is>
      </c>
      <c r="C4" s="5" t="inlineStr">
        <is>
          <t>Project</t>
        </is>
      </c>
      <c r="D4" s="5" t="inlineStr">
        <is>
          <t>Scope of Work</t>
        </is>
      </c>
      <c r="E4" s="5" t="inlineStr">
        <is>
          <t>GL Code</t>
        </is>
      </c>
      <c r="F4" s="5" t="inlineStr">
        <is>
          <t>Owner</t>
        </is>
      </c>
      <c r="G4" s="5" t="inlineStr">
        <is>
          <t>Type</t>
        </is>
      </c>
      <c r="H4" s="5" t="inlineStr">
        <is>
          <t>Budget</t>
        </is>
      </c>
      <c r="I4" s="5" t="inlineStr">
        <is>
          <t>Spent</t>
        </is>
      </c>
      <c r="J4" s="5" t="inlineStr">
        <is>
          <t>Remaining</t>
        </is>
      </c>
      <c r="K4" s="5" t="inlineStr">
        <is>
          <t>% Billed</t>
        </is>
      </c>
      <c r="L4" s="5" t="inlineStr">
        <is>
          <t>Status</t>
        </is>
      </c>
    </row>
    <row r="5">
      <c r="A5" t="inlineStr">
        <is>
          <t>Emerald Pointe</t>
        </is>
      </c>
      <c r="B5" s="7" t="n">
        <v>2015</v>
      </c>
      <c r="C5" t="inlineStr">
        <is>
          <t>Pool Furniture Replacement</t>
        </is>
      </c>
      <c r="D5" t="inlineStr">
        <is>
          <t>New Pool Furniture ($5,000)</t>
        </is>
      </c>
      <c r="E5" s="7" t="inlineStr">
        <is>
          <t>51010-00</t>
        </is>
      </c>
      <c r="F5" s="12" t="inlineStr">
        <is>
          <t>PMC</t>
        </is>
      </c>
      <c r="G5" s="7" t="inlineStr">
        <is>
          <t>Capital Plan</t>
        </is>
      </c>
      <c r="H5" s="3" t="n">
        <v>5000</v>
      </c>
      <c r="I5" s="3" t="n">
        <v>12</v>
      </c>
      <c r="J5" s="4" t="n">
        <v>4988</v>
      </c>
      <c r="K5" s="8">
        <f>IF(H5=0,0,I5/H5)</f>
        <v/>
      </c>
      <c r="L5" s="10" t="inlineStr">
        <is>
          <t>In Progress</t>
        </is>
      </c>
    </row>
    <row r="6">
      <c r="A6" t="inlineStr">
        <is>
          <t>Emerald Pointe</t>
        </is>
      </c>
      <c r="B6" s="7" t="n">
        <v>2015</v>
      </c>
      <c r="C6" t="inlineStr">
        <is>
          <t>Pool Deck Repair</t>
        </is>
      </c>
      <c r="D6" t="inlineStr">
        <is>
          <t>Seal Cracks Pool Deck ($700)
Cracks were observed on the clubhouse pool deck. It appeared that there were attempts of re</t>
        </is>
      </c>
      <c r="E6" s="7" t="inlineStr">
        <is>
          <t>51021-00</t>
        </is>
      </c>
      <c r="F6" s="11" t="inlineStr">
        <is>
          <t>GC</t>
        </is>
      </c>
      <c r="G6" s="7" t="inlineStr">
        <is>
          <t>Capital Plan</t>
        </is>
      </c>
      <c r="H6" s="3" t="n">
        <v>700</v>
      </c>
      <c r="I6" s="3" t="n">
        <v>700</v>
      </c>
      <c r="J6" s="4" t="n">
        <v>0</v>
      </c>
      <c r="K6" s="8">
        <f>IF(H6=0,0,I6/H6)</f>
        <v/>
      </c>
      <c r="L6" s="11" t="inlineStr">
        <is>
          <t>Completed</t>
        </is>
      </c>
    </row>
    <row r="7">
      <c r="A7" t="inlineStr">
        <is>
          <t>Emerald Pointe</t>
        </is>
      </c>
      <c r="B7" s="7" t="n">
        <v>2015</v>
      </c>
      <c r="C7" t="inlineStr">
        <is>
          <t>Pool Resurfacing</t>
        </is>
      </c>
      <c r="D7" t="inlineStr">
        <is>
          <t>Resurface Pool Decks ($42,500)</t>
        </is>
      </c>
      <c r="E7" s="7" t="inlineStr">
        <is>
          <t>51023-00</t>
        </is>
      </c>
      <c r="F7" s="11" t="inlineStr">
        <is>
          <t>GC</t>
        </is>
      </c>
      <c r="G7" s="7" t="inlineStr">
        <is>
          <t>Capital Plan</t>
        </is>
      </c>
      <c r="H7" s="3" t="n">
        <v>42500</v>
      </c>
      <c r="I7" s="3" t="n">
        <v>42500</v>
      </c>
      <c r="J7" s="4" t="n">
        <v>0</v>
      </c>
      <c r="K7" s="8">
        <f>IF(H7=0,0,I7/H7)</f>
        <v/>
      </c>
      <c r="L7" s="11" t="inlineStr">
        <is>
          <t>Completed</t>
        </is>
      </c>
    </row>
    <row r="8">
      <c r="A8" t="inlineStr">
        <is>
          <t>Emerald Pointe</t>
        </is>
      </c>
      <c r="B8" s="7" t="n">
        <v>2015</v>
      </c>
      <c r="C8" t="inlineStr">
        <is>
          <t>Court Resurfacing</t>
        </is>
      </c>
      <c r="D8" t="inlineStr">
        <is>
          <t>Repair Basketball Court Cracks ($500)
Asphalt pavement cracks was observed throughout the basketball court. Resealing cr</t>
        </is>
      </c>
      <c r="E8" s="7" t="inlineStr">
        <is>
          <t>51027-00</t>
        </is>
      </c>
      <c r="F8" s="11" t="inlineStr">
        <is>
          <t>GC</t>
        </is>
      </c>
      <c r="G8" s="7" t="inlineStr">
        <is>
          <t>Capital Plan</t>
        </is>
      </c>
      <c r="H8" s="3" t="n">
        <v>500</v>
      </c>
      <c r="I8" s="3" t="n">
        <v>500</v>
      </c>
      <c r="J8" s="4" t="n">
        <v>0</v>
      </c>
      <c r="K8" s="8">
        <f>IF(H8=0,0,I8/H8)</f>
        <v/>
      </c>
      <c r="L8" s="11" t="inlineStr">
        <is>
          <t>Completed</t>
        </is>
      </c>
    </row>
    <row r="9">
      <c r="A9" t="inlineStr">
        <is>
          <t>Emerald Pointe</t>
        </is>
      </c>
      <c r="B9" s="7" t="n">
        <v>2015</v>
      </c>
      <c r="C9" t="inlineStr">
        <is>
          <t>Tree Trimming/Pruning &amp; Removal</t>
        </is>
      </c>
      <c r="D9" t="inlineStr">
        <is>
          <t>Tree Trimming ($25,000)</t>
        </is>
      </c>
      <c r="E9" s="7" t="inlineStr">
        <is>
          <t>51043-00</t>
        </is>
      </c>
      <c r="F9" s="12" t="inlineStr">
        <is>
          <t>PMC</t>
        </is>
      </c>
      <c r="G9" s="7" t="inlineStr">
        <is>
          <t>Capital Plan</t>
        </is>
      </c>
      <c r="H9" s="3" t="n">
        <v>25000</v>
      </c>
      <c r="I9" s="3" t="n">
        <v>59</v>
      </c>
      <c r="J9" s="4" t="n">
        <v>24941</v>
      </c>
      <c r="K9" s="8">
        <f>IF(H9=0,0,I9/H9)</f>
        <v/>
      </c>
      <c r="L9" s="10" t="inlineStr">
        <is>
          <t>In Progress</t>
        </is>
      </c>
    </row>
    <row r="10">
      <c r="A10" t="inlineStr">
        <is>
          <t>Emerald Pointe</t>
        </is>
      </c>
      <c r="B10" s="7" t="n">
        <v>2015</v>
      </c>
      <c r="C10" t="inlineStr">
        <is>
          <t>Landscape Upgrades</t>
        </is>
      </c>
      <c r="D10" t="inlineStr">
        <is>
          <t>Repair/Improve Landscape ($7,500)
Many of the landscaping sprinkler systems are broken in multiple areas of theProperty.</t>
        </is>
      </c>
      <c r="E10" s="7" t="inlineStr">
        <is>
          <t>51045-00</t>
        </is>
      </c>
      <c r="F10" s="12" t="inlineStr">
        <is>
          <t>PMC</t>
        </is>
      </c>
      <c r="G10" s="7" t="inlineStr">
        <is>
          <t>Capital Plan</t>
        </is>
      </c>
      <c r="H10" s="3" t="n">
        <v>7500</v>
      </c>
      <c r="I10" s="3" t="n">
        <v>18</v>
      </c>
      <c r="J10" s="4" t="n">
        <v>7482</v>
      </c>
      <c r="K10" s="8">
        <f>IF(H10=0,0,I10/H10)</f>
        <v/>
      </c>
      <c r="L10" s="10" t="inlineStr">
        <is>
          <t>In Progress</t>
        </is>
      </c>
    </row>
    <row r="11">
      <c r="A11" t="inlineStr">
        <is>
          <t>Emerald Pointe</t>
        </is>
      </c>
      <c r="B11" s="7" t="n">
        <v>2015</v>
      </c>
      <c r="C11" t="inlineStr">
        <is>
          <t>Irrigation System</t>
        </is>
      </c>
      <c r="D11" t="inlineStr">
        <is>
          <t>Irrigation Repairs ($25,000)</t>
        </is>
      </c>
      <c r="E11" s="7" t="inlineStr">
        <is>
          <t>51046-00</t>
        </is>
      </c>
      <c r="F11" s="11" t="inlineStr">
        <is>
          <t>GC</t>
        </is>
      </c>
      <c r="G11" s="7" t="inlineStr">
        <is>
          <t>Capital Plan</t>
        </is>
      </c>
      <c r="H11" s="3" t="n">
        <v>25000</v>
      </c>
      <c r="I11" s="3" t="n">
        <v>25000</v>
      </c>
      <c r="J11" s="4" t="n">
        <v>0</v>
      </c>
      <c r="K11" s="8">
        <f>IF(H11=0,0,I11/H11)</f>
        <v/>
      </c>
      <c r="L11" s="11" t="inlineStr">
        <is>
          <t>Completed</t>
        </is>
      </c>
    </row>
    <row r="12">
      <c r="A12" t="inlineStr">
        <is>
          <t>Emerald Pointe</t>
        </is>
      </c>
      <c r="B12" s="7" t="n">
        <v>2015</v>
      </c>
      <c r="C12" t="inlineStr">
        <is>
          <t>Roof Repairs</t>
        </is>
      </c>
      <c r="D12" t="inlineStr">
        <is>
          <t>Roof Repairs ($15,000)</t>
        </is>
      </c>
      <c r="E12" s="7" t="inlineStr">
        <is>
          <t>51062-00</t>
        </is>
      </c>
      <c r="F12" s="11" t="inlineStr">
        <is>
          <t>GC</t>
        </is>
      </c>
      <c r="G12" s="7" t="inlineStr">
        <is>
          <t>Capital Plan</t>
        </is>
      </c>
      <c r="H12" s="3" t="n">
        <v>15000</v>
      </c>
      <c r="I12" s="3" t="n">
        <v>15000</v>
      </c>
      <c r="J12" s="4" t="n">
        <v>0</v>
      </c>
      <c r="K12" s="8">
        <f>IF(H12=0,0,I12/H12)</f>
        <v/>
      </c>
      <c r="L12" s="11" t="inlineStr">
        <is>
          <t>Completed</t>
        </is>
      </c>
    </row>
    <row r="13">
      <c r="A13" t="inlineStr">
        <is>
          <t>Emerald Pointe</t>
        </is>
      </c>
      <c r="B13" s="7" t="n">
        <v>2015</v>
      </c>
      <c r="C13" t="inlineStr">
        <is>
          <t>Roof Cleaning</t>
        </is>
      </c>
      <c r="D13" t="inlineStr">
        <is>
          <t>Roof Inspection &amp; Cleaning ($10,000)</t>
        </is>
      </c>
      <c r="E13" s="7" t="inlineStr">
        <is>
          <t>51063-00</t>
        </is>
      </c>
      <c r="F13" s="11" t="inlineStr">
        <is>
          <t>GC</t>
        </is>
      </c>
      <c r="G13" s="7" t="inlineStr">
        <is>
          <t>Capital Plan</t>
        </is>
      </c>
      <c r="H13" s="3" t="n">
        <v>10000</v>
      </c>
      <c r="I13" s="3" t="n">
        <v>10000</v>
      </c>
      <c r="J13" s="4" t="n">
        <v>0</v>
      </c>
      <c r="K13" s="8">
        <f>IF(H13=0,0,I13/H13)</f>
        <v/>
      </c>
      <c r="L13" s="11" t="inlineStr">
        <is>
          <t>Completed</t>
        </is>
      </c>
    </row>
    <row r="14">
      <c r="A14" t="inlineStr">
        <is>
          <t>Emerald Pointe</t>
        </is>
      </c>
      <c r="B14" s="7" t="n">
        <v>2015</v>
      </c>
      <c r="C14" t="inlineStr">
        <is>
          <t>Fence Repair/Replacement</t>
        </is>
      </c>
      <c r="D14" t="inlineStr">
        <is>
          <t>Remove Pergolas ($15,000)</t>
        </is>
      </c>
      <c r="E14" s="7" t="inlineStr">
        <is>
          <t>51076-00</t>
        </is>
      </c>
      <c r="F14" s="11" t="inlineStr">
        <is>
          <t>GC</t>
        </is>
      </c>
      <c r="G14" s="7" t="inlineStr">
        <is>
          <t>Capital Plan</t>
        </is>
      </c>
      <c r="H14" s="3" t="n">
        <v>15000</v>
      </c>
      <c r="I14" s="3" t="n">
        <v>15000</v>
      </c>
      <c r="J14" s="4" t="n">
        <v>0</v>
      </c>
      <c r="K14" s="8">
        <f>IF(H14=0,0,I14/H14)</f>
        <v/>
      </c>
      <c r="L14" s="11" t="inlineStr">
        <is>
          <t>Completed</t>
        </is>
      </c>
    </row>
    <row r="15">
      <c r="A15" t="inlineStr">
        <is>
          <t>Emerald Pointe</t>
        </is>
      </c>
      <c r="B15" s="7" t="n">
        <v>2015</v>
      </c>
      <c r="C15" t="inlineStr">
        <is>
          <t>Trim/Doors</t>
        </is>
      </c>
      <c r="D15" t="inlineStr">
        <is>
          <t>Repair Damaged Door ($750)
The maintenance room door located near the north pool was observed to bedamaged. Repairing th</t>
        </is>
      </c>
      <c r="E15" s="7" t="inlineStr">
        <is>
          <t>51082-00</t>
        </is>
      </c>
      <c r="F15" s="11" t="inlineStr">
        <is>
          <t>GC</t>
        </is>
      </c>
      <c r="G15" s="7" t="inlineStr">
        <is>
          <t>Capital Plan</t>
        </is>
      </c>
      <c r="H15" s="3" t="n">
        <v>750</v>
      </c>
      <c r="I15" s="3" t="n">
        <v>750</v>
      </c>
      <c r="J15" s="4" t="n">
        <v>0</v>
      </c>
      <c r="K15" s="8">
        <f>IF(H15=0,0,I15/H15)</f>
        <v/>
      </c>
      <c r="L15" s="11" t="inlineStr">
        <is>
          <t>Completed</t>
        </is>
      </c>
    </row>
    <row r="16">
      <c r="A16" t="inlineStr">
        <is>
          <t>Emerald Pointe</t>
        </is>
      </c>
      <c r="B16" s="7" t="n">
        <v>2015</v>
      </c>
      <c r="C16" t="inlineStr">
        <is>
          <t>Decks/Balconies/Patio Repairs</t>
        </is>
      </c>
      <c r="D16" t="inlineStr">
        <is>
          <t>Repair Deteriorating Wood on Patios ($15,000)</t>
        </is>
      </c>
      <c r="E16" s="7" t="inlineStr">
        <is>
          <t>51083-00</t>
        </is>
      </c>
      <c r="F16" s="11" t="inlineStr">
        <is>
          <t>GC</t>
        </is>
      </c>
      <c r="G16" s="7" t="inlineStr">
        <is>
          <t>Capital Plan</t>
        </is>
      </c>
      <c r="H16" s="3" t="n">
        <v>15000</v>
      </c>
      <c r="I16" s="3" t="n">
        <v>15000</v>
      </c>
      <c r="J16" s="4" t="n">
        <v>0</v>
      </c>
      <c r="K16" s="8">
        <f>IF(H16=0,0,I16/H16)</f>
        <v/>
      </c>
      <c r="L16" s="11" t="inlineStr">
        <is>
          <t>Completed</t>
        </is>
      </c>
    </row>
    <row r="17">
      <c r="A17" t="inlineStr">
        <is>
          <t>Emerald Pointe</t>
        </is>
      </c>
      <c r="B17" s="7" t="n">
        <v>2015</v>
      </c>
      <c r="C17" t="inlineStr">
        <is>
          <t>Railings &amp; Fences</t>
        </is>
      </c>
      <c r="D17" t="inlineStr">
        <is>
          <t>Replace Landing Railings ($60,000)</t>
        </is>
      </c>
      <c r="E17" s="7" t="inlineStr">
        <is>
          <t>51084-00</t>
        </is>
      </c>
      <c r="F17" s="11" t="inlineStr">
        <is>
          <t>GC</t>
        </is>
      </c>
      <c r="G17" s="7" t="inlineStr">
        <is>
          <t>Capital Plan</t>
        </is>
      </c>
      <c r="H17" s="3" t="n">
        <v>60000</v>
      </c>
      <c r="I17" s="3" t="n">
        <v>60000</v>
      </c>
      <c r="J17" s="4" t="n">
        <v>0</v>
      </c>
      <c r="K17" s="8">
        <f>IF(H17=0,0,I17/H17)</f>
        <v/>
      </c>
      <c r="L17" s="11" t="inlineStr">
        <is>
          <t>Completed</t>
        </is>
      </c>
    </row>
    <row r="18">
      <c r="A18" t="inlineStr">
        <is>
          <t>Emerald Pointe</t>
        </is>
      </c>
      <c r="B18" s="7" t="n">
        <v>2015</v>
      </c>
      <c r="C18" t="inlineStr">
        <is>
          <t>Concrete/Foundation</t>
        </is>
      </c>
      <c r="D18" t="inlineStr">
        <is>
          <t>Repair Concrete Pavement Cracks ($500)
Concrete cracks were observed at the concrete pavement located adjacent to the ba</t>
        </is>
      </c>
      <c r="E18" s="7" t="inlineStr">
        <is>
          <t>51090-00</t>
        </is>
      </c>
      <c r="F18" s="11" t="inlineStr">
        <is>
          <t>GC</t>
        </is>
      </c>
      <c r="G18" s="7" t="inlineStr">
        <is>
          <t>Capital Plan</t>
        </is>
      </c>
      <c r="H18" s="3" t="n">
        <v>500</v>
      </c>
      <c r="I18" s="3" t="n">
        <v>500</v>
      </c>
      <c r="J18" s="4" t="n">
        <v>0</v>
      </c>
      <c r="K18" s="8">
        <f>IF(H18=0,0,I18/H18)</f>
        <v/>
      </c>
      <c r="L18" s="11" t="inlineStr">
        <is>
          <t>Completed</t>
        </is>
      </c>
    </row>
    <row r="19">
      <c r="A19" t="inlineStr">
        <is>
          <t>Emerald Pointe</t>
        </is>
      </c>
      <c r="B19" s="7" t="n">
        <v>2015</v>
      </c>
      <c r="C19" t="inlineStr">
        <is>
          <t>Sidewalk/Curb Repair/Replacement</t>
        </is>
      </c>
      <c r="D19" t="inlineStr">
        <is>
          <t>Repair Sidewalk Tripping Hazards ($2,500)</t>
        </is>
      </c>
      <c r="E19" s="7" t="inlineStr">
        <is>
          <t>51091-00</t>
        </is>
      </c>
      <c r="F19" s="11" t="inlineStr">
        <is>
          <t>GC</t>
        </is>
      </c>
      <c r="G19" s="7" t="inlineStr">
        <is>
          <t>Capital Plan</t>
        </is>
      </c>
      <c r="H19" s="3" t="n">
        <v>2500</v>
      </c>
      <c r="I19" s="3" t="n">
        <v>2500</v>
      </c>
      <c r="J19" s="4" t="n">
        <v>0</v>
      </c>
      <c r="K19" s="8">
        <f>IF(H19=0,0,I19/H19)</f>
        <v/>
      </c>
      <c r="L19" s="11" t="inlineStr">
        <is>
          <t>Completed</t>
        </is>
      </c>
    </row>
    <row r="20">
      <c r="A20" t="inlineStr">
        <is>
          <t>Emerald Pointe</t>
        </is>
      </c>
      <c r="B20" s="7" t="n">
        <v>2015</v>
      </c>
      <c r="C20" t="inlineStr">
        <is>
          <t>Sidewalk/Curb Repair/Replacement</t>
        </is>
      </c>
      <c r="D20" t="inlineStr">
        <is>
          <t>Repair Sidewalk Cracks ($700)
A couple of the Subject's concrete sidewalk sections exhibit cracks. These conditions were</t>
        </is>
      </c>
      <c r="E20" s="7" t="inlineStr">
        <is>
          <t>51091-00</t>
        </is>
      </c>
      <c r="F20" s="11" t="inlineStr">
        <is>
          <t>GC</t>
        </is>
      </c>
      <c r="G20" s="7" t="inlineStr">
        <is>
          <t>Capital Plan</t>
        </is>
      </c>
      <c r="H20" s="3" t="n">
        <v>700</v>
      </c>
      <c r="I20" s="3" t="n">
        <v>700</v>
      </c>
      <c r="J20" s="4" t="n">
        <v>0</v>
      </c>
      <c r="K20" s="8">
        <f>IF(H20=0,0,I20/H20)</f>
        <v/>
      </c>
      <c r="L20" s="11" t="inlineStr">
        <is>
          <t>Completed</t>
        </is>
      </c>
    </row>
    <row r="21">
      <c r="A21" t="inlineStr">
        <is>
          <t>Emerald Pointe</t>
        </is>
      </c>
      <c r="B21" s="7" t="n">
        <v>2015</v>
      </c>
      <c r="C21" t="inlineStr">
        <is>
          <t>Boiler Replacement</t>
        </is>
      </c>
      <c r="D21" t="inlineStr">
        <is>
          <t xml:space="preserve">Repair Water Heater Leaks - Building 3 ($500)
The water heater was leaking in Building 3 at the time of the assessment. </t>
        </is>
      </c>
      <c r="E21" s="7" t="inlineStr">
        <is>
          <t>51110-00</t>
        </is>
      </c>
      <c r="F21" s="12" t="inlineStr">
        <is>
          <t>PMC</t>
        </is>
      </c>
      <c r="G21" s="7" t="inlineStr">
        <is>
          <t>Capital Plan</t>
        </is>
      </c>
      <c r="H21" s="3" t="n">
        <v>500</v>
      </c>
      <c r="I21" s="3" t="n">
        <v>1</v>
      </c>
      <c r="J21" s="4" t="n">
        <v>499</v>
      </c>
      <c r="K21" s="8">
        <f>IF(H21=0,0,I21/H21)</f>
        <v/>
      </c>
      <c r="L21" s="10" t="inlineStr">
        <is>
          <t>In Progress</t>
        </is>
      </c>
    </row>
    <row r="22">
      <c r="A22" t="inlineStr">
        <is>
          <t>Emerald Pointe</t>
        </is>
      </c>
      <c r="B22" s="7" t="n">
        <v>2015</v>
      </c>
      <c r="C22" t="inlineStr">
        <is>
          <t>Electrical Replacement</t>
        </is>
      </c>
      <c r="D22" t="inlineStr">
        <is>
          <t xml:space="preserve">Replace Zinsco Electrical Subpanels ($525,000)
Zinsco breakers were observed in the electrical subpanels inside all the </t>
        </is>
      </c>
      <c r="E22" s="7" t="inlineStr">
        <is>
          <t>51140-00</t>
        </is>
      </c>
      <c r="F22" s="11" t="inlineStr">
        <is>
          <t>GC</t>
        </is>
      </c>
      <c r="G22" s="7" t="inlineStr">
        <is>
          <t>Capital Plan</t>
        </is>
      </c>
      <c r="H22" s="3" t="n">
        <v>587000</v>
      </c>
      <c r="I22" s="3" t="n">
        <v>587000</v>
      </c>
      <c r="J22" s="4" t="n">
        <v>0</v>
      </c>
      <c r="K22" s="8">
        <f>IF(H22=0,0,I22/H22)</f>
        <v/>
      </c>
      <c r="L22" s="11" t="inlineStr">
        <is>
          <t>Completed</t>
        </is>
      </c>
    </row>
    <row r="23">
      <c r="A23" t="inlineStr">
        <is>
          <t>Emerald Pointe</t>
        </is>
      </c>
      <c r="B23" s="7" t="n">
        <v>2015</v>
      </c>
      <c r="C23" t="inlineStr">
        <is>
          <t>Wiring</t>
        </is>
      </c>
      <c r="D23" t="inlineStr">
        <is>
          <t>Repair Aluminum Wiring - Allowance ($225,000)
Aluminum wiring was observed in the residential units. To mitigate aluminu</t>
        </is>
      </c>
      <c r="E23" s="7" t="inlineStr">
        <is>
          <t>51143-00</t>
        </is>
      </c>
      <c r="F23" s="11" t="inlineStr">
        <is>
          <t>GC</t>
        </is>
      </c>
      <c r="G23" s="7" t="inlineStr">
        <is>
          <t>Capital Plan</t>
        </is>
      </c>
      <c r="H23" s="3" t="n">
        <v>225000</v>
      </c>
      <c r="I23" s="3" t="n">
        <v>225000</v>
      </c>
      <c r="J23" s="4" t="n">
        <v>0</v>
      </c>
      <c r="K23" s="8">
        <f>IF(H23=0,0,I23/H23)</f>
        <v/>
      </c>
      <c r="L23" s="11" t="inlineStr">
        <is>
          <t>Completed</t>
        </is>
      </c>
    </row>
    <row r="24">
      <c r="A24" t="inlineStr">
        <is>
          <t>Emerald Pointe</t>
        </is>
      </c>
      <c r="B24" s="7" t="n">
        <v>2015</v>
      </c>
      <c r="C24" t="inlineStr">
        <is>
          <t>Carpentry/Sheetrock</t>
        </is>
      </c>
      <c r="D24" t="inlineStr">
        <is>
          <t>Repair Damaged Breezeway Ceiling ($1,000)
A limited damaged of exterior breezeway ceiling finishes located by Building 2</t>
        </is>
      </c>
      <c r="E24" s="7" t="inlineStr">
        <is>
          <t>51159-00</t>
        </is>
      </c>
      <c r="F24" s="11" t="inlineStr">
        <is>
          <t>GC</t>
        </is>
      </c>
      <c r="G24" s="7" t="inlineStr">
        <is>
          <t>Capital Plan</t>
        </is>
      </c>
      <c r="H24" s="3" t="n">
        <v>1000</v>
      </c>
      <c r="I24" s="3" t="n">
        <v>1000</v>
      </c>
      <c r="J24" s="4" t="n">
        <v>0</v>
      </c>
      <c r="K24" s="8">
        <f>IF(H24=0,0,I24/H24)</f>
        <v/>
      </c>
      <c r="L24" s="11" t="inlineStr">
        <is>
          <t>Completed</t>
        </is>
      </c>
    </row>
    <row r="25">
      <c r="A25" t="inlineStr">
        <is>
          <t>Emerald Pointe</t>
        </is>
      </c>
      <c r="B25" s="7" t="n">
        <v>2015</v>
      </c>
      <c r="C25" t="inlineStr">
        <is>
          <t>Termite/Pest Control</t>
        </is>
      </c>
      <c r="D25" t="inlineStr">
        <is>
          <t>Termite Remediation ($249,500)
WDI infestation noted at rafter tail, water heater closet door jam, and water heater clos</t>
        </is>
      </c>
      <c r="E25" s="7" t="inlineStr">
        <is>
          <t>51992-00</t>
        </is>
      </c>
      <c r="F25" s="11" t="inlineStr">
        <is>
          <t>GC</t>
        </is>
      </c>
      <c r="G25" s="7" t="inlineStr">
        <is>
          <t>Capital Plan</t>
        </is>
      </c>
      <c r="H25" s="3" t="n">
        <v>249500</v>
      </c>
      <c r="I25" s="3" t="n">
        <v>249500</v>
      </c>
      <c r="J25" s="4" t="n">
        <v>0</v>
      </c>
      <c r="K25" s="8">
        <f>IF(H25=0,0,I25/H25)</f>
        <v/>
      </c>
      <c r="L25" s="11" t="inlineStr">
        <is>
          <t>Completed</t>
        </is>
      </c>
    </row>
    <row r="26">
      <c r="A26" t="inlineStr">
        <is>
          <t>Emerald Pointe</t>
        </is>
      </c>
      <c r="B26" s="7" t="n">
        <v>2015</v>
      </c>
      <c r="C26" t="inlineStr">
        <is>
          <t>Contingency Amount</t>
        </is>
      </c>
      <c r="D26" t="inlineStr">
        <is>
          <t>Contingency</t>
        </is>
      </c>
      <c r="E26" s="7" t="inlineStr">
        <is>
          <t>51180-00</t>
        </is>
      </c>
      <c r="F26" s="11" t="inlineStr">
        <is>
          <t>GC</t>
        </is>
      </c>
      <c r="G26" s="15" t="inlineStr">
        <is>
          <t>Contingency</t>
        </is>
      </c>
      <c r="H26" s="3" t="n">
        <v>64432</v>
      </c>
      <c r="I26" s="3" t="n">
        <v>64432</v>
      </c>
      <c r="J26" s="4" t="n">
        <v>0</v>
      </c>
      <c r="K26" s="8">
        <f>IF(H26=0,0,I26/H26)</f>
        <v/>
      </c>
      <c r="L26" s="12" t="inlineStr">
        <is>
          <t>Reserve</t>
        </is>
      </c>
    </row>
    <row r="27">
      <c r="A27" t="inlineStr">
        <is>
          <t>Emerald Pointe</t>
        </is>
      </c>
      <c r="B27" s="7" t="n">
        <v>2015</v>
      </c>
      <c r="C27" t="inlineStr">
        <is>
          <t>Construction Supervision Expense</t>
        </is>
      </c>
      <c r="D27" t="inlineStr">
        <is>
          <t>CM Fees</t>
        </is>
      </c>
      <c r="E27" s="7" t="inlineStr">
        <is>
          <t>51190-00</t>
        </is>
      </c>
      <c r="F27" s="11" t="inlineStr">
        <is>
          <t>GC</t>
        </is>
      </c>
      <c r="G27" s="7" t="inlineStr">
        <is>
          <t>Capital Plan</t>
        </is>
      </c>
      <c r="H27" s="3" t="n">
        <v>67654</v>
      </c>
      <c r="I27" s="3" t="n">
        <v>67654</v>
      </c>
      <c r="J27" s="4" t="n">
        <v>0</v>
      </c>
      <c r="K27" s="8">
        <f>IF(H27=0,0,I27/H27)</f>
        <v/>
      </c>
      <c r="L27" s="11" t="inlineStr">
        <is>
          <t>Completed</t>
        </is>
      </c>
    </row>
    <row r="28">
      <c r="A28" t="inlineStr">
        <is>
          <t>Crescent Village 1 &amp; 2</t>
        </is>
      </c>
      <c r="B28" s="7" t="n">
        <v>2017</v>
      </c>
      <c r="C28" t="inlineStr">
        <is>
          <t>Storm sewer piping</t>
        </is>
      </c>
      <c r="D28" t="inlineStr">
        <is>
          <t>Clean storm sewer basins</t>
        </is>
      </c>
      <c r="E28" s="7" t="inlineStr">
        <is>
          <t>84432</t>
        </is>
      </c>
      <c r="F28" s="11" t="inlineStr">
        <is>
          <t>GC</t>
        </is>
      </c>
      <c r="G28" s="7" t="inlineStr">
        <is>
          <t>Capital Plan</t>
        </is>
      </c>
      <c r="H28" s="3" t="n">
        <v>3000</v>
      </c>
      <c r="I28" s="3" t="n">
        <v>3000</v>
      </c>
      <c r="J28" s="4" t="n">
        <v>0</v>
      </c>
      <c r="K28" s="8">
        <f>IF(H28=0,0,I28/H28)</f>
        <v/>
      </c>
      <c r="L28" s="11" t="inlineStr">
        <is>
          <t>Completed</t>
        </is>
      </c>
    </row>
    <row r="29">
      <c r="A29" t="inlineStr">
        <is>
          <t>Crescent Village 1 &amp; 2</t>
        </is>
      </c>
      <c r="B29" s="7" t="n">
        <v>2017</v>
      </c>
      <c r="C29" t="inlineStr">
        <is>
          <t>Asphalt &amp; Pavement</t>
        </is>
      </c>
      <c r="D29" t="inlineStr">
        <is>
          <t xml:space="preserve">Mill cement stabilize and repave asphalt part of drive esles  and repair concrete potholes on phase two
Repair concrete </t>
        </is>
      </c>
      <c r="E29" s="7" t="inlineStr">
        <is>
          <t>84204</t>
        </is>
      </c>
      <c r="F29" s="11" t="inlineStr">
        <is>
          <t>GC</t>
        </is>
      </c>
      <c r="G29" s="7" t="inlineStr">
        <is>
          <t>Capital Plan</t>
        </is>
      </c>
      <c r="H29" s="3" t="n">
        <v>400000</v>
      </c>
      <c r="I29" s="3" t="n">
        <v>400000</v>
      </c>
      <c r="J29" s="4" t="n">
        <v>0</v>
      </c>
      <c r="K29" s="8">
        <f>IF(H29=0,0,I29/H29)</f>
        <v/>
      </c>
      <c r="L29" s="11" t="inlineStr">
        <is>
          <t>Completed</t>
        </is>
      </c>
    </row>
    <row r="30">
      <c r="A30" t="inlineStr">
        <is>
          <t>Crescent Village 1 &amp; 2</t>
        </is>
      </c>
      <c r="B30" s="7" t="n">
        <v>2017</v>
      </c>
      <c r="C30" t="inlineStr">
        <is>
          <t>Stripe parking areas</t>
        </is>
      </c>
      <c r="D30" t="inlineStr">
        <is>
          <t>Stripe Parking</t>
        </is>
      </c>
      <c r="E30" s="7" t="inlineStr">
        <is>
          <t>84201</t>
        </is>
      </c>
      <c r="F30" s="11" t="inlineStr">
        <is>
          <t>GC</t>
        </is>
      </c>
      <c r="G30" s="7" t="inlineStr">
        <is>
          <t>Capital Plan</t>
        </is>
      </c>
      <c r="H30" s="3" t="n">
        <v>12000</v>
      </c>
      <c r="I30" s="3" t="n">
        <v>12000</v>
      </c>
      <c r="J30" s="4" t="n">
        <v>0</v>
      </c>
      <c r="K30" s="8">
        <f>IF(H30=0,0,I30/H30)</f>
        <v/>
      </c>
      <c r="L30" s="11" t="inlineStr">
        <is>
          <t>Completed</t>
        </is>
      </c>
    </row>
    <row r="31">
      <c r="A31" t="inlineStr">
        <is>
          <t>Crescent Village 1 &amp; 2</t>
        </is>
      </c>
      <c r="B31" s="7" t="n">
        <v>2017</v>
      </c>
      <c r="C31" t="inlineStr">
        <is>
          <t>Sidewalks</t>
        </is>
      </c>
      <c r="D31" t="inlineStr">
        <is>
          <t>Repair trip Hazards</t>
        </is>
      </c>
      <c r="E31" s="7" t="inlineStr">
        <is>
          <t>84115</t>
        </is>
      </c>
      <c r="F31" s="11" t="inlineStr">
        <is>
          <t>GC</t>
        </is>
      </c>
      <c r="G31" s="7" t="inlineStr">
        <is>
          <t>Capital Plan</t>
        </is>
      </c>
      <c r="H31" s="3" t="n">
        <v>12000</v>
      </c>
      <c r="I31" s="3" t="n">
        <v>12000</v>
      </c>
      <c r="J31" s="4" t="n">
        <v>0</v>
      </c>
      <c r="K31" s="8">
        <f>IF(H31=0,0,I31/H31)</f>
        <v/>
      </c>
      <c r="L31" s="11" t="inlineStr">
        <is>
          <t>Completed</t>
        </is>
      </c>
    </row>
    <row r="32">
      <c r="A32" t="inlineStr">
        <is>
          <t>Crescent Village 1 &amp; 2</t>
        </is>
      </c>
      <c r="B32" s="7" t="n">
        <v>2017</v>
      </c>
      <c r="C32" t="inlineStr">
        <is>
          <t xml:space="preserve">Erosion control </t>
        </is>
      </c>
      <c r="D32" t="inlineStr">
        <is>
          <t xml:space="preserve">Add soil to eroded areas
Repair erosion at drainage channel - Minor erosion was observed in the drainage channel at the </t>
        </is>
      </c>
      <c r="E32" s="7" t="inlineStr">
        <is>
          <t>84517</t>
        </is>
      </c>
      <c r="F32" s="11" t="inlineStr">
        <is>
          <t>GC</t>
        </is>
      </c>
      <c r="G32" s="7" t="inlineStr">
        <is>
          <t>Capital Plan</t>
        </is>
      </c>
      <c r="H32" s="3" t="n">
        <v>1200</v>
      </c>
      <c r="I32" s="3" t="n">
        <v>1200</v>
      </c>
      <c r="J32" s="4" t="n">
        <v>0</v>
      </c>
      <c r="K32" s="8">
        <f>IF(H32=0,0,I32/H32)</f>
        <v/>
      </c>
      <c r="L32" s="11" t="inlineStr">
        <is>
          <t>Completed</t>
        </is>
      </c>
    </row>
    <row r="33">
      <c r="A33" t="inlineStr">
        <is>
          <t>Crescent Village 1 &amp; 2</t>
        </is>
      </c>
      <c r="B33" s="7" t="n">
        <v>2017</v>
      </c>
      <c r="C33" t="inlineStr">
        <is>
          <t>Fences &amp; gates - site perimeter</t>
        </is>
      </c>
      <c r="D33" t="inlineStr">
        <is>
          <t>Replace perimater fence on three sides of community
Repair perimeter fencing - Collapsed fence panels were observed alon</t>
        </is>
      </c>
      <c r="E33" s="7" t="inlineStr">
        <is>
          <t>84205</t>
        </is>
      </c>
      <c r="F33" s="11" t="inlineStr">
        <is>
          <t>GC</t>
        </is>
      </c>
      <c r="G33" s="7" t="inlineStr">
        <is>
          <t>Capital Plan</t>
        </is>
      </c>
      <c r="H33" s="3" t="n">
        <v>95000</v>
      </c>
      <c r="I33" s="3" t="n">
        <v>95000</v>
      </c>
      <c r="J33" s="4" t="n">
        <v>0</v>
      </c>
      <c r="K33" s="8">
        <f>IF(H33=0,0,I33/H33)</f>
        <v/>
      </c>
      <c r="L33" s="11" t="inlineStr">
        <is>
          <t>Completed</t>
        </is>
      </c>
    </row>
    <row r="34">
      <c r="A34" t="inlineStr">
        <is>
          <t>Crescent Village 1 &amp; 2</t>
        </is>
      </c>
      <c r="B34" s="7" t="n">
        <v>2017</v>
      </c>
      <c r="C34" t="inlineStr">
        <is>
          <t>Tree Trimming - Landscaping</t>
        </is>
      </c>
      <c r="D34" t="inlineStr">
        <is>
          <t>Tree trim</t>
        </is>
      </c>
      <c r="E34" s="7" t="inlineStr">
        <is>
          <t>84303</t>
        </is>
      </c>
      <c r="F34" s="11" t="inlineStr">
        <is>
          <t>GC</t>
        </is>
      </c>
      <c r="G34" s="7" t="inlineStr">
        <is>
          <t>Capital Plan</t>
        </is>
      </c>
      <c r="H34" s="3" t="n">
        <v>15000</v>
      </c>
      <c r="I34" s="3" t="n">
        <v>15000</v>
      </c>
      <c r="J34" s="4" t="n">
        <v>0</v>
      </c>
      <c r="K34" s="8">
        <f>IF(H34=0,0,I34/H34)</f>
        <v/>
      </c>
      <c r="L34" s="11" t="inlineStr">
        <is>
          <t>Completed</t>
        </is>
      </c>
    </row>
    <row r="35">
      <c r="A35" t="inlineStr">
        <is>
          <t>Crescent Village 1 &amp; 2</t>
        </is>
      </c>
      <c r="B35" s="7" t="n">
        <v>2017</v>
      </c>
      <c r="C35" t="inlineStr">
        <is>
          <t>Fences &amp; gates - swimming pool</t>
        </is>
      </c>
      <c r="D35" t="inlineStr">
        <is>
          <t>Rerair and paint pool fence</t>
        </is>
      </c>
      <c r="E35" s="7" t="inlineStr">
        <is>
          <t>84095</t>
        </is>
      </c>
      <c r="F35" s="11" t="inlineStr">
        <is>
          <t>GC</t>
        </is>
      </c>
      <c r="G35" s="7" t="inlineStr">
        <is>
          <t>Capital Plan</t>
        </is>
      </c>
      <c r="H35" s="3" t="n">
        <v>8500</v>
      </c>
      <c r="I35" s="3" t="n">
        <v>8500</v>
      </c>
      <c r="J35" s="4" t="n">
        <v>0</v>
      </c>
      <c r="K35" s="8">
        <f>IF(H35=0,0,I35/H35)</f>
        <v/>
      </c>
      <c r="L35" s="11" t="inlineStr">
        <is>
          <t>Completed</t>
        </is>
      </c>
    </row>
    <row r="36">
      <c r="A36" t="inlineStr">
        <is>
          <t>Crescent Village 1 &amp; 2</t>
        </is>
      </c>
      <c r="B36" s="7" t="n">
        <v>2017</v>
      </c>
      <c r="C36" t="inlineStr">
        <is>
          <t>Pergola court</t>
        </is>
      </c>
      <c r="D36" t="inlineStr">
        <is>
          <t>Repair and paint purgola in culdasac</t>
        </is>
      </c>
      <c r="E36" s="7" t="inlineStr">
        <is>
          <t>84105</t>
        </is>
      </c>
      <c r="F36" s="11" t="inlineStr">
        <is>
          <t>GC</t>
        </is>
      </c>
      <c r="G36" s="7" t="inlineStr">
        <is>
          <t>Capital Plan</t>
        </is>
      </c>
      <c r="H36" s="3" t="n">
        <v>8000</v>
      </c>
      <c r="I36" s="3" t="n">
        <v>8000</v>
      </c>
      <c r="J36" s="4" t="n">
        <v>0</v>
      </c>
      <c r="K36" s="8">
        <f>IF(H36=0,0,I36/H36)</f>
        <v/>
      </c>
      <c r="L36" s="11" t="inlineStr">
        <is>
          <t>Completed</t>
        </is>
      </c>
    </row>
    <row r="37">
      <c r="A37" t="inlineStr">
        <is>
          <t>Crescent Village 1 &amp; 2</t>
        </is>
      </c>
      <c r="B37" s="7" t="n">
        <v>2017</v>
      </c>
      <c r="C37" t="inlineStr">
        <is>
          <t>Dumpster enclosures</t>
        </is>
      </c>
      <c r="D37" t="inlineStr">
        <is>
          <t>repair and paint</t>
        </is>
      </c>
      <c r="E37" s="7" t="inlineStr">
        <is>
          <t>84111</t>
        </is>
      </c>
      <c r="F37" s="11" t="inlineStr">
        <is>
          <t>GC</t>
        </is>
      </c>
      <c r="G37" s="7" t="inlineStr">
        <is>
          <t>Capital Plan</t>
        </is>
      </c>
      <c r="H37" s="3" t="n">
        <v>9800</v>
      </c>
      <c r="I37" s="3" t="n">
        <v>9800</v>
      </c>
      <c r="J37" s="4" t="n">
        <v>0</v>
      </c>
      <c r="K37" s="8">
        <f>IF(H37=0,0,I37/H37)</f>
        <v/>
      </c>
      <c r="L37" s="11" t="inlineStr">
        <is>
          <t>Completed</t>
        </is>
      </c>
    </row>
    <row r="38">
      <c r="A38" t="inlineStr">
        <is>
          <t>Crescent Village 1 &amp; 2</t>
        </is>
      </c>
      <c r="B38" s="7" t="n">
        <v>2017</v>
      </c>
      <c r="C38" t="inlineStr">
        <is>
          <t>Concrete Repairs - Repair washed out walkway at unit 23</t>
        </is>
      </c>
      <c r="D38" t="inlineStr">
        <is>
          <t xml:space="preserve">Repair wash out walkway at unit 2301 - The front entry concrete walkway to unit 2301 was noted as damaged from flooding </t>
        </is>
      </c>
      <c r="E38" s="7" t="inlineStr">
        <is>
          <t>84221</t>
        </is>
      </c>
      <c r="F38" s="12" t="inlineStr">
        <is>
          <t>PMC</t>
        </is>
      </c>
      <c r="G38" s="7" t="inlineStr">
        <is>
          <t>Capital Plan</t>
        </is>
      </c>
      <c r="H38" s="3" t="n">
        <v>750</v>
      </c>
      <c r="I38" s="3" t="n">
        <v>750</v>
      </c>
      <c r="J38" s="4" t="n">
        <v>0</v>
      </c>
      <c r="K38" s="8">
        <f>IF(H38=0,0,I38/H38)</f>
        <v/>
      </c>
      <c r="L38" s="11" t="inlineStr">
        <is>
          <t>Completed</t>
        </is>
      </c>
    </row>
    <row r="39">
      <c r="A39" t="inlineStr">
        <is>
          <t>Crescent Village 1 &amp; 2</t>
        </is>
      </c>
      <c r="B39" s="7" t="n">
        <v>2017</v>
      </c>
      <c r="C39" t="inlineStr">
        <is>
          <t>Repair ADA accessway and wheel stop</t>
        </is>
      </c>
      <c r="D39" t="inlineStr">
        <is>
          <t>Repair ADA accessway and wheel stop - the accessway from the ADA parking lot, between Crescent Village 1 and 2 on the no</t>
        </is>
      </c>
      <c r="E39" s="7" t="inlineStr">
        <is>
          <t>84221</t>
        </is>
      </c>
      <c r="F39" s="11" t="inlineStr">
        <is>
          <t>GC</t>
        </is>
      </c>
      <c r="G39" s="7" t="inlineStr">
        <is>
          <t>Capital Plan</t>
        </is>
      </c>
      <c r="H39" s="3" t="n">
        <v>1800</v>
      </c>
      <c r="I39" s="3" t="n">
        <v>1800</v>
      </c>
      <c r="J39" s="4" t="n">
        <v>0</v>
      </c>
      <c r="K39" s="8">
        <f>IF(H39=0,0,I39/H39)</f>
        <v/>
      </c>
      <c r="L39" s="11" t="inlineStr">
        <is>
          <t>Completed</t>
        </is>
      </c>
    </row>
    <row r="40">
      <c r="A40" t="inlineStr">
        <is>
          <t>Crescent Village 1 &amp; 2</t>
        </is>
      </c>
      <c r="B40" s="7" t="n">
        <v>2017</v>
      </c>
      <c r="C40" t="inlineStr">
        <is>
          <t>Repair patio/balcony railings</t>
        </is>
      </c>
      <c r="D40" t="inlineStr">
        <is>
          <t>secure all patio railings 
Repair exterior railings on east side of the property - Peeling and flaking paint was specifi</t>
        </is>
      </c>
      <c r="E40" s="7" t="inlineStr">
        <is>
          <t>84121</t>
        </is>
      </c>
      <c r="F40" s="11" t="inlineStr">
        <is>
          <t>GC</t>
        </is>
      </c>
      <c r="G40" s="7" t="inlineStr">
        <is>
          <t>Capital Plan</t>
        </is>
      </c>
      <c r="H40" s="3" t="n">
        <v>6500</v>
      </c>
      <c r="I40" s="3" t="n">
        <v>6500</v>
      </c>
      <c r="J40" s="4" t="n">
        <v>0</v>
      </c>
      <c r="K40" s="8">
        <f>IF(H40=0,0,I40/H40)</f>
        <v/>
      </c>
      <c r="L40" s="11" t="inlineStr">
        <is>
          <t>Completed</t>
        </is>
      </c>
    </row>
    <row r="41">
      <c r="A41" t="inlineStr">
        <is>
          <t>Crescent Village 1 &amp; 2</t>
        </is>
      </c>
      <c r="B41" s="7" t="n">
        <v>2017</v>
      </c>
      <c r="C41" t="inlineStr">
        <is>
          <t>Expansion Joints</t>
        </is>
      </c>
      <c r="D41" t="inlineStr">
        <is>
          <t>Building Expansion Joints</t>
        </is>
      </c>
      <c r="E41" s="7" t="inlineStr">
        <is>
          <t>84206</t>
        </is>
      </c>
      <c r="F41" s="11" t="inlineStr">
        <is>
          <t>GC</t>
        </is>
      </c>
      <c r="G41" s="7" t="inlineStr">
        <is>
          <t>Capital Plan</t>
        </is>
      </c>
      <c r="H41" s="3" t="n">
        <v>8000</v>
      </c>
      <c r="I41" s="3" t="n">
        <v>8000</v>
      </c>
      <c r="J41" s="4" t="n">
        <v>0</v>
      </c>
      <c r="K41" s="8">
        <f>IF(H41=0,0,I41/H41)</f>
        <v/>
      </c>
      <c r="L41" s="11" t="inlineStr">
        <is>
          <t>Completed</t>
        </is>
      </c>
    </row>
    <row r="42">
      <c r="A42" t="inlineStr">
        <is>
          <t>Crescent Village 1 &amp; 2</t>
        </is>
      </c>
      <c r="B42" s="7" t="n">
        <v>2017</v>
      </c>
      <c r="C42" t="inlineStr">
        <is>
          <t>Gutters &amp; downspouts</t>
        </is>
      </c>
      <c r="D42" t="inlineStr">
        <is>
          <t>Replace damaged gutter and downspouts, Clean, re-pitch remaining</t>
        </is>
      </c>
      <c r="E42" s="7" t="inlineStr">
        <is>
          <t>84202</t>
        </is>
      </c>
      <c r="F42" s="11" t="inlineStr">
        <is>
          <t>GC</t>
        </is>
      </c>
      <c r="G42" s="7" t="inlineStr">
        <is>
          <t>Capital Plan</t>
        </is>
      </c>
      <c r="H42" s="3" t="n">
        <v>9800</v>
      </c>
      <c r="I42" s="3" t="n">
        <v>9800</v>
      </c>
      <c r="J42" s="4" t="n">
        <v>0</v>
      </c>
      <c r="K42" s="8">
        <f>IF(H42=0,0,I42/H42)</f>
        <v/>
      </c>
      <c r="L42" s="11" t="inlineStr">
        <is>
          <t>Completed</t>
        </is>
      </c>
    </row>
    <row r="43">
      <c r="A43" t="inlineStr">
        <is>
          <t>Crescent Village 1 &amp; 2</t>
        </is>
      </c>
      <c r="B43" s="7" t="n">
        <v>2017</v>
      </c>
      <c r="C43" t="inlineStr">
        <is>
          <t>Roof Flashing</t>
        </is>
      </c>
      <c r="D43" t="inlineStr">
        <is>
          <t>replace damaged flashing</t>
        </is>
      </c>
      <c r="E43" s="7" t="inlineStr">
        <is>
          <t>84433</t>
        </is>
      </c>
      <c r="F43" s="11" t="inlineStr">
        <is>
          <t>GC</t>
        </is>
      </c>
      <c r="G43" s="7" t="inlineStr">
        <is>
          <t>Capital Plan</t>
        </is>
      </c>
      <c r="H43" s="3" t="n">
        <v>4000</v>
      </c>
      <c r="I43" s="3" t="n">
        <v>4000</v>
      </c>
      <c r="J43" s="4" t="n">
        <v>0</v>
      </c>
      <c r="K43" s="8">
        <f>IF(H43=0,0,I43/H43)</f>
        <v/>
      </c>
      <c r="L43" s="11" t="inlineStr">
        <is>
          <t>Completed</t>
        </is>
      </c>
    </row>
    <row r="44">
      <c r="A44" t="inlineStr">
        <is>
          <t>Crescent Village 1 &amp; 2</t>
        </is>
      </c>
      <c r="B44" s="7" t="n">
        <v>2017</v>
      </c>
      <c r="C44" t="inlineStr">
        <is>
          <t xml:space="preserve">Roof - Sealants &amp; caulking </t>
        </is>
      </c>
      <c r="D44" t="inlineStr">
        <is>
          <t>Roof Sealants</t>
        </is>
      </c>
      <c r="E44" s="7" t="inlineStr">
        <is>
          <t>84433</t>
        </is>
      </c>
      <c r="F44" s="11" t="inlineStr">
        <is>
          <t>GC</t>
        </is>
      </c>
      <c r="G44" s="7" t="inlineStr">
        <is>
          <t>Capital Plan</t>
        </is>
      </c>
      <c r="H44" s="3" t="n">
        <v>6000</v>
      </c>
      <c r="I44" s="3" t="n">
        <v>6000</v>
      </c>
      <c r="J44" s="4" t="n">
        <v>0</v>
      </c>
      <c r="K44" s="8">
        <f>IF(H44=0,0,I44/H44)</f>
        <v/>
      </c>
      <c r="L44" s="11" t="inlineStr">
        <is>
          <t>Completed</t>
        </is>
      </c>
    </row>
    <row r="45">
      <c r="A45" t="inlineStr">
        <is>
          <t>Crescent Village 1 &amp; 2</t>
        </is>
      </c>
      <c r="B45" s="7" t="n">
        <v>2017</v>
      </c>
      <c r="C45" t="inlineStr">
        <is>
          <t>Replace AC condenser</t>
        </is>
      </c>
      <c r="D45" t="inlineStr">
        <is>
          <t>Install installation and separate condensing units</t>
        </is>
      </c>
      <c r="E45" s="7" t="inlineStr">
        <is>
          <t>84220</t>
        </is>
      </c>
      <c r="F45" s="11" t="inlineStr">
        <is>
          <t>GC</t>
        </is>
      </c>
      <c r="G45" s="7" t="inlineStr">
        <is>
          <t>Capital Plan</t>
        </is>
      </c>
      <c r="H45" s="3" t="n">
        <v>9500</v>
      </c>
      <c r="I45" s="3" t="n">
        <v>9500</v>
      </c>
      <c r="J45" s="4" t="n">
        <v>0</v>
      </c>
      <c r="K45" s="8">
        <f>IF(H45=0,0,I45/H45)</f>
        <v/>
      </c>
      <c r="L45" s="11" t="inlineStr">
        <is>
          <t>Completed</t>
        </is>
      </c>
    </row>
    <row r="46">
      <c r="A46" t="inlineStr">
        <is>
          <t>Crescent Village 1 &amp; 2</t>
        </is>
      </c>
      <c r="B46" s="7" t="n">
        <v>2017</v>
      </c>
      <c r="C46" t="inlineStr">
        <is>
          <t>Electrical distribution</t>
        </is>
      </c>
      <c r="D46" t="inlineStr">
        <is>
          <t>repair lighting control system</t>
        </is>
      </c>
      <c r="E46" s="7" t="inlineStr">
        <is>
          <t>84210</t>
        </is>
      </c>
      <c r="F46" s="11" t="inlineStr">
        <is>
          <t>GC</t>
        </is>
      </c>
      <c r="G46" s="7" t="inlineStr">
        <is>
          <t>Capital Plan</t>
        </is>
      </c>
      <c r="H46" s="3" t="n">
        <v>6000</v>
      </c>
      <c r="I46" s="3" t="n">
        <v>6000</v>
      </c>
      <c r="J46" s="4" t="n">
        <v>0</v>
      </c>
      <c r="K46" s="8">
        <f>IF(H46=0,0,I46/H46)</f>
        <v/>
      </c>
      <c r="L46" s="11" t="inlineStr">
        <is>
          <t>Completed</t>
        </is>
      </c>
    </row>
    <row r="47">
      <c r="A47" t="inlineStr">
        <is>
          <t>Crescent Village 1 &amp; 2</t>
        </is>
      </c>
      <c r="B47" s="7" t="n">
        <v>2017</v>
      </c>
      <c r="C47" t="inlineStr">
        <is>
          <t>Common area light fixtures</t>
        </is>
      </c>
      <c r="D47" t="inlineStr">
        <is>
          <t>repair /replace leaning or broken poles and pole lights throughout the community</t>
        </is>
      </c>
      <c r="E47" s="7" t="inlineStr">
        <is>
          <t>84210</t>
        </is>
      </c>
      <c r="F47" s="11" t="inlineStr">
        <is>
          <t>GC</t>
        </is>
      </c>
      <c r="G47" s="7" t="inlineStr">
        <is>
          <t>Capital Plan</t>
        </is>
      </c>
      <c r="H47" s="3" t="n">
        <v>32000</v>
      </c>
      <c r="I47" s="3" t="n">
        <v>32000</v>
      </c>
      <c r="J47" s="4" t="n">
        <v>0</v>
      </c>
      <c r="K47" s="8">
        <f>IF(H47=0,0,I47/H47)</f>
        <v/>
      </c>
      <c r="L47" s="11" t="inlineStr">
        <is>
          <t>Completed</t>
        </is>
      </c>
    </row>
    <row r="48">
      <c r="A48" t="inlineStr">
        <is>
          <t>Viewcrest Village</t>
        </is>
      </c>
      <c r="B48" s="7" t="n">
        <v>2021</v>
      </c>
      <c r="C48" t="inlineStr">
        <is>
          <t>Grind Sidewalk Trip Hazard</t>
        </is>
      </c>
      <c r="D48" t="inlineStr">
        <is>
          <t>Trip hazards were specifically observed by Buildings 3342, 3423, 3412, 3413, 3430, 1542, 3427.</t>
        </is>
      </c>
      <c r="E48" s="7" t="inlineStr">
        <is>
          <t>84221.0</t>
        </is>
      </c>
      <c r="F48" s="12" t="inlineStr">
        <is>
          <t>PMC</t>
        </is>
      </c>
      <c r="G48" s="7" t="inlineStr">
        <is>
          <t>Capital Plan</t>
        </is>
      </c>
      <c r="H48" s="3" t="n">
        <v>3062</v>
      </c>
      <c r="I48" s="3" t="n">
        <v>765</v>
      </c>
      <c r="J48" s="4" t="n">
        <v>2297</v>
      </c>
      <c r="K48" s="8">
        <f>IF(H48=0,0,I48/H48)</f>
        <v/>
      </c>
      <c r="L48" s="10" t="inlineStr">
        <is>
          <t>In Progress</t>
        </is>
      </c>
    </row>
    <row r="49">
      <c r="A49" t="inlineStr">
        <is>
          <t>Viewcrest Village</t>
        </is>
      </c>
      <c r="B49" s="7" t="n">
        <v>2021</v>
      </c>
      <c r="C49" t="inlineStr">
        <is>
          <t>Sidewalk - Seal Concrete Cracks</t>
        </is>
      </c>
      <c r="D49" t="inlineStr">
        <is>
          <t>Limited areas of  concrete sidewalk were observed with cracks. These area were specifically were observed by Units 3472C</t>
        </is>
      </c>
      <c r="E49" s="7" t="inlineStr">
        <is>
          <t>84221.0</t>
        </is>
      </c>
      <c r="F49" s="12" t="inlineStr">
        <is>
          <t>PMC</t>
        </is>
      </c>
      <c r="G49" s="7" t="inlineStr">
        <is>
          <t>Capital Plan</t>
        </is>
      </c>
      <c r="H49" s="3" t="n">
        <v>750</v>
      </c>
      <c r="I49" s="3" t="n">
        <v>187</v>
      </c>
      <c r="J49" s="4" t="n">
        <v>563</v>
      </c>
      <c r="K49" s="8">
        <f>IF(H49=0,0,I49/H49)</f>
        <v/>
      </c>
      <c r="L49" s="10" t="inlineStr">
        <is>
          <t>In Progress</t>
        </is>
      </c>
    </row>
    <row r="50">
      <c r="A50" t="inlineStr">
        <is>
          <t>Viewcrest Village</t>
        </is>
      </c>
      <c r="B50" s="7" t="n">
        <v>2021</v>
      </c>
      <c r="C50" t="inlineStr">
        <is>
          <t>Concrete Crack - Building 8</t>
        </is>
      </c>
      <c r="D50" t="inlineStr">
        <is>
          <t>Sidewalk exhibiting crack in concrete</t>
        </is>
      </c>
      <c r="E50" s="7" t="inlineStr">
        <is>
          <t>84221.0</t>
        </is>
      </c>
      <c r="F50" s="12" t="inlineStr">
        <is>
          <t>PMC</t>
        </is>
      </c>
      <c r="G50" s="7" t="inlineStr">
        <is>
          <t>Capital Plan</t>
        </is>
      </c>
      <c r="H50" s="3" t="n">
        <v>625</v>
      </c>
      <c r="I50" s="3" t="n">
        <v>156</v>
      </c>
      <c r="J50" s="4" t="n">
        <v>469</v>
      </c>
      <c r="K50" s="8">
        <f>IF(H50=0,0,I50/H50)</f>
        <v/>
      </c>
      <c r="L50" s="10" t="inlineStr">
        <is>
          <t>In Progress</t>
        </is>
      </c>
    </row>
    <row r="51">
      <c r="A51" t="inlineStr">
        <is>
          <t>Viewcrest Village</t>
        </is>
      </c>
      <c r="B51" s="7" t="n">
        <v>2021</v>
      </c>
      <c r="C51" t="inlineStr">
        <is>
          <t xml:space="preserve">Leasing office </t>
        </is>
      </c>
      <c r="D51" t="inlineStr">
        <is>
          <t>Spot reno (new FF&amp;E)</t>
        </is>
      </c>
      <c r="E51" s="7" t="inlineStr">
        <is>
          <t>84116.0</t>
        </is>
      </c>
      <c r="F51" s="12" t="inlineStr">
        <is>
          <t>PMC</t>
        </is>
      </c>
      <c r="G51" s="7" t="inlineStr">
        <is>
          <t>Capital Plan</t>
        </is>
      </c>
      <c r="H51" s="3" t="n">
        <v>35000</v>
      </c>
      <c r="I51" s="3" t="n">
        <v>8746</v>
      </c>
      <c r="J51" s="4" t="n">
        <v>26254</v>
      </c>
      <c r="K51" s="8">
        <f>IF(H51=0,0,I51/H51)</f>
        <v/>
      </c>
      <c r="L51" s="10" t="inlineStr">
        <is>
          <t>In Progress</t>
        </is>
      </c>
    </row>
    <row r="52">
      <c r="A52" t="inlineStr">
        <is>
          <t>Viewcrest Village</t>
        </is>
      </c>
      <c r="B52" s="7" t="n">
        <v>2021</v>
      </c>
      <c r="C52" t="inlineStr">
        <is>
          <t>Meter Boxes - Repair/replace meter/cable housing</t>
        </is>
      </c>
      <c r="D52" t="inlineStr">
        <is>
          <t>Replace on all buildings</t>
        </is>
      </c>
      <c r="E52" s="7" t="inlineStr">
        <is>
          <t>84210.0</t>
        </is>
      </c>
      <c r="F52" s="12" t="inlineStr">
        <is>
          <t>PMC</t>
        </is>
      </c>
      <c r="G52" s="7" t="inlineStr">
        <is>
          <t>Capital Plan</t>
        </is>
      </c>
      <c r="H52" s="3" t="n">
        <v>25000</v>
      </c>
      <c r="I52" s="3" t="n">
        <v>6247</v>
      </c>
      <c r="J52" s="4" t="n">
        <v>18753</v>
      </c>
      <c r="K52" s="8">
        <f>IF(H52=0,0,I52/H52)</f>
        <v/>
      </c>
      <c r="L52" s="10" t="inlineStr">
        <is>
          <t>In Progress</t>
        </is>
      </c>
    </row>
    <row r="53">
      <c r="A53" t="inlineStr">
        <is>
          <t>Viewcrest Village</t>
        </is>
      </c>
      <c r="B53" s="7" t="n">
        <v>2021</v>
      </c>
      <c r="C53" t="inlineStr">
        <is>
          <t>Roof Replacement</t>
        </is>
      </c>
      <c r="D53" t="inlineStr">
        <is>
          <t>Replace 12 roofs</t>
        </is>
      </c>
      <c r="E53" s="7" t="inlineStr">
        <is>
          <t>84433.0</t>
        </is>
      </c>
      <c r="F53" s="11" t="inlineStr">
        <is>
          <t>GC</t>
        </is>
      </c>
      <c r="G53" s="7" t="inlineStr">
        <is>
          <t>Capital Plan</t>
        </is>
      </c>
      <c r="H53" s="3" t="n">
        <v>372000</v>
      </c>
      <c r="I53" s="3" t="n">
        <v>372000</v>
      </c>
      <c r="J53" s="4" t="n">
        <v>0</v>
      </c>
      <c r="K53" s="8">
        <f>IF(H53=0,0,I53/H53)</f>
        <v/>
      </c>
      <c r="L53" s="11" t="inlineStr">
        <is>
          <t>Completed</t>
        </is>
      </c>
    </row>
    <row r="54">
      <c r="A54" t="inlineStr">
        <is>
          <t>Viewcrest Village</t>
        </is>
      </c>
      <c r="B54" s="7" t="n">
        <v>2021</v>
      </c>
      <c r="C54" t="inlineStr">
        <is>
          <t>Gutters &amp; downspouts</t>
        </is>
      </c>
      <c r="D54" t="inlineStr">
        <is>
          <t>Repair and replace damaged or missing gutters</t>
        </is>
      </c>
      <c r="E54" s="7" t="inlineStr">
        <is>
          <t>84202.0</t>
        </is>
      </c>
      <c r="F54" s="11" t="inlineStr">
        <is>
          <t>GC</t>
        </is>
      </c>
      <c r="G54" s="7" t="inlineStr">
        <is>
          <t>Capital Plan</t>
        </is>
      </c>
      <c r="H54" s="3" t="n">
        <v>25000</v>
      </c>
      <c r="I54" s="3" t="n">
        <v>25000</v>
      </c>
      <c r="J54" s="4" t="n">
        <v>0</v>
      </c>
      <c r="K54" s="8">
        <f>IF(H54=0,0,I54/H54)</f>
        <v/>
      </c>
      <c r="L54" s="11" t="inlineStr">
        <is>
          <t>Completed</t>
        </is>
      </c>
    </row>
    <row r="55">
      <c r="A55" t="inlineStr">
        <is>
          <t>Viewcrest Village</t>
        </is>
      </c>
      <c r="B55" s="7" t="n">
        <v>2021</v>
      </c>
      <c r="C55" t="inlineStr">
        <is>
          <t>Flashing</t>
        </is>
      </c>
      <c r="D55" t="inlineStr">
        <is>
          <t>Replace flashing on 12 remaining roofs</t>
        </is>
      </c>
      <c r="E55" s="7" t="inlineStr">
        <is>
          <t>84433.0</t>
        </is>
      </c>
      <c r="F55" s="11" t="inlineStr">
        <is>
          <t>GC</t>
        </is>
      </c>
      <c r="G55" s="7" t="inlineStr">
        <is>
          <t>Capital Plan</t>
        </is>
      </c>
      <c r="H55" s="3" t="n">
        <v>15000</v>
      </c>
      <c r="I55" s="3" t="n">
        <v>15000</v>
      </c>
      <c r="J55" s="4" t="n">
        <v>0</v>
      </c>
      <c r="K55" s="8">
        <f>IF(H55=0,0,I55/H55)</f>
        <v/>
      </c>
      <c r="L55" s="11" t="inlineStr">
        <is>
          <t>Completed</t>
        </is>
      </c>
    </row>
    <row r="56">
      <c r="A56" t="inlineStr">
        <is>
          <t>Viewcrest Village</t>
        </is>
      </c>
      <c r="B56" s="7" t="n">
        <v>2021</v>
      </c>
      <c r="C56" t="inlineStr">
        <is>
          <t xml:space="preserve">Roof Repairs - Repair/replace sofits </t>
        </is>
      </c>
      <c r="D56" t="inlineStr">
        <is>
          <t>Repair/replace missing or poorly maintained sofits to improve airflow</t>
        </is>
      </c>
      <c r="E56" s="7" t="inlineStr">
        <is>
          <t>84433.0</t>
        </is>
      </c>
      <c r="F56" s="11" t="inlineStr">
        <is>
          <t>GC</t>
        </is>
      </c>
      <c r="G56" s="7" t="inlineStr">
        <is>
          <t>Capital Plan</t>
        </is>
      </c>
      <c r="H56" s="3" t="n">
        <v>12500</v>
      </c>
      <c r="I56" s="3" t="n">
        <v>12500</v>
      </c>
      <c r="J56" s="4" t="n">
        <v>0</v>
      </c>
      <c r="K56" s="8">
        <f>IF(H56=0,0,I56/H56)</f>
        <v/>
      </c>
      <c r="L56" s="11" t="inlineStr">
        <is>
          <t>Completed</t>
        </is>
      </c>
    </row>
    <row r="57">
      <c r="A57" t="inlineStr">
        <is>
          <t>Viewcrest Village</t>
        </is>
      </c>
      <c r="B57" s="7" t="n">
        <v>2021</v>
      </c>
      <c r="C57" t="inlineStr">
        <is>
          <t>Repair / replace vinyl siding</t>
        </is>
      </c>
      <c r="D57" t="inlineStr">
        <is>
          <t>Replace failing siding as needed</t>
        </is>
      </c>
      <c r="E57" s="7" t="inlineStr">
        <is>
          <t>84206.0</t>
        </is>
      </c>
      <c r="F57" s="11" t="inlineStr">
        <is>
          <t>GC</t>
        </is>
      </c>
      <c r="G57" s="7" t="inlineStr">
        <is>
          <t>Capital Plan</t>
        </is>
      </c>
      <c r="H57" s="3" t="n">
        <v>20000</v>
      </c>
      <c r="I57" s="3" t="n">
        <v>20000</v>
      </c>
      <c r="J57" s="4" t="n">
        <v>0</v>
      </c>
      <c r="K57" s="8">
        <f>IF(H57=0,0,I57/H57)</f>
        <v/>
      </c>
      <c r="L57" s="11" t="inlineStr">
        <is>
          <t>Completed</t>
        </is>
      </c>
    </row>
    <row r="58">
      <c r="A58" t="inlineStr">
        <is>
          <t>Viewcrest Village</t>
        </is>
      </c>
      <c r="B58" s="7" t="n">
        <v>2021</v>
      </c>
      <c r="C58" t="inlineStr">
        <is>
          <t>Exterior painting</t>
        </is>
      </c>
      <c r="D58" t="inlineStr">
        <is>
          <t>Community Paint</t>
        </is>
      </c>
      <c r="E58" s="7" t="inlineStr">
        <is>
          <t>84101.0</t>
        </is>
      </c>
      <c r="F58" s="11" t="inlineStr">
        <is>
          <t>GC</t>
        </is>
      </c>
      <c r="G58" s="7" t="inlineStr">
        <is>
          <t>Capital Plan</t>
        </is>
      </c>
      <c r="H58" s="3" t="n">
        <v>375000</v>
      </c>
      <c r="I58" s="3" t="n">
        <v>375000</v>
      </c>
      <c r="J58" s="4" t="n">
        <v>0</v>
      </c>
      <c r="K58" s="8">
        <f>IF(H58=0,0,I58/H58)</f>
        <v/>
      </c>
      <c r="L58" s="11" t="inlineStr">
        <is>
          <t>Completed</t>
        </is>
      </c>
    </row>
    <row r="59">
      <c r="A59" t="inlineStr">
        <is>
          <t>Viewcrest Village</t>
        </is>
      </c>
      <c r="B59" s="7" t="n">
        <v>2021</v>
      </c>
      <c r="C59" t="inlineStr">
        <is>
          <t>Repair / replace wood trim</t>
        </is>
      </c>
      <c r="D59" t="inlineStr">
        <is>
          <t>Replace bad areas of Fascia</t>
        </is>
      </c>
      <c r="E59" s="7" t="inlineStr">
        <is>
          <t>84105.0</t>
        </is>
      </c>
      <c r="F59" s="11" t="inlineStr">
        <is>
          <t>GC</t>
        </is>
      </c>
      <c r="G59" s="7" t="inlineStr">
        <is>
          <t>Capital Plan</t>
        </is>
      </c>
      <c r="H59" s="3" t="n">
        <v>20000</v>
      </c>
      <c r="I59" s="3" t="n">
        <v>20000</v>
      </c>
      <c r="J59" s="4" t="n">
        <v>0</v>
      </c>
      <c r="K59" s="8">
        <f>IF(H59=0,0,I59/H59)</f>
        <v/>
      </c>
      <c r="L59" s="11" t="inlineStr">
        <is>
          <t>Completed</t>
        </is>
      </c>
    </row>
    <row r="60">
      <c r="A60" t="inlineStr">
        <is>
          <t>Viewcrest Village</t>
        </is>
      </c>
      <c r="B60" s="7" t="n">
        <v>2021</v>
      </c>
      <c r="C60" t="inlineStr">
        <is>
          <t>HVAC Repair - Heating System</t>
        </is>
      </c>
      <c r="D60" t="inlineStr">
        <is>
          <t>Cadet wall heaters were observed in 3-BR units.</t>
        </is>
      </c>
      <c r="E60" s="7" t="inlineStr">
        <is>
          <t>84217.0</t>
        </is>
      </c>
      <c r="F60" s="12" t="inlineStr">
        <is>
          <t>PMC</t>
        </is>
      </c>
      <c r="G60" s="7" t="inlineStr">
        <is>
          <t>Capital Plan</t>
        </is>
      </c>
      <c r="H60" s="3" t="n">
        <v>3188</v>
      </c>
      <c r="I60" s="3" t="n">
        <v>796</v>
      </c>
      <c r="J60" s="4" t="n">
        <v>2391</v>
      </c>
      <c r="K60" s="8">
        <f>IF(H60=0,0,I60/H60)</f>
        <v/>
      </c>
      <c r="L60" s="10" t="inlineStr">
        <is>
          <t>In Progress</t>
        </is>
      </c>
    </row>
    <row r="61">
      <c r="A61" t="inlineStr">
        <is>
          <t>Viewcrest Village</t>
        </is>
      </c>
      <c r="B61" s="7" t="n">
        <v>2021</v>
      </c>
      <c r="C61" t="inlineStr">
        <is>
          <t>Fire System Work - Clear Fire Department Violations</t>
        </is>
      </c>
      <c r="D61" t="inlineStr">
        <is>
          <t>The fire inspection report dated March 27, 2023, cited violations, including extension cords hanging from the ceiling an</t>
        </is>
      </c>
      <c r="E61" s="7" t="inlineStr">
        <is>
          <t>84211.0</t>
        </is>
      </c>
      <c r="F61" s="12" t="inlineStr">
        <is>
          <t>PMC</t>
        </is>
      </c>
      <c r="G61" s="7" t="inlineStr">
        <is>
          <t>Capital Plan</t>
        </is>
      </c>
      <c r="H61" s="3" t="n">
        <v>375</v>
      </c>
      <c r="I61" s="3" t="n">
        <v>94</v>
      </c>
      <c r="J61" s="4" t="n">
        <v>281</v>
      </c>
      <c r="K61" s="8">
        <f>IF(H61=0,0,I61/H61)</f>
        <v/>
      </c>
      <c r="L61" s="10" t="inlineStr">
        <is>
          <t>In Progress</t>
        </is>
      </c>
    </row>
    <row r="62">
      <c r="A62" t="inlineStr">
        <is>
          <t>Viewcrest Village</t>
        </is>
      </c>
      <c r="B62" s="7" t="n">
        <v>2021</v>
      </c>
      <c r="C62" t="inlineStr">
        <is>
          <t>Electrical Panels - Replace FPE Stab-Lok Panels</t>
        </is>
      </c>
      <c r="D62" t="inlineStr">
        <is>
          <t>It was reported that approximately 20% of the units still have FPE stab-lok panels.</t>
        </is>
      </c>
      <c r="E62" s="7" t="inlineStr">
        <is>
          <t>84330.0</t>
        </is>
      </c>
      <c r="F62" s="11" t="inlineStr">
        <is>
          <t>GC</t>
        </is>
      </c>
      <c r="G62" s="7" t="inlineStr">
        <is>
          <t>Capital Plan</t>
        </is>
      </c>
      <c r="H62" s="3" t="n">
        <v>126000</v>
      </c>
      <c r="I62" s="3" t="n">
        <v>126000</v>
      </c>
      <c r="J62" s="4" t="n">
        <v>0</v>
      </c>
      <c r="K62" s="8">
        <f>IF(H62=0,0,I62/H62)</f>
        <v/>
      </c>
      <c r="L62" s="11" t="inlineStr">
        <is>
          <t>Completed</t>
        </is>
      </c>
    </row>
    <row r="63">
      <c r="A63" t="inlineStr">
        <is>
          <t>Viewcrest Village</t>
        </is>
      </c>
      <c r="B63" s="7" t="n">
        <v>2021</v>
      </c>
      <c r="C63" t="inlineStr">
        <is>
          <t>Electrical Meters - Electrical audit and grounding repa</t>
        </is>
      </c>
      <c r="D63" t="inlineStr">
        <is>
          <t>Audit meters for proper housing, mounting and grounding and repair/replace as needed</t>
        </is>
      </c>
      <c r="E63" s="7" t="inlineStr">
        <is>
          <t>84210.0</t>
        </is>
      </c>
      <c r="F63" s="11" t="inlineStr">
        <is>
          <t>GC</t>
        </is>
      </c>
      <c r="G63" s="7" t="inlineStr">
        <is>
          <t>Capital Plan</t>
        </is>
      </c>
      <c r="H63" s="3" t="n">
        <v>51000</v>
      </c>
      <c r="I63" s="3" t="n">
        <v>51000</v>
      </c>
      <c r="J63" s="4" t="n">
        <v>0</v>
      </c>
      <c r="K63" s="8">
        <f>IF(H63=0,0,I63/H63)</f>
        <v/>
      </c>
      <c r="L63" s="11" t="inlineStr">
        <is>
          <t>Completed</t>
        </is>
      </c>
    </row>
    <row r="64">
      <c r="A64" t="inlineStr">
        <is>
          <t>Viewcrest Village</t>
        </is>
      </c>
      <c r="B64" s="7" t="n">
        <v>2021</v>
      </c>
      <c r="C64" t="inlineStr">
        <is>
          <t>Appliances - Repair Washer/Dryer Hookups</t>
        </is>
      </c>
      <c r="D64" t="inlineStr">
        <is>
          <t>Approximately 10-15 units have improperly installed hookups.</t>
        </is>
      </c>
      <c r="E64" s="7" t="inlineStr">
        <is>
          <t>82480.0</t>
        </is>
      </c>
      <c r="F64" s="12" t="inlineStr">
        <is>
          <t>PMC</t>
        </is>
      </c>
      <c r="G64" s="7" t="inlineStr">
        <is>
          <t>Capital Plan</t>
        </is>
      </c>
      <c r="H64" s="3" t="n">
        <v>9375</v>
      </c>
      <c r="I64" s="3" t="n">
        <v>2343</v>
      </c>
      <c r="J64" s="4" t="n">
        <v>7032</v>
      </c>
      <c r="K64" s="8">
        <f>IF(H64=0,0,I64/H64)</f>
        <v/>
      </c>
      <c r="L64" s="10" t="inlineStr">
        <is>
          <t>In Progress</t>
        </is>
      </c>
    </row>
    <row r="65">
      <c r="A65" t="inlineStr">
        <is>
          <t>Viewcrest Village</t>
        </is>
      </c>
      <c r="B65" s="7" t="n">
        <v>2021</v>
      </c>
      <c r="C65" t="inlineStr">
        <is>
          <t>Interior Other - Bathroom tub mold</t>
        </is>
      </c>
      <c r="D65" t="inlineStr">
        <is>
          <t>Mold at the bottom of the tub surround was observed at Unit 3412, 1512, 1538B, 1579, 4 out of 30 units that were inspect</t>
        </is>
      </c>
      <c r="E65" s="7" t="inlineStr">
        <is>
          <t>83160.0</t>
        </is>
      </c>
      <c r="F65" s="12" t="inlineStr">
        <is>
          <t>PMC</t>
        </is>
      </c>
      <c r="G65" s="7" t="inlineStr">
        <is>
          <t>Capital Plan</t>
        </is>
      </c>
      <c r="H65" s="3" t="n">
        <v>2500</v>
      </c>
      <c r="I65" s="3" t="n">
        <v>625</v>
      </c>
      <c r="J65" s="4" t="n">
        <v>1875</v>
      </c>
      <c r="K65" s="8">
        <f>IF(H65=0,0,I65/H65)</f>
        <v/>
      </c>
      <c r="L65" s="10" t="inlineStr">
        <is>
          <t>In Progress</t>
        </is>
      </c>
    </row>
    <row r="66">
      <c r="A66" t="inlineStr">
        <is>
          <t>Viewcrest Village</t>
        </is>
      </c>
      <c r="B66" s="7" t="n">
        <v>2021</v>
      </c>
      <c r="C66" t="inlineStr">
        <is>
          <t>Pest Control - Interior pest control</t>
        </is>
      </c>
      <c r="D66" t="inlineStr">
        <is>
          <t>Two vacant units, 3419B and 1512B have been found to have fleas throughout. Pest control treatment has been scheduled fo</t>
        </is>
      </c>
      <c r="E66" s="7" t="inlineStr">
        <is>
          <t>83170.0</t>
        </is>
      </c>
      <c r="F66" s="12" t="inlineStr">
        <is>
          <t>PMC</t>
        </is>
      </c>
      <c r="G66" s="7" t="inlineStr">
        <is>
          <t>Capital Plan</t>
        </is>
      </c>
      <c r="H66" s="3" t="n">
        <v>2000</v>
      </c>
      <c r="I66" s="3" t="n">
        <v>500</v>
      </c>
      <c r="J66" s="4" t="n">
        <v>1500</v>
      </c>
      <c r="K66" s="8">
        <f>IF(H66=0,0,I66/H66)</f>
        <v/>
      </c>
      <c r="L66" s="10" t="inlineStr">
        <is>
          <t>In Progress</t>
        </is>
      </c>
    </row>
    <row r="67">
      <c r="A67" t="inlineStr">
        <is>
          <t>Encore Crossing</t>
        </is>
      </c>
      <c r="B67" s="7" t="n">
        <v>2022</v>
      </c>
      <c r="C67" t="inlineStr">
        <is>
          <t>Storm sewer piping</t>
        </is>
      </c>
      <c r="E67" s="7" t="inlineStr">
        <is>
          <t>0200 - Site Utilities &amp; Improvements</t>
        </is>
      </c>
      <c r="F67" s="11" t="inlineStr">
        <is>
          <t>GC</t>
        </is>
      </c>
      <c r="G67" s="7" t="inlineStr">
        <is>
          <t>Capital Plan</t>
        </is>
      </c>
      <c r="H67" s="3" t="n">
        <v>25000</v>
      </c>
      <c r="I67" s="3" t="n">
        <v>25000</v>
      </c>
      <c r="J67" s="4" t="n">
        <v>0</v>
      </c>
      <c r="K67" s="8">
        <f>IF(H67=0,0,I67/H67)</f>
        <v/>
      </c>
      <c r="L67" s="11" t="inlineStr">
        <is>
          <t>Completed</t>
        </is>
      </c>
    </row>
    <row r="68">
      <c r="A68" t="inlineStr">
        <is>
          <t>Encore Crossing</t>
        </is>
      </c>
      <c r="B68" s="7" t="n">
        <v>2022</v>
      </c>
      <c r="C68" t="inlineStr">
        <is>
          <t>Concrete pavement</t>
        </is>
      </c>
      <c r="D68" t="inlineStr">
        <is>
          <t>Repair</t>
        </is>
      </c>
      <c r="E68" s="7" t="inlineStr">
        <is>
          <t>0200 - Site Utilities &amp; Improvements</t>
        </is>
      </c>
      <c r="F68" s="11" t="inlineStr">
        <is>
          <t>GC</t>
        </is>
      </c>
      <c r="G68" s="7" t="inlineStr">
        <is>
          <t>Capital Plan</t>
        </is>
      </c>
      <c r="H68" s="3" t="n">
        <v>20000</v>
      </c>
      <c r="I68" s="3" t="n">
        <v>20000</v>
      </c>
      <c r="J68" s="4" t="n">
        <v>0</v>
      </c>
      <c r="K68" s="8">
        <f>IF(H68=0,0,I68/H68)</f>
        <v/>
      </c>
      <c r="L68" s="11" t="inlineStr">
        <is>
          <t>Completed</t>
        </is>
      </c>
    </row>
    <row r="69">
      <c r="A69" t="inlineStr">
        <is>
          <t>Encore Crossing</t>
        </is>
      </c>
      <c r="B69" s="7" t="n">
        <v>2022</v>
      </c>
      <c r="C69" t="inlineStr">
        <is>
          <t>Stripe parking areas</t>
        </is>
      </c>
      <c r="E69" s="7" t="inlineStr">
        <is>
          <t>0200 - Site Utilities &amp; Improvements</t>
        </is>
      </c>
      <c r="F69" s="11" t="inlineStr">
        <is>
          <t>GC</t>
        </is>
      </c>
      <c r="G69" s="7" t="inlineStr">
        <is>
          <t>Capital Plan</t>
        </is>
      </c>
      <c r="H69" s="3" t="n">
        <v>8000</v>
      </c>
      <c r="I69" s="3" t="n">
        <v>8000</v>
      </c>
      <c r="J69" s="4" t="n">
        <v>0</v>
      </c>
      <c r="K69" s="8">
        <f>IF(H69=0,0,I69/H69)</f>
        <v/>
      </c>
      <c r="L69" s="11" t="inlineStr">
        <is>
          <t>Completed</t>
        </is>
      </c>
    </row>
    <row r="70">
      <c r="A70" t="inlineStr">
        <is>
          <t>Encore Crossing</t>
        </is>
      </c>
      <c r="B70" s="7" t="n">
        <v>2022</v>
      </c>
      <c r="C70" t="inlineStr">
        <is>
          <t>Parking equipment</t>
        </is>
      </c>
      <c r="D70" t="inlineStr">
        <is>
          <t>add 10 speed bumps</t>
        </is>
      </c>
      <c r="E70" s="7" t="inlineStr">
        <is>
          <t>0200 - Site Utilities &amp; Improvements</t>
        </is>
      </c>
      <c r="F70" s="11" t="inlineStr">
        <is>
          <t>GC</t>
        </is>
      </c>
      <c r="G70" s="7" t="inlineStr">
        <is>
          <t>Capital Plan</t>
        </is>
      </c>
      <c r="H70" s="3" t="n">
        <v>26000</v>
      </c>
      <c r="I70" s="3" t="n">
        <v>26000</v>
      </c>
      <c r="J70" s="4" t="n">
        <v>0</v>
      </c>
      <c r="K70" s="8">
        <f>IF(H70=0,0,I70/H70)</f>
        <v/>
      </c>
      <c r="L70" s="11" t="inlineStr">
        <is>
          <t>Completed</t>
        </is>
      </c>
    </row>
    <row r="71">
      <c r="A71" t="inlineStr">
        <is>
          <t>Encore Crossing</t>
        </is>
      </c>
      <c r="B71" s="7" t="n">
        <v>2022</v>
      </c>
      <c r="C71" t="inlineStr">
        <is>
          <t>Parking Lot</t>
        </is>
      </c>
      <c r="D71" t="inlineStr">
        <is>
          <t>Install 27 car stops in front of iron fencing Phase 1</t>
        </is>
      </c>
      <c r="E71" s="7" t="inlineStr">
        <is>
          <t>0200 - Site Utilities &amp; Improvements</t>
        </is>
      </c>
      <c r="F71" s="11" t="inlineStr">
        <is>
          <t>GC</t>
        </is>
      </c>
      <c r="G71" s="7" t="inlineStr">
        <is>
          <t>Capital Plan</t>
        </is>
      </c>
      <c r="H71" s="3" t="n">
        <v>4050</v>
      </c>
      <c r="I71" s="3" t="n">
        <v>4050</v>
      </c>
      <c r="J71" s="4" t="n">
        <v>0</v>
      </c>
      <c r="K71" s="8">
        <f>IF(H71=0,0,I71/H71)</f>
        <v/>
      </c>
      <c r="L71" s="11" t="inlineStr">
        <is>
          <t>Completed</t>
        </is>
      </c>
    </row>
    <row r="72">
      <c r="A72" t="inlineStr">
        <is>
          <t>Encore Crossing</t>
        </is>
      </c>
      <c r="B72" s="7" t="n">
        <v>2022</v>
      </c>
      <c r="C72" t="inlineStr">
        <is>
          <t>Sidewalks</t>
        </is>
      </c>
      <c r="D72" t="inlineStr">
        <is>
          <t>repair cracked concrete</t>
        </is>
      </c>
      <c r="E72" s="7" t="inlineStr">
        <is>
          <t>0200 - Site Utilities &amp; Improvements</t>
        </is>
      </c>
      <c r="F72" s="11" t="inlineStr">
        <is>
          <t>GC</t>
        </is>
      </c>
      <c r="G72" s="7" t="inlineStr">
        <is>
          <t>Capital Plan</t>
        </is>
      </c>
      <c r="H72" s="3" t="n">
        <v>20000</v>
      </c>
      <c r="I72" s="3" t="n">
        <v>20000</v>
      </c>
      <c r="J72" s="4" t="n">
        <v>0</v>
      </c>
      <c r="K72" s="8">
        <f>IF(H72=0,0,I72/H72)</f>
        <v/>
      </c>
      <c r="L72" s="11" t="inlineStr">
        <is>
          <t>Completed</t>
        </is>
      </c>
    </row>
    <row r="73">
      <c r="A73" t="inlineStr">
        <is>
          <t>Encore Crossing</t>
        </is>
      </c>
      <c r="B73" s="7" t="n">
        <v>2022</v>
      </c>
      <c r="C73" t="inlineStr">
        <is>
          <t>Landscape irrigation</t>
        </is>
      </c>
      <c r="D73" t="inlineStr">
        <is>
          <t>inspect and repair irrigation</t>
        </is>
      </c>
      <c r="E73" s="7" t="inlineStr">
        <is>
          <t>0200 - Site Utilities &amp; Improvements</t>
        </is>
      </c>
      <c r="F73" s="11" t="inlineStr">
        <is>
          <t>GC</t>
        </is>
      </c>
      <c r="G73" s="7" t="inlineStr">
        <is>
          <t>Capital Plan</t>
        </is>
      </c>
      <c r="H73" s="3" t="n">
        <v>26000</v>
      </c>
      <c r="I73" s="3" t="n">
        <v>26000</v>
      </c>
      <c r="J73" s="4" t="n">
        <v>0</v>
      </c>
      <c r="K73" s="8">
        <f>IF(H73=0,0,I73/H73)</f>
        <v/>
      </c>
      <c r="L73" s="11" t="inlineStr">
        <is>
          <t>Completed</t>
        </is>
      </c>
    </row>
    <row r="74">
      <c r="A74" t="inlineStr">
        <is>
          <t>Encore Crossing</t>
        </is>
      </c>
      <c r="B74" s="7" t="n">
        <v>2022</v>
      </c>
      <c r="C74" t="inlineStr">
        <is>
          <t>Fences &amp; gates - site perimeter</t>
        </is>
      </c>
      <c r="D74" t="inlineStr">
        <is>
          <t>$40k = Repair wood fence and paint, $40k = Repair (3) entrance gates. $15k iron fence repairs Phase 1</t>
        </is>
      </c>
      <c r="E74" s="7" t="inlineStr">
        <is>
          <t>0200 - Site Utilities &amp; Improvements</t>
        </is>
      </c>
      <c r="F74" s="11" t="inlineStr">
        <is>
          <t>GC</t>
        </is>
      </c>
      <c r="G74" s="7" t="inlineStr">
        <is>
          <t>Capital Plan</t>
        </is>
      </c>
      <c r="H74" s="3" t="n">
        <v>95000</v>
      </c>
      <c r="I74" s="3" t="n">
        <v>95000</v>
      </c>
      <c r="J74" s="4" t="n">
        <v>0</v>
      </c>
      <c r="K74" s="8">
        <f>IF(H74=0,0,I74/H74)</f>
        <v/>
      </c>
      <c r="L74" s="11" t="inlineStr">
        <is>
          <t>Completed</t>
        </is>
      </c>
    </row>
    <row r="75">
      <c r="A75" t="inlineStr">
        <is>
          <t>Encore Crossing</t>
        </is>
      </c>
      <c r="B75" s="7" t="n">
        <v>2022</v>
      </c>
      <c r="C75" t="inlineStr">
        <is>
          <t>Landscaping</t>
        </is>
      </c>
      <c r="D75" t="inlineStr">
        <is>
          <t>remove dead shrubs and change entrance island shrubs.  DD $60k placeholder for landscape enhancement</t>
        </is>
      </c>
      <c r="E75" s="7" t="inlineStr">
        <is>
          <t>0200 - Site Utilities &amp; Improvements</t>
        </is>
      </c>
      <c r="F75" s="11" t="inlineStr">
        <is>
          <t>GC</t>
        </is>
      </c>
      <c r="G75" s="7" t="inlineStr">
        <is>
          <t>Capital Plan</t>
        </is>
      </c>
      <c r="H75" s="3" t="n">
        <v>110000</v>
      </c>
      <c r="I75" s="3" t="n">
        <v>110000</v>
      </c>
      <c r="J75" s="4" t="n">
        <v>0</v>
      </c>
      <c r="K75" s="8">
        <f>IF(H75=0,0,I75/H75)</f>
        <v/>
      </c>
      <c r="L75" s="11" t="inlineStr">
        <is>
          <t>Completed</t>
        </is>
      </c>
    </row>
    <row r="76">
      <c r="A76" t="inlineStr">
        <is>
          <t>Encore Crossing</t>
        </is>
      </c>
      <c r="B76" s="7" t="n">
        <v>2022</v>
      </c>
      <c r="C76" t="inlineStr">
        <is>
          <t>Resurface swimming pool</t>
        </is>
      </c>
      <c r="D76" t="inlineStr">
        <is>
          <t>Resurface Phase I</t>
        </is>
      </c>
      <c r="E76" s="7" t="inlineStr">
        <is>
          <t>0200 - Site Utilities &amp; Improvements</t>
        </is>
      </c>
      <c r="F76" s="11" t="inlineStr">
        <is>
          <t>GC</t>
        </is>
      </c>
      <c r="G76" s="7" t="inlineStr">
        <is>
          <t>Capital Plan</t>
        </is>
      </c>
      <c r="H76" s="3" t="n">
        <v>28000</v>
      </c>
      <c r="I76" s="3" t="n">
        <v>28000</v>
      </c>
      <c r="J76" s="4" t="n">
        <v>0</v>
      </c>
      <c r="K76" s="8">
        <f>IF(H76=0,0,I76/H76)</f>
        <v/>
      </c>
      <c r="L76" s="11" t="inlineStr">
        <is>
          <t>Completed</t>
        </is>
      </c>
    </row>
    <row r="77">
      <c r="A77" t="inlineStr">
        <is>
          <t>Encore Crossing</t>
        </is>
      </c>
      <c r="B77" s="7" t="n">
        <v>2022</v>
      </c>
      <c r="C77" t="inlineStr">
        <is>
          <t>Replace swimming pool coping</t>
        </is>
      </c>
      <c r="D77" t="inlineStr">
        <is>
          <t>replace deck-o-seal in both pools</t>
        </is>
      </c>
      <c r="E77" s="7" t="inlineStr">
        <is>
          <t>0200 - Site Utilities &amp; Improvements</t>
        </is>
      </c>
      <c r="F77" s="11" t="inlineStr">
        <is>
          <t>GC</t>
        </is>
      </c>
      <c r="G77" s="7" t="inlineStr">
        <is>
          <t>Capital Plan</t>
        </is>
      </c>
      <c r="H77" s="3" t="n">
        <v>9200</v>
      </c>
      <c r="I77" s="3" t="n">
        <v>9200</v>
      </c>
      <c r="J77" s="4" t="n">
        <v>0</v>
      </c>
      <c r="K77" s="8">
        <f>IF(H77=0,0,I77/H77)</f>
        <v/>
      </c>
      <c r="L77" s="11" t="inlineStr">
        <is>
          <t>Completed</t>
        </is>
      </c>
    </row>
    <row r="78">
      <c r="A78" t="inlineStr">
        <is>
          <t>Encore Crossing</t>
        </is>
      </c>
      <c r="B78" s="7" t="n">
        <v>2022</v>
      </c>
      <c r="C78" t="inlineStr">
        <is>
          <t>Replace swimming pool deck</t>
        </is>
      </c>
      <c r="D78" t="inlineStr">
        <is>
          <t>Pressure wash and coat pool deck in phase two</t>
        </is>
      </c>
      <c r="E78" s="7" t="inlineStr">
        <is>
          <t>0200 - Site Utilities &amp; Improvements</t>
        </is>
      </c>
      <c r="F78" s="11" t="inlineStr">
        <is>
          <t>GC</t>
        </is>
      </c>
      <c r="G78" s="7" t="inlineStr">
        <is>
          <t>Capital Plan</t>
        </is>
      </c>
      <c r="H78" s="3" t="n">
        <v>18900</v>
      </c>
      <c r="I78" s="3" t="n">
        <v>18900</v>
      </c>
      <c r="J78" s="4" t="n">
        <v>0</v>
      </c>
      <c r="K78" s="8">
        <f>IF(H78=0,0,I78/H78)</f>
        <v/>
      </c>
      <c r="L78" s="11" t="inlineStr">
        <is>
          <t>Completed</t>
        </is>
      </c>
    </row>
    <row r="79">
      <c r="A79" t="inlineStr">
        <is>
          <t>Encore Crossing</t>
        </is>
      </c>
      <c r="B79" s="7" t="n">
        <v>2022</v>
      </c>
      <c r="C79" t="inlineStr">
        <is>
          <t>Repair / replace swimming pool pumps</t>
        </is>
      </c>
      <c r="D79" t="inlineStr">
        <is>
          <t>Phase 2 pool fountain repair</t>
        </is>
      </c>
      <c r="E79" s="7" t="inlineStr">
        <is>
          <t>0200 - Site Utilities &amp; Improvements</t>
        </is>
      </c>
      <c r="F79" s="11" t="inlineStr">
        <is>
          <t>GC</t>
        </is>
      </c>
      <c r="G79" s="7" t="inlineStr">
        <is>
          <t>Capital Plan</t>
        </is>
      </c>
      <c r="H79" s="3" t="n">
        <v>5000</v>
      </c>
      <c r="I79" s="3" t="n">
        <v>5000</v>
      </c>
      <c r="J79" s="4" t="n">
        <v>0</v>
      </c>
      <c r="K79" s="8">
        <f>IF(H79=0,0,I79/H79)</f>
        <v/>
      </c>
      <c r="L79" s="11" t="inlineStr">
        <is>
          <t>Completed</t>
        </is>
      </c>
    </row>
    <row r="80">
      <c r="A80" t="inlineStr">
        <is>
          <t>Encore Crossing</t>
        </is>
      </c>
      <c r="B80" s="7" t="n">
        <v>2022</v>
      </c>
      <c r="C80" t="inlineStr">
        <is>
          <t>Fences &amp; gates - swimming pool</t>
        </is>
      </c>
      <c r="D80" t="inlineStr">
        <is>
          <t>repair dog park and Pool fences and paint</t>
        </is>
      </c>
      <c r="E80" s="7" t="inlineStr">
        <is>
          <t>0200 - Site Utilities &amp; Improvements</t>
        </is>
      </c>
      <c r="F80" s="11" t="inlineStr">
        <is>
          <t>GC</t>
        </is>
      </c>
      <c r="G80" s="7" t="inlineStr">
        <is>
          <t>Capital Plan</t>
        </is>
      </c>
      <c r="H80" s="3" t="n">
        <v>18000</v>
      </c>
      <c r="I80" s="3" t="n">
        <v>18000</v>
      </c>
      <c r="J80" s="4" t="n">
        <v>0</v>
      </c>
      <c r="K80" s="8">
        <f>IF(H80=0,0,I80/H80)</f>
        <v/>
      </c>
      <c r="L80" s="11" t="inlineStr">
        <is>
          <t>Completed</t>
        </is>
      </c>
    </row>
    <row r="81">
      <c r="A81" t="inlineStr">
        <is>
          <t>Encore Crossing</t>
        </is>
      </c>
      <c r="B81" s="7" t="n">
        <v>2022</v>
      </c>
      <c r="C81" t="inlineStr">
        <is>
          <t>Pool Area Enhancement</t>
        </is>
      </c>
      <c r="D81" t="inlineStr">
        <is>
          <t>Value-add enhancement to pool area, to inlcude turf installation, outdoor kitchen, fire pit area</t>
        </is>
      </c>
      <c r="E81" s="7" t="inlineStr">
        <is>
          <t>0200 - Site Utilities &amp; Improvements</t>
        </is>
      </c>
      <c r="F81" s="11" t="inlineStr">
        <is>
          <t>GC</t>
        </is>
      </c>
      <c r="G81" s="7" t="inlineStr">
        <is>
          <t>Capital Plan</t>
        </is>
      </c>
      <c r="H81" s="3" t="n">
        <v>50000</v>
      </c>
      <c r="I81" s="3" t="n">
        <v>50000</v>
      </c>
      <c r="J81" s="4" t="n">
        <v>0</v>
      </c>
      <c r="K81" s="8">
        <f>IF(H81=0,0,I81/H81)</f>
        <v/>
      </c>
      <c r="L81" s="11" t="inlineStr">
        <is>
          <t>Completed</t>
        </is>
      </c>
    </row>
    <row r="82">
      <c r="A82" t="inlineStr">
        <is>
          <t>Encore Crossing</t>
        </is>
      </c>
      <c r="B82" s="7" t="n">
        <v>2022</v>
      </c>
      <c r="C82" t="inlineStr">
        <is>
          <t>Dumpster enclosures</t>
        </is>
      </c>
      <c r="D82" t="inlineStr">
        <is>
          <t>Repair Dumpsters and paint</t>
        </is>
      </c>
      <c r="E82" s="7" t="inlineStr">
        <is>
          <t>0200 - Site Utilities &amp; Improvements</t>
        </is>
      </c>
      <c r="F82" s="11" t="inlineStr">
        <is>
          <t>GC</t>
        </is>
      </c>
      <c r="G82" s="7" t="inlineStr">
        <is>
          <t>Capital Plan</t>
        </is>
      </c>
      <c r="H82" s="3" t="n">
        <v>8000</v>
      </c>
      <c r="I82" s="3" t="n">
        <v>8000</v>
      </c>
      <c r="J82" s="4" t="n">
        <v>0</v>
      </c>
      <c r="K82" s="8">
        <f>IF(H82=0,0,I82/H82)</f>
        <v/>
      </c>
      <c r="L82" s="11" t="inlineStr">
        <is>
          <t>Completed</t>
        </is>
      </c>
    </row>
    <row r="83">
      <c r="A83" t="inlineStr">
        <is>
          <t>Encore Crossing</t>
        </is>
      </c>
      <c r="B83" s="7" t="n">
        <v>2022</v>
      </c>
      <c r="C83" t="inlineStr">
        <is>
          <t xml:space="preserve">Building entrance </t>
        </is>
      </c>
      <c r="D83" t="inlineStr">
        <is>
          <t>Entrance upgrade</t>
        </is>
      </c>
      <c r="E83" s="7" t="inlineStr">
        <is>
          <t>0200 - Site Utilities &amp; Improvements</t>
        </is>
      </c>
      <c r="F83" s="11" t="inlineStr">
        <is>
          <t>GC</t>
        </is>
      </c>
      <c r="G83" s="7" t="inlineStr">
        <is>
          <t>Capital Plan</t>
        </is>
      </c>
      <c r="H83" s="3" t="n">
        <v>40000</v>
      </c>
      <c r="I83" s="3" t="n">
        <v>40000</v>
      </c>
      <c r="J83" s="4" t="n">
        <v>0</v>
      </c>
      <c r="K83" s="8">
        <f>IF(H83=0,0,I83/H83)</f>
        <v/>
      </c>
      <c r="L83" s="11" t="inlineStr">
        <is>
          <t>Completed</t>
        </is>
      </c>
    </row>
    <row r="84">
      <c r="A84" t="inlineStr">
        <is>
          <t>Encore Crossing</t>
        </is>
      </c>
      <c r="B84" s="7" t="n">
        <v>2022</v>
      </c>
      <c r="C84" t="inlineStr">
        <is>
          <t>Carports / Garages</t>
        </is>
      </c>
      <c r="D84" t="inlineStr">
        <is>
          <t>Replace 10 garage doors</t>
        </is>
      </c>
      <c r="E84" s="7" t="inlineStr">
        <is>
          <t>0200 - Site Utilities &amp; Improvements</t>
        </is>
      </c>
      <c r="F84" s="11" t="inlineStr">
        <is>
          <t>GC</t>
        </is>
      </c>
      <c r="G84" s="7" t="inlineStr">
        <is>
          <t>Capital Plan</t>
        </is>
      </c>
      <c r="H84" s="3" t="n">
        <v>45000</v>
      </c>
      <c r="I84" s="3" t="n">
        <v>45000</v>
      </c>
      <c r="J84" s="4" t="n">
        <v>0</v>
      </c>
      <c r="K84" s="8">
        <f>IF(H84=0,0,I84/H84)</f>
        <v/>
      </c>
      <c r="L84" s="11" t="inlineStr">
        <is>
          <t>Completed</t>
        </is>
      </c>
    </row>
    <row r="85">
      <c r="A85" t="inlineStr">
        <is>
          <t>Encore Crossing</t>
        </is>
      </c>
      <c r="B85" s="7" t="n">
        <v>2022</v>
      </c>
      <c r="C85" t="inlineStr">
        <is>
          <t>Carports / Garages</t>
        </is>
      </c>
      <c r="D85" t="inlineStr">
        <is>
          <t>Repair/replace 15  garage  door openers/ placeholder for purchase of openers</t>
        </is>
      </c>
      <c r="E85" s="7" t="inlineStr">
        <is>
          <t>0200 - Site Utilities &amp; Improvements</t>
        </is>
      </c>
      <c r="F85" s="11" t="inlineStr">
        <is>
          <t>GC</t>
        </is>
      </c>
      <c r="G85" s="7" t="inlineStr">
        <is>
          <t>Capital Plan</t>
        </is>
      </c>
      <c r="H85" s="3" t="n">
        <v>12000</v>
      </c>
      <c r="I85" s="3" t="n">
        <v>12000</v>
      </c>
      <c r="J85" s="4" t="n">
        <v>0</v>
      </c>
      <c r="K85" s="8">
        <f>IF(H85=0,0,I85/H85)</f>
        <v/>
      </c>
      <c r="L85" s="11" t="inlineStr">
        <is>
          <t>Completed</t>
        </is>
      </c>
    </row>
    <row r="86">
      <c r="A86" t="inlineStr">
        <is>
          <t>Encore Crossing</t>
        </is>
      </c>
      <c r="B86" s="7" t="n">
        <v>2022</v>
      </c>
      <c r="C86" t="inlineStr">
        <is>
          <t>Dog Park</t>
        </is>
      </c>
      <c r="D86" t="inlineStr">
        <is>
          <t>Placeholder for upgrade of equipment in dog park</t>
        </is>
      </c>
      <c r="E86" s="7" t="inlineStr">
        <is>
          <t>0200 - Site Utilities &amp; Improvements</t>
        </is>
      </c>
      <c r="F86" s="11" t="inlineStr">
        <is>
          <t>GC</t>
        </is>
      </c>
      <c r="G86" s="7" t="inlineStr">
        <is>
          <t>Capital Plan</t>
        </is>
      </c>
      <c r="H86" s="3" t="n">
        <v>10000</v>
      </c>
      <c r="I86" s="3" t="n">
        <v>10000</v>
      </c>
      <c r="J86" s="4" t="n">
        <v>0</v>
      </c>
      <c r="K86" s="8">
        <f>IF(H86=0,0,I86/H86)</f>
        <v/>
      </c>
      <c r="L86" s="11" t="inlineStr">
        <is>
          <t>Completed</t>
        </is>
      </c>
    </row>
    <row r="87">
      <c r="A87" t="inlineStr">
        <is>
          <t>Encore Crossing</t>
        </is>
      </c>
      <c r="B87" s="7" t="n">
        <v>2022</v>
      </c>
      <c r="C87" t="inlineStr">
        <is>
          <t>Wall framing</t>
        </is>
      </c>
      <c r="E87" s="7" t="inlineStr">
        <is>
          <t>0400 - Structure</t>
        </is>
      </c>
      <c r="F87" s="11" t="inlineStr">
        <is>
          <t>GC</t>
        </is>
      </c>
      <c r="G87" s="7" t="inlineStr">
        <is>
          <t>Capital Plan</t>
        </is>
      </c>
      <c r="H87" s="3" t="n">
        <v>8200</v>
      </c>
      <c r="I87" s="3" t="n">
        <v>8200</v>
      </c>
      <c r="J87" s="4" t="n">
        <v>0</v>
      </c>
      <c r="K87" s="8">
        <f>IF(H87=0,0,I87/H87)</f>
        <v/>
      </c>
      <c r="L87" s="11" t="inlineStr">
        <is>
          <t>Completed</t>
        </is>
      </c>
    </row>
    <row r="88">
      <c r="A88" t="inlineStr">
        <is>
          <t>Encore Crossing</t>
        </is>
      </c>
      <c r="B88" s="7" t="n">
        <v>2022</v>
      </c>
      <c r="C88" t="inlineStr">
        <is>
          <t>Repair exterior stair railings</t>
        </is>
      </c>
      <c r="E88" s="7" t="inlineStr">
        <is>
          <t>0400 - Structure</t>
        </is>
      </c>
      <c r="F88" s="11" t="inlineStr">
        <is>
          <t>GC</t>
        </is>
      </c>
      <c r="G88" s="7" t="inlineStr">
        <is>
          <t>Capital Plan</t>
        </is>
      </c>
      <c r="H88" s="3" t="n">
        <v>7000</v>
      </c>
      <c r="I88" s="3" t="n">
        <v>7000</v>
      </c>
      <c r="J88" s="4" t="n">
        <v>0</v>
      </c>
      <c r="K88" s="8">
        <f>IF(H88=0,0,I88/H88)</f>
        <v/>
      </c>
      <c r="L88" s="11" t="inlineStr">
        <is>
          <t>Completed</t>
        </is>
      </c>
    </row>
    <row r="89">
      <c r="A89" t="inlineStr">
        <is>
          <t>Encore Crossing</t>
        </is>
      </c>
      <c r="B89" s="7" t="n">
        <v>2022</v>
      </c>
      <c r="C89" t="inlineStr">
        <is>
          <t>Repair balcony framing &amp; decking</t>
        </is>
      </c>
      <c r="E89" s="7" t="inlineStr">
        <is>
          <t>0400 - Structure</t>
        </is>
      </c>
      <c r="F89" s="11" t="inlineStr">
        <is>
          <t>GC</t>
        </is>
      </c>
      <c r="G89" s="7" t="inlineStr">
        <is>
          <t>Capital Plan</t>
        </is>
      </c>
      <c r="H89" s="3" t="n">
        <v>18500</v>
      </c>
      <c r="I89" s="3" t="n">
        <v>18500</v>
      </c>
      <c r="J89" s="4" t="n">
        <v>0</v>
      </c>
      <c r="K89" s="8">
        <f>IF(H89=0,0,I89/H89)</f>
        <v/>
      </c>
      <c r="L89" s="11" t="inlineStr">
        <is>
          <t>Completed</t>
        </is>
      </c>
    </row>
    <row r="90">
      <c r="A90" t="inlineStr">
        <is>
          <t>Encore Crossing</t>
        </is>
      </c>
      <c r="B90" s="7" t="n">
        <v>2022</v>
      </c>
      <c r="C90" t="inlineStr">
        <is>
          <t>Repair patio/balcony railings</t>
        </is>
      </c>
      <c r="E90" s="7" t="inlineStr">
        <is>
          <t>0400 - Structure</t>
        </is>
      </c>
      <c r="F90" s="11" t="inlineStr">
        <is>
          <t>GC</t>
        </is>
      </c>
      <c r="G90" s="7" t="inlineStr">
        <is>
          <t>Capital Plan</t>
        </is>
      </c>
      <c r="H90" s="3" t="n">
        <v>7000</v>
      </c>
      <c r="I90" s="3" t="n">
        <v>7000</v>
      </c>
      <c r="J90" s="4" t="n">
        <v>0</v>
      </c>
      <c r="K90" s="8">
        <f>IF(H90=0,0,I90/H90)</f>
        <v/>
      </c>
      <c r="L90" s="11" t="inlineStr">
        <is>
          <t>Completed</t>
        </is>
      </c>
    </row>
    <row r="91">
      <c r="A91" t="inlineStr">
        <is>
          <t>Encore Crossing</t>
        </is>
      </c>
      <c r="B91" s="7" t="n">
        <v>2022</v>
      </c>
      <c r="C91" t="inlineStr">
        <is>
          <t>Asphalt composite shingle roofing</t>
        </is>
      </c>
      <c r="D91" t="inlineStr">
        <is>
          <t>inspect and replace missing or damaged shingles</t>
        </is>
      </c>
      <c r="E91" s="7" t="inlineStr">
        <is>
          <t>0700 - Roofing</t>
        </is>
      </c>
      <c r="F91" s="11" t="inlineStr">
        <is>
          <t>GC</t>
        </is>
      </c>
      <c r="G91" s="7" t="inlineStr">
        <is>
          <t>Capital Plan</t>
        </is>
      </c>
      <c r="H91" s="3" t="n">
        <v>20000</v>
      </c>
      <c r="I91" s="3" t="n">
        <v>20000</v>
      </c>
      <c r="J91" s="4" t="n">
        <v>0</v>
      </c>
      <c r="K91" s="8">
        <f>IF(H91=0,0,I91/H91)</f>
        <v/>
      </c>
      <c r="L91" s="11" t="inlineStr">
        <is>
          <t>Completed</t>
        </is>
      </c>
    </row>
    <row r="92">
      <c r="A92" t="inlineStr">
        <is>
          <t>Encore Crossing</t>
        </is>
      </c>
      <c r="B92" s="7" t="n">
        <v>2022</v>
      </c>
      <c r="C92" t="inlineStr">
        <is>
          <t>Gutters &amp; downspouts</t>
        </is>
      </c>
      <c r="D92" t="inlineStr">
        <is>
          <t>clean and repin</t>
        </is>
      </c>
      <c r="E92" s="7" t="inlineStr">
        <is>
          <t>0700 - Roofing</t>
        </is>
      </c>
      <c r="F92" s="11" t="inlineStr">
        <is>
          <t>GC</t>
        </is>
      </c>
      <c r="G92" s="7" t="inlineStr">
        <is>
          <t>Capital Plan</t>
        </is>
      </c>
      <c r="H92" s="3" t="n">
        <v>10000</v>
      </c>
      <c r="I92" s="3" t="n">
        <v>10000</v>
      </c>
      <c r="J92" s="4" t="n">
        <v>0</v>
      </c>
      <c r="K92" s="8">
        <f>IF(H92=0,0,I92/H92)</f>
        <v/>
      </c>
      <c r="L92" s="11" t="inlineStr">
        <is>
          <t>Completed</t>
        </is>
      </c>
    </row>
    <row r="93">
      <c r="A93" t="inlineStr">
        <is>
          <t>Encore Crossing</t>
        </is>
      </c>
      <c r="B93" s="7" t="n">
        <v>2022</v>
      </c>
      <c r="C93" t="inlineStr">
        <is>
          <t>Flashing</t>
        </is>
      </c>
      <c r="E93" s="7" t="inlineStr">
        <is>
          <t>0700 - Roofing</t>
        </is>
      </c>
      <c r="F93" s="11" t="inlineStr">
        <is>
          <t>GC</t>
        </is>
      </c>
      <c r="G93" s="7" t="inlineStr">
        <is>
          <t>Capital Plan</t>
        </is>
      </c>
      <c r="H93" s="3" t="n">
        <v>5600</v>
      </c>
      <c r="I93" s="3" t="n">
        <v>5600</v>
      </c>
      <c r="J93" s="4" t="n">
        <v>0</v>
      </c>
      <c r="K93" s="8">
        <f>IF(H93=0,0,I93/H93)</f>
        <v/>
      </c>
      <c r="L93" s="11" t="inlineStr">
        <is>
          <t>Completed</t>
        </is>
      </c>
    </row>
    <row r="94">
      <c r="A94" t="inlineStr">
        <is>
          <t>Encore Crossing</t>
        </is>
      </c>
      <c r="B94" s="7" t="n">
        <v>2022</v>
      </c>
      <c r="C94" t="inlineStr">
        <is>
          <t xml:space="preserve">Sealants &amp; caulking and paint </t>
        </is>
      </c>
      <c r="E94" s="7" t="inlineStr">
        <is>
          <t>0700 - Roofing</t>
        </is>
      </c>
      <c r="F94" s="11" t="inlineStr">
        <is>
          <t>GC</t>
        </is>
      </c>
      <c r="G94" s="7" t="inlineStr">
        <is>
          <t>Capital Plan</t>
        </is>
      </c>
      <c r="H94" s="3" t="n">
        <v>5600</v>
      </c>
      <c r="I94" s="3" t="n">
        <v>5600</v>
      </c>
      <c r="J94" s="4" t="n">
        <v>0</v>
      </c>
      <c r="K94" s="8">
        <f>IF(H94=0,0,I94/H94)</f>
        <v/>
      </c>
      <c r="L94" s="11" t="inlineStr">
        <is>
          <t>Completed</t>
        </is>
      </c>
    </row>
    <row r="95">
      <c r="A95" t="inlineStr">
        <is>
          <t>Encore Crossing</t>
        </is>
      </c>
      <c r="B95" s="7" t="n">
        <v>2022</v>
      </c>
      <c r="C95" t="inlineStr">
        <is>
          <t>Repair / replace wood siding</t>
        </is>
      </c>
      <c r="D95" t="inlineStr">
        <is>
          <t>Added $8000 for paint to match</t>
        </is>
      </c>
      <c r="E95" s="7" t="inlineStr">
        <is>
          <t>0800 - Exterior Wall</t>
        </is>
      </c>
      <c r="F95" s="11" t="inlineStr">
        <is>
          <t>GC</t>
        </is>
      </c>
      <c r="G95" s="7" t="inlineStr">
        <is>
          <t>Capital Plan</t>
        </is>
      </c>
      <c r="H95" s="3" t="n">
        <v>25200</v>
      </c>
      <c r="I95" s="3" t="n">
        <v>25200</v>
      </c>
      <c r="J95" s="4" t="n">
        <v>0</v>
      </c>
      <c r="K95" s="8">
        <f>IF(H95=0,0,I95/H95)</f>
        <v/>
      </c>
      <c r="L95" s="11" t="inlineStr">
        <is>
          <t>Completed</t>
        </is>
      </c>
    </row>
    <row r="96">
      <c r="A96" t="inlineStr">
        <is>
          <t>Encore Crossing</t>
        </is>
      </c>
      <c r="B96" s="7" t="n">
        <v>2022</v>
      </c>
      <c r="C96" t="inlineStr">
        <is>
          <t>Dryer Vents</t>
        </is>
      </c>
      <c r="D96" t="inlineStr">
        <is>
          <t>Clean 256 dryer vents ($35 per) and replace (100) dryer vents</t>
        </is>
      </c>
      <c r="E96" s="7" t="inlineStr">
        <is>
          <t>0800 - Exterior Wall</t>
        </is>
      </c>
      <c r="F96" s="11" t="inlineStr">
        <is>
          <t>GC</t>
        </is>
      </c>
      <c r="G96" s="7" t="inlineStr">
        <is>
          <t>Capital Plan</t>
        </is>
      </c>
      <c r="H96" s="3" t="n">
        <v>13960</v>
      </c>
      <c r="I96" s="3" t="n">
        <v>13960</v>
      </c>
      <c r="J96" s="4" t="n">
        <v>0</v>
      </c>
      <c r="K96" s="8">
        <f>IF(H96=0,0,I96/H96)</f>
        <v/>
      </c>
      <c r="L96" s="11" t="inlineStr">
        <is>
          <t>Completed</t>
        </is>
      </c>
    </row>
    <row r="97">
      <c r="A97" t="inlineStr">
        <is>
          <t>Encore Crossing</t>
        </is>
      </c>
      <c r="B97" s="7" t="n">
        <v>2022</v>
      </c>
      <c r="C97" t="inlineStr">
        <is>
          <t>Tuck-pointing</t>
        </is>
      </c>
      <c r="E97" s="7" t="inlineStr">
        <is>
          <t>0800 - Exterior Wall</t>
        </is>
      </c>
      <c r="F97" s="11" t="inlineStr">
        <is>
          <t>GC</t>
        </is>
      </c>
      <c r="G97" s="7" t="inlineStr">
        <is>
          <t>Capital Plan</t>
        </is>
      </c>
      <c r="H97" s="3" t="n">
        <v>3800</v>
      </c>
      <c r="I97" s="3" t="n">
        <v>3800</v>
      </c>
      <c r="J97" s="4" t="n">
        <v>0</v>
      </c>
      <c r="K97" s="8">
        <f>IF(H97=0,0,I97/H97)</f>
        <v/>
      </c>
      <c r="L97" s="11" t="inlineStr">
        <is>
          <t>Completed</t>
        </is>
      </c>
    </row>
    <row r="98">
      <c r="A98" t="inlineStr">
        <is>
          <t>Encore Crossing</t>
        </is>
      </c>
      <c r="B98" s="7" t="n">
        <v>2022</v>
      </c>
      <c r="C98" t="inlineStr">
        <is>
          <t>Repair / replace wood trim</t>
        </is>
      </c>
      <c r="D98" t="inlineStr">
        <is>
          <t>Added $8000 for paint to match</t>
        </is>
      </c>
      <c r="E98" s="7" t="inlineStr">
        <is>
          <t>0800 - Exterior Wall</t>
        </is>
      </c>
      <c r="F98" s="11" t="inlineStr">
        <is>
          <t>GC</t>
        </is>
      </c>
      <c r="G98" s="7" t="inlineStr">
        <is>
          <t>Capital Plan</t>
        </is>
      </c>
      <c r="H98" s="3" t="n">
        <v>26900</v>
      </c>
      <c r="I98" s="3" t="n">
        <v>26900</v>
      </c>
      <c r="J98" s="4" t="n">
        <v>0</v>
      </c>
      <c r="K98" s="8">
        <f>IF(H98=0,0,I98/H98)</f>
        <v/>
      </c>
      <c r="L98" s="11" t="inlineStr">
        <is>
          <t>Completed</t>
        </is>
      </c>
    </row>
    <row r="99">
      <c r="A99" t="inlineStr">
        <is>
          <t>Encore Crossing</t>
        </is>
      </c>
      <c r="B99" s="7" t="n">
        <v>2022</v>
      </c>
      <c r="C99" t="inlineStr">
        <is>
          <t>Shutters</t>
        </is>
      </c>
      <c r="D99" t="inlineStr">
        <is>
          <t>Replace missing shutters and paint to match</t>
        </is>
      </c>
      <c r="E99" s="7" t="inlineStr">
        <is>
          <t>0800 - Exterior Wall</t>
        </is>
      </c>
      <c r="F99" s="11" t="inlineStr">
        <is>
          <t>GC</t>
        </is>
      </c>
      <c r="G99" s="7" t="inlineStr">
        <is>
          <t>Capital Plan</t>
        </is>
      </c>
      <c r="H99" s="3" t="n">
        <v>10200</v>
      </c>
      <c r="I99" s="3" t="n">
        <v>10200</v>
      </c>
      <c r="J99" s="4" t="n">
        <v>0</v>
      </c>
      <c r="K99" s="8">
        <f>IF(H99=0,0,I99/H99)</f>
        <v/>
      </c>
      <c r="L99" s="11" t="inlineStr">
        <is>
          <t>Completed</t>
        </is>
      </c>
    </row>
    <row r="100">
      <c r="A100" t="inlineStr">
        <is>
          <t>Encore Crossing</t>
        </is>
      </c>
      <c r="B100" s="7" t="n">
        <v>2022</v>
      </c>
      <c r="C100" t="inlineStr">
        <is>
          <t>Interior Update Placeholder</t>
        </is>
      </c>
      <c r="E100" s="7" t="inlineStr">
        <is>
          <t>0900 - FF&amp;E in Units</t>
        </is>
      </c>
      <c r="F100" s="12" t="inlineStr">
        <is>
          <t>PMC</t>
        </is>
      </c>
      <c r="G100" s="7" t="inlineStr">
        <is>
          <t>Capital Plan</t>
        </is>
      </c>
      <c r="H100" s="3" t="n">
        <v>960000</v>
      </c>
      <c r="I100" s="3" t="n">
        <v>332</v>
      </c>
      <c r="J100" s="4" t="n">
        <v>959668</v>
      </c>
      <c r="K100" s="8">
        <f>IF(H100=0,0,I100/H100)</f>
        <v/>
      </c>
      <c r="L100" s="10" t="inlineStr">
        <is>
          <t>In Progress</t>
        </is>
      </c>
    </row>
    <row r="101">
      <c r="A101" t="inlineStr">
        <is>
          <t>Encore Crossing</t>
        </is>
      </c>
      <c r="B101" s="7" t="n">
        <v>2022</v>
      </c>
      <c r="C101" t="inlineStr">
        <is>
          <t xml:space="preserve">Range Queen </t>
        </is>
      </c>
      <c r="E101" s="7" t="inlineStr">
        <is>
          <t>0900 - FF&amp;E in Units</t>
        </is>
      </c>
      <c r="F101" s="12" t="inlineStr">
        <is>
          <t>PMC</t>
        </is>
      </c>
      <c r="G101" s="7" t="inlineStr">
        <is>
          <t>Capital Plan</t>
        </is>
      </c>
      <c r="H101" s="3" t="n">
        <v>32040</v>
      </c>
      <c r="I101" s="3" t="n">
        <v>0</v>
      </c>
      <c r="J101" s="4" t="n">
        <v>32040</v>
      </c>
      <c r="K101" s="8">
        <f>IF(H101=0,0,I101/H101)</f>
        <v/>
      </c>
      <c r="L101" s="13" t="inlineStr">
        <is>
          <t>Not Started</t>
        </is>
      </c>
    </row>
    <row r="102">
      <c r="A102" t="inlineStr">
        <is>
          <t>Encore Crossing</t>
        </is>
      </c>
      <c r="B102" s="7" t="n">
        <v>2022</v>
      </c>
      <c r="C102" t="inlineStr">
        <is>
          <t>Signage - site</t>
        </is>
      </c>
      <c r="D102" t="inlineStr">
        <is>
          <t>Front monument sign &amp; lighting</t>
        </is>
      </c>
      <c r="E102" s="7" t="inlineStr">
        <is>
          <t>1100- Specialties, Equipment &amp; Furnishings</t>
        </is>
      </c>
      <c r="F102" s="12" t="inlineStr">
        <is>
          <t>PMC</t>
        </is>
      </c>
      <c r="G102" s="7" t="inlineStr">
        <is>
          <t>Capital Plan</t>
        </is>
      </c>
      <c r="H102" s="3" t="n">
        <v>25000</v>
      </c>
      <c r="I102" s="3" t="n">
        <v>29319</v>
      </c>
      <c r="J102" s="4" t="n">
        <v>-4319</v>
      </c>
      <c r="K102" s="8">
        <f>IF(H102=0,0,I102/H102)</f>
        <v/>
      </c>
      <c r="L102" s="11" t="inlineStr">
        <is>
          <t>Completed</t>
        </is>
      </c>
    </row>
    <row r="103">
      <c r="A103" t="inlineStr">
        <is>
          <t>Encore Crossing</t>
        </is>
      </c>
      <c r="B103" s="7" t="n">
        <v>2022</v>
      </c>
      <c r="C103" t="inlineStr">
        <is>
          <t>Signage - building identification</t>
        </is>
      </c>
      <c r="D103" t="inlineStr">
        <is>
          <t>New signage throughout, includes logo design and all new collateral</t>
        </is>
      </c>
      <c r="E103" s="7" t="inlineStr">
        <is>
          <t>1100- Specialties, Equipment &amp; Furnishings</t>
        </is>
      </c>
      <c r="F103" s="12" t="inlineStr">
        <is>
          <t>PMC</t>
        </is>
      </c>
      <c r="G103" s="7" t="inlineStr">
        <is>
          <t>Capital Plan</t>
        </is>
      </c>
      <c r="H103" s="3" t="n">
        <v>20000</v>
      </c>
      <c r="I103" s="3" t="n">
        <v>23455</v>
      </c>
      <c r="J103" s="4" t="n">
        <v>-3455</v>
      </c>
      <c r="K103" s="8">
        <f>IF(H103=0,0,I103/H103)</f>
        <v/>
      </c>
      <c r="L103" s="11" t="inlineStr">
        <is>
          <t>Completed</t>
        </is>
      </c>
    </row>
    <row r="104">
      <c r="A104" t="inlineStr">
        <is>
          <t>Encore Crossing</t>
        </is>
      </c>
      <c r="B104" s="7" t="n">
        <v>2022</v>
      </c>
      <c r="C104" t="inlineStr">
        <is>
          <t>Clubhouse / Office Remodel</t>
        </is>
      </c>
      <c r="D104" t="inlineStr">
        <is>
          <t>Per Mark, placeholder for office redecoration x 2 (Includes adding sliding glass doors out to pool and opening up wall t</t>
        </is>
      </c>
      <c r="E104" s="7" t="inlineStr">
        <is>
          <t>1100- Specialties, Equipment &amp; Furnishings</t>
        </is>
      </c>
      <c r="F104" s="11" t="inlineStr">
        <is>
          <t>GC</t>
        </is>
      </c>
      <c r="G104" s="7" t="inlineStr">
        <is>
          <t>Capital Plan</t>
        </is>
      </c>
      <c r="H104" s="3" t="n">
        <v>125000</v>
      </c>
      <c r="I104" s="3" t="n">
        <v>125000</v>
      </c>
      <c r="J104" s="4" t="n">
        <v>0</v>
      </c>
      <c r="K104" s="8">
        <f>IF(H104=0,0,I104/H104)</f>
        <v/>
      </c>
      <c r="L104" s="11" t="inlineStr">
        <is>
          <t>Completed</t>
        </is>
      </c>
    </row>
    <row r="105">
      <c r="A105" t="inlineStr">
        <is>
          <t>Encore Crossing</t>
        </is>
      </c>
      <c r="B105" s="7" t="n">
        <v>2022</v>
      </c>
      <c r="C105" t="inlineStr">
        <is>
          <t>Clubhouse / Office Redecorate (FFE)</t>
        </is>
      </c>
      <c r="D105" t="inlineStr">
        <is>
          <t>Office redecoration placeholder</t>
        </is>
      </c>
      <c r="E105" s="7" t="inlineStr">
        <is>
          <t>1100- Specialties, Equipment &amp; Furnishings</t>
        </is>
      </c>
      <c r="F105" s="12" t="inlineStr">
        <is>
          <t>PMC</t>
        </is>
      </c>
      <c r="G105" s="7" t="inlineStr">
        <is>
          <t>Capital Plan</t>
        </is>
      </c>
      <c r="H105" s="3" t="n">
        <v>50000</v>
      </c>
      <c r="I105" s="3" t="n">
        <v>131158</v>
      </c>
      <c r="J105" s="4" t="n">
        <v>-81158</v>
      </c>
      <c r="K105" s="8">
        <f>IF(H105=0,0,I105/H105)</f>
        <v/>
      </c>
      <c r="L105" s="11" t="inlineStr">
        <is>
          <t>Completed</t>
        </is>
      </c>
    </row>
    <row r="106">
      <c r="A106" t="inlineStr">
        <is>
          <t>Encore Crossing</t>
        </is>
      </c>
      <c r="B106" s="7" t="n">
        <v>2022</v>
      </c>
      <c r="C106" t="inlineStr">
        <is>
          <t>Audio systems</t>
        </is>
      </c>
      <c r="D106" t="inlineStr">
        <is>
          <t>Audio system for 2 pool areas</t>
        </is>
      </c>
      <c r="E106" s="7" t="inlineStr">
        <is>
          <t>1100- Specialties, Equipment &amp; Furnishings</t>
        </is>
      </c>
      <c r="F106" s="11" t="inlineStr">
        <is>
          <t>GC</t>
        </is>
      </c>
      <c r="G106" s="7" t="inlineStr">
        <is>
          <t>Capital Plan</t>
        </is>
      </c>
      <c r="H106" s="3" t="n">
        <v>25000</v>
      </c>
      <c r="I106" s="3" t="n">
        <v>25000</v>
      </c>
      <c r="J106" s="4" t="n">
        <v>0</v>
      </c>
      <c r="K106" s="8">
        <f>IF(H106=0,0,I106/H106)</f>
        <v/>
      </c>
      <c r="L106" s="11" t="inlineStr">
        <is>
          <t>Completed</t>
        </is>
      </c>
    </row>
    <row r="107">
      <c r="A107" t="inlineStr">
        <is>
          <t>Encore Crossing</t>
        </is>
      </c>
      <c r="B107" s="7" t="n">
        <v>2022</v>
      </c>
      <c r="C107" t="inlineStr">
        <is>
          <t>Video systems</t>
        </is>
      </c>
      <c r="D107" t="inlineStr">
        <is>
          <t>Installation of new system (placeholder)</t>
        </is>
      </c>
      <c r="E107" s="7" t="inlineStr">
        <is>
          <t>1100- Specialties, Equipment &amp; Furnishings</t>
        </is>
      </c>
      <c r="F107" s="12" t="inlineStr">
        <is>
          <t>PMC</t>
        </is>
      </c>
      <c r="G107" s="7" t="inlineStr">
        <is>
          <t>Capital Plan</t>
        </is>
      </c>
      <c r="H107" s="3" t="n">
        <v>75000</v>
      </c>
      <c r="I107" s="3" t="n">
        <v>0</v>
      </c>
      <c r="J107" s="4" t="n">
        <v>75000</v>
      </c>
      <c r="K107" s="8">
        <f>IF(H107=0,0,I107/H107)</f>
        <v/>
      </c>
      <c r="L107" s="13" t="inlineStr">
        <is>
          <t>Not Started</t>
        </is>
      </c>
    </row>
    <row r="108">
      <c r="A108" t="inlineStr">
        <is>
          <t>Encore Crossing</t>
        </is>
      </c>
      <c r="B108" s="7" t="n">
        <v>2022</v>
      </c>
      <c r="C108" t="inlineStr">
        <is>
          <t>Fitness Equipment</t>
        </is>
      </c>
      <c r="D108" t="inlineStr">
        <is>
          <t>New fitness equipment</t>
        </is>
      </c>
      <c r="E108" s="7" t="inlineStr">
        <is>
          <t>1100- Specialties, Equipment &amp; Furnishings</t>
        </is>
      </c>
      <c r="F108" s="12" t="inlineStr">
        <is>
          <t>PMC</t>
        </is>
      </c>
      <c r="G108" s="7" t="inlineStr">
        <is>
          <t>Capital Plan</t>
        </is>
      </c>
      <c r="H108" s="3" t="n">
        <v>50000</v>
      </c>
      <c r="I108" s="3" t="n">
        <v>67319</v>
      </c>
      <c r="J108" s="4" t="n">
        <v>-17319</v>
      </c>
      <c r="K108" s="8">
        <f>IF(H108=0,0,I108/H108)</f>
        <v/>
      </c>
      <c r="L108" s="11" t="inlineStr">
        <is>
          <t>Completed</t>
        </is>
      </c>
    </row>
    <row r="109">
      <c r="A109" t="inlineStr">
        <is>
          <t>Encore Crossing</t>
        </is>
      </c>
      <c r="B109" s="7" t="n">
        <v>2022</v>
      </c>
      <c r="C109" t="inlineStr">
        <is>
          <t>Pool furniture</t>
        </is>
      </c>
      <c r="D109" t="inlineStr">
        <is>
          <t>New pool furniture (2 pools)</t>
        </is>
      </c>
      <c r="E109" s="7" t="inlineStr">
        <is>
          <t>1100- Specialties, Equipment &amp; Furnishings</t>
        </is>
      </c>
      <c r="F109" s="12" t="inlineStr">
        <is>
          <t>PMC</t>
        </is>
      </c>
      <c r="G109" s="7" t="inlineStr">
        <is>
          <t>Capital Plan</t>
        </is>
      </c>
      <c r="H109" s="3" t="n">
        <v>60000</v>
      </c>
      <c r="I109" s="3" t="n">
        <v>206</v>
      </c>
      <c r="J109" s="4" t="n">
        <v>59794</v>
      </c>
      <c r="K109" s="8">
        <f>IF(H109=0,0,I109/H109)</f>
        <v/>
      </c>
      <c r="L109" s="10" t="inlineStr">
        <is>
          <t>In Progress</t>
        </is>
      </c>
    </row>
    <row r="110">
      <c r="A110" t="inlineStr">
        <is>
          <t>Encore Crossing</t>
        </is>
      </c>
      <c r="B110" s="7" t="n">
        <v>2022</v>
      </c>
      <c r="C110" t="inlineStr">
        <is>
          <t>Fitness center renovation</t>
        </is>
      </c>
      <c r="D110" t="inlineStr">
        <is>
          <t>Install new gym floor phase 2 and paint</t>
        </is>
      </c>
      <c r="E110" s="7" t="inlineStr">
        <is>
          <t>1100- Specialties, Equipment &amp; Furnishings</t>
        </is>
      </c>
      <c r="F110" s="11" t="inlineStr">
        <is>
          <t>GC</t>
        </is>
      </c>
      <c r="G110" s="7" t="inlineStr">
        <is>
          <t>Capital Plan</t>
        </is>
      </c>
      <c r="H110" s="3" t="n">
        <v>15000</v>
      </c>
      <c r="I110" s="3" t="n">
        <v>15000</v>
      </c>
      <c r="J110" s="4" t="n">
        <v>0</v>
      </c>
      <c r="K110" s="8">
        <f>IF(H110=0,0,I110/H110)</f>
        <v/>
      </c>
      <c r="L110" s="11" t="inlineStr">
        <is>
          <t>Completed</t>
        </is>
      </c>
    </row>
    <row r="111">
      <c r="A111" t="inlineStr">
        <is>
          <t>Encore Crossing</t>
        </is>
      </c>
      <c r="B111" s="7" t="n">
        <v>2022</v>
      </c>
      <c r="C111" t="inlineStr">
        <is>
          <t>Golf Cart</t>
        </is>
      </c>
      <c r="D111" t="inlineStr">
        <is>
          <t>Repair (2) golf carts- changed to 3 new golf carts</t>
        </is>
      </c>
      <c r="E111" s="7" t="inlineStr">
        <is>
          <t>1100- Specialties, Equipment &amp; Furnishings</t>
        </is>
      </c>
      <c r="F111" s="12" t="inlineStr">
        <is>
          <t>PMC</t>
        </is>
      </c>
      <c r="G111" s="7" t="inlineStr">
        <is>
          <t>Capital Plan</t>
        </is>
      </c>
      <c r="H111" s="3" t="n">
        <v>10000</v>
      </c>
      <c r="I111" s="3" t="n">
        <v>69808</v>
      </c>
      <c r="J111" s="4" t="n">
        <v>-59808</v>
      </c>
      <c r="K111" s="8">
        <f>IF(H111=0,0,I111/H111)</f>
        <v/>
      </c>
      <c r="L111" s="11" t="inlineStr">
        <is>
          <t>Completed</t>
        </is>
      </c>
    </row>
    <row r="112">
      <c r="A112" t="inlineStr">
        <is>
          <t>Encore Crossing</t>
        </is>
      </c>
      <c r="B112" s="7" t="n">
        <v>2022</v>
      </c>
      <c r="C112" t="inlineStr">
        <is>
          <t>Electrical distribution</t>
        </is>
      </c>
      <c r="E112" s="7" t="inlineStr">
        <is>
          <t>1600 - Electrical</t>
        </is>
      </c>
      <c r="F112" s="11" t="inlineStr">
        <is>
          <t>GC</t>
        </is>
      </c>
      <c r="G112" s="7" t="inlineStr">
        <is>
          <t>Capital Plan</t>
        </is>
      </c>
      <c r="H112" s="3" t="n">
        <v>6600</v>
      </c>
      <c r="I112" s="3" t="n">
        <v>6600</v>
      </c>
      <c r="J112" s="4" t="n">
        <v>0</v>
      </c>
      <c r="K112" s="8">
        <f>IF(H112=0,0,I112/H112)</f>
        <v/>
      </c>
      <c r="L112" s="11" t="inlineStr">
        <is>
          <t>Completed</t>
        </is>
      </c>
    </row>
    <row r="113">
      <c r="A113" t="inlineStr">
        <is>
          <t>Encore Crossing</t>
        </is>
      </c>
      <c r="B113" s="7" t="n">
        <v>2022</v>
      </c>
      <c r="C113" t="inlineStr">
        <is>
          <t>Common area light fixtures</t>
        </is>
      </c>
      <c r="D113" t="inlineStr">
        <is>
          <t>replace garage light fixtures</t>
        </is>
      </c>
      <c r="E113" s="7" t="inlineStr">
        <is>
          <t>1600 - Electrical</t>
        </is>
      </c>
      <c r="F113" s="11" t="inlineStr">
        <is>
          <t>GC</t>
        </is>
      </c>
      <c r="G113" s="7" t="inlineStr">
        <is>
          <t>Capital Plan</t>
        </is>
      </c>
      <c r="H113" s="3" t="n">
        <v>22000</v>
      </c>
      <c r="I113" s="3" t="n">
        <v>22000</v>
      </c>
      <c r="J113" s="4" t="n">
        <v>0</v>
      </c>
      <c r="K113" s="8">
        <f>IF(H113=0,0,I113/H113)</f>
        <v/>
      </c>
      <c r="L113" s="11" t="inlineStr">
        <is>
          <t>Completed</t>
        </is>
      </c>
    </row>
    <row r="114">
      <c r="A114" t="inlineStr">
        <is>
          <t>Encore Crossing</t>
        </is>
      </c>
      <c r="B114" s="7" t="n">
        <v>2022</v>
      </c>
      <c r="C114" t="inlineStr">
        <is>
          <t xml:space="preserve">Replace breezeway lights </t>
        </is>
      </c>
      <c r="D114" t="inlineStr">
        <is>
          <t>Replace breezeway fixtures with led</t>
        </is>
      </c>
      <c r="E114" s="7" t="inlineStr">
        <is>
          <t>1600 - Electrical</t>
        </is>
      </c>
      <c r="F114" s="11" t="inlineStr">
        <is>
          <t>GC</t>
        </is>
      </c>
      <c r="G114" s="7" t="inlineStr">
        <is>
          <t>Capital Plan</t>
        </is>
      </c>
      <c r="H114" s="3" t="n">
        <v>28600</v>
      </c>
      <c r="I114" s="3" t="n">
        <v>28600</v>
      </c>
      <c r="J114" s="4" t="n">
        <v>0</v>
      </c>
      <c r="K114" s="8">
        <f>IF(H114=0,0,I114/H114)</f>
        <v/>
      </c>
      <c r="L114" s="11" t="inlineStr">
        <is>
          <t>Completed</t>
        </is>
      </c>
    </row>
    <row r="115">
      <c r="A115" t="inlineStr">
        <is>
          <t>Island Villas</t>
        </is>
      </c>
      <c r="B115" s="7" t="n">
        <v>2022</v>
      </c>
      <c r="C115" t="inlineStr">
        <is>
          <t>Storm sewer piping</t>
        </is>
      </c>
      <c r="E115" s="7" t="inlineStr">
        <is>
          <t>0200 - Site Utilities &amp; Improvements</t>
        </is>
      </c>
      <c r="F115" s="11" t="inlineStr">
        <is>
          <t>GC</t>
        </is>
      </c>
      <c r="G115" s="7" t="inlineStr">
        <is>
          <t>Capital Plan</t>
        </is>
      </c>
      <c r="H115" s="3" t="n">
        <v>16000</v>
      </c>
      <c r="I115" s="3" t="n">
        <v>16000</v>
      </c>
      <c r="J115" s="4" t="n">
        <v>0</v>
      </c>
      <c r="K115" s="8">
        <f>IF(H115=0,0,I115/H115)</f>
        <v/>
      </c>
      <c r="L115" s="11" t="inlineStr">
        <is>
          <t>Completed</t>
        </is>
      </c>
    </row>
    <row r="116">
      <c r="A116" t="inlineStr">
        <is>
          <t>Island Villas</t>
        </is>
      </c>
      <c r="B116" s="7" t="n">
        <v>2022</v>
      </c>
      <c r="C116" t="inlineStr">
        <is>
          <t>Concrete pavement</t>
        </is>
      </c>
      <c r="D116" t="inlineStr">
        <is>
          <t>Repair</t>
        </is>
      </c>
      <c r="E116" s="7" t="inlineStr">
        <is>
          <t>0200 - Site Utilities &amp; Improvements</t>
        </is>
      </c>
      <c r="F116" s="11" t="inlineStr">
        <is>
          <t>GC</t>
        </is>
      </c>
      <c r="G116" s="7" t="inlineStr">
        <is>
          <t>Capital Plan</t>
        </is>
      </c>
      <c r="H116" s="3" t="n">
        <v>18000</v>
      </c>
      <c r="I116" s="3" t="n">
        <v>18000</v>
      </c>
      <c r="J116" s="4" t="n">
        <v>0</v>
      </c>
      <c r="K116" s="8">
        <f>IF(H116=0,0,I116/H116)</f>
        <v/>
      </c>
      <c r="L116" s="11" t="inlineStr">
        <is>
          <t>Completed</t>
        </is>
      </c>
    </row>
    <row r="117">
      <c r="A117" t="inlineStr">
        <is>
          <t>Island Villas</t>
        </is>
      </c>
      <c r="B117" s="7" t="n">
        <v>2022</v>
      </c>
      <c r="C117" t="inlineStr">
        <is>
          <t>Stripe parking areas</t>
        </is>
      </c>
      <c r="D117" t="inlineStr">
        <is>
          <t>Includes $5k for painting curbs at closing</t>
        </is>
      </c>
      <c r="E117" s="7" t="inlineStr">
        <is>
          <t>0200 - Site Utilities &amp; Improvements</t>
        </is>
      </c>
      <c r="F117" s="11" t="inlineStr">
        <is>
          <t>GC</t>
        </is>
      </c>
      <c r="G117" s="7" t="inlineStr">
        <is>
          <t>Capital Plan</t>
        </is>
      </c>
      <c r="H117" s="3" t="n">
        <v>13000</v>
      </c>
      <c r="I117" s="3" t="n">
        <v>13000</v>
      </c>
      <c r="J117" s="4" t="n">
        <v>0</v>
      </c>
      <c r="K117" s="8">
        <f>IF(H117=0,0,I117/H117)</f>
        <v/>
      </c>
      <c r="L117" s="11" t="inlineStr">
        <is>
          <t>Completed</t>
        </is>
      </c>
    </row>
    <row r="118">
      <c r="A118" t="inlineStr">
        <is>
          <t>Island Villas</t>
        </is>
      </c>
      <c r="B118" s="7" t="n">
        <v>2022</v>
      </c>
      <c r="C118" t="inlineStr">
        <is>
          <t>Parking equipment</t>
        </is>
      </c>
      <c r="D118" t="inlineStr">
        <is>
          <t>add 10 speed bumps</t>
        </is>
      </c>
      <c r="E118" s="7" t="inlineStr">
        <is>
          <t>0200 - Site Utilities &amp; Improvements</t>
        </is>
      </c>
      <c r="F118" s="11" t="inlineStr">
        <is>
          <t>GC</t>
        </is>
      </c>
      <c r="G118" s="7" t="inlineStr">
        <is>
          <t>Capital Plan</t>
        </is>
      </c>
      <c r="H118" s="3" t="n">
        <v>28000</v>
      </c>
      <c r="I118" s="3" t="n">
        <v>28000</v>
      </c>
      <c r="J118" s="4" t="n">
        <v>0</v>
      </c>
      <c r="K118" s="8">
        <f>IF(H118=0,0,I118/H118)</f>
        <v/>
      </c>
      <c r="L118" s="11" t="inlineStr">
        <is>
          <t>Completed</t>
        </is>
      </c>
    </row>
    <row r="119">
      <c r="A119" t="inlineStr">
        <is>
          <t>Island Villas</t>
        </is>
      </c>
      <c r="B119" s="7" t="n">
        <v>2022</v>
      </c>
      <c r="C119" t="inlineStr">
        <is>
          <t>Sidewalks</t>
        </is>
      </c>
      <c r="D119" t="inlineStr">
        <is>
          <t>repair cracked concrete</t>
        </is>
      </c>
      <c r="E119" s="7" t="inlineStr">
        <is>
          <t>0200 - Site Utilities &amp; Improvements</t>
        </is>
      </c>
      <c r="F119" s="11" t="inlineStr">
        <is>
          <t>GC</t>
        </is>
      </c>
      <c r="G119" s="7" t="inlineStr">
        <is>
          <t>Capital Plan</t>
        </is>
      </c>
      <c r="H119" s="3" t="n">
        <v>20000</v>
      </c>
      <c r="I119" s="3" t="n">
        <v>20000</v>
      </c>
      <c r="J119" s="4" t="n">
        <v>0</v>
      </c>
      <c r="K119" s="8">
        <f>IF(H119=0,0,I119/H119)</f>
        <v/>
      </c>
      <c r="L119" s="11" t="inlineStr">
        <is>
          <t>Completed</t>
        </is>
      </c>
    </row>
    <row r="120">
      <c r="A120" t="inlineStr">
        <is>
          <t>Island Villas</t>
        </is>
      </c>
      <c r="B120" s="7" t="n">
        <v>2022</v>
      </c>
      <c r="C120" t="inlineStr">
        <is>
          <t>Landscape irrigation</t>
        </is>
      </c>
      <c r="D120" t="inlineStr">
        <is>
          <t>inspect and repair irrigation</t>
        </is>
      </c>
      <c r="E120" s="7" t="inlineStr">
        <is>
          <t>0200 - Site Utilities &amp; Improvements</t>
        </is>
      </c>
      <c r="F120" s="11" t="inlineStr">
        <is>
          <t>GC</t>
        </is>
      </c>
      <c r="G120" s="7" t="inlineStr">
        <is>
          <t>Capital Plan</t>
        </is>
      </c>
      <c r="H120" s="3" t="n">
        <v>26000</v>
      </c>
      <c r="I120" s="3" t="n">
        <v>26000</v>
      </c>
      <c r="J120" s="4" t="n">
        <v>0</v>
      </c>
      <c r="K120" s="8">
        <f>IF(H120=0,0,I120/H120)</f>
        <v/>
      </c>
      <c r="L120" s="11" t="inlineStr">
        <is>
          <t>Completed</t>
        </is>
      </c>
    </row>
    <row r="121">
      <c r="A121" t="inlineStr">
        <is>
          <t>Island Villas</t>
        </is>
      </c>
      <c r="B121" s="7" t="n">
        <v>2022</v>
      </c>
      <c r="C121" t="inlineStr">
        <is>
          <t xml:space="preserve">Erosion control </t>
        </is>
      </c>
      <c r="D121" t="inlineStr">
        <is>
          <t>replace dirt missing due to erosion</t>
        </is>
      </c>
      <c r="E121" s="7" t="inlineStr">
        <is>
          <t>0200 - Site Utilities &amp; Improvements</t>
        </is>
      </c>
      <c r="F121" s="11" t="inlineStr">
        <is>
          <t>GC</t>
        </is>
      </c>
      <c r="G121" s="7" t="inlineStr">
        <is>
          <t>Capital Plan</t>
        </is>
      </c>
      <c r="H121" s="3" t="n">
        <v>45000</v>
      </c>
      <c r="I121" s="3" t="n">
        <v>45000</v>
      </c>
      <c r="J121" s="4" t="n">
        <v>0</v>
      </c>
      <c r="K121" s="8">
        <f>IF(H121=0,0,I121/H121)</f>
        <v/>
      </c>
      <c r="L121" s="11" t="inlineStr">
        <is>
          <t>Completed</t>
        </is>
      </c>
    </row>
    <row r="122">
      <c r="A122" t="inlineStr">
        <is>
          <t>Island Villas</t>
        </is>
      </c>
      <c r="B122" s="7" t="n">
        <v>2022</v>
      </c>
      <c r="C122" t="inlineStr">
        <is>
          <t>Fences &amp; gates - site perimeter</t>
        </is>
      </c>
      <c r="D122" t="inlineStr">
        <is>
          <t>Replace wood fence and paint</t>
        </is>
      </c>
      <c r="E122" s="7" t="inlineStr">
        <is>
          <t>0200 - Site Utilities &amp; Improvements</t>
        </is>
      </c>
      <c r="F122" s="11" t="inlineStr">
        <is>
          <t>GC</t>
        </is>
      </c>
      <c r="G122" s="7" t="inlineStr">
        <is>
          <t>Capital Plan</t>
        </is>
      </c>
      <c r="H122" s="3" t="n">
        <v>154000</v>
      </c>
      <c r="I122" s="3" t="n">
        <v>154000</v>
      </c>
      <c r="J122" s="4" t="n">
        <v>0</v>
      </c>
      <c r="K122" s="8">
        <f>IF(H122=0,0,I122/H122)</f>
        <v/>
      </c>
      <c r="L122" s="11" t="inlineStr">
        <is>
          <t>Completed</t>
        </is>
      </c>
    </row>
    <row r="123">
      <c r="A123" t="inlineStr">
        <is>
          <t>Island Villas</t>
        </is>
      </c>
      <c r="B123" s="7" t="n">
        <v>2022</v>
      </c>
      <c r="C123" t="inlineStr">
        <is>
          <t xml:space="preserve">Retaining walls </t>
        </is>
      </c>
      <c r="D123" t="inlineStr">
        <is>
          <t>build retaining wall at site exit</t>
        </is>
      </c>
      <c r="E123" s="7" t="inlineStr">
        <is>
          <t>0200 - Site Utilities &amp; Improvements</t>
        </is>
      </c>
      <c r="F123" s="11" t="inlineStr">
        <is>
          <t>GC</t>
        </is>
      </c>
      <c r="G123" s="7" t="inlineStr">
        <is>
          <t>Capital Plan</t>
        </is>
      </c>
      <c r="H123" s="3" t="n">
        <v>60000</v>
      </c>
      <c r="I123" s="3" t="n">
        <v>60000</v>
      </c>
      <c r="J123" s="4" t="n">
        <v>0</v>
      </c>
      <c r="K123" s="8">
        <f>IF(H123=0,0,I123/H123)</f>
        <v/>
      </c>
      <c r="L123" s="11" t="inlineStr">
        <is>
          <t>Completed</t>
        </is>
      </c>
    </row>
    <row r="124">
      <c r="A124" t="inlineStr">
        <is>
          <t>Island Villas</t>
        </is>
      </c>
      <c r="B124" s="7" t="n">
        <v>2022</v>
      </c>
      <c r="C124" t="inlineStr">
        <is>
          <t>Landscaping</t>
        </is>
      </c>
      <c r="D124" t="inlineStr">
        <is>
          <t>remove dead shrubs and change entrance island shrubs, landscaping around pool and planters for 2nd pool. Installation of</t>
        </is>
      </c>
      <c r="E124" s="7" t="inlineStr">
        <is>
          <t>0200 - Site Utilities &amp; Improvements</t>
        </is>
      </c>
      <c r="F124" s="11" t="inlineStr">
        <is>
          <t>GC</t>
        </is>
      </c>
      <c r="G124" s="7" t="inlineStr">
        <is>
          <t>Capital Plan</t>
        </is>
      </c>
      <c r="H124" s="3" t="n">
        <v>100000</v>
      </c>
      <c r="I124" s="3" t="n">
        <v>100000</v>
      </c>
      <c r="J124" s="4" t="n">
        <v>0</v>
      </c>
      <c r="K124" s="8">
        <f>IF(H124=0,0,I124/H124)</f>
        <v/>
      </c>
      <c r="L124" s="11" t="inlineStr">
        <is>
          <t>Completed</t>
        </is>
      </c>
    </row>
    <row r="125">
      <c r="A125" t="inlineStr">
        <is>
          <t>Island Villas</t>
        </is>
      </c>
      <c r="B125" s="7" t="n">
        <v>2022</v>
      </c>
      <c r="C125" t="inlineStr">
        <is>
          <t>Resurface swimming pool</t>
        </is>
      </c>
      <c r="D125" t="inlineStr">
        <is>
          <t>resurface pool by office</t>
        </is>
      </c>
      <c r="E125" s="7" t="inlineStr">
        <is>
          <t>0200 - Site Utilities &amp; Improvements</t>
        </is>
      </c>
      <c r="F125" s="11" t="inlineStr">
        <is>
          <t>GC</t>
        </is>
      </c>
      <c r="G125" s="7" t="inlineStr">
        <is>
          <t>Capital Plan</t>
        </is>
      </c>
      <c r="H125" s="3" t="n">
        <v>41000</v>
      </c>
      <c r="I125" s="3" t="n">
        <v>41000</v>
      </c>
      <c r="J125" s="4" t="n">
        <v>0</v>
      </c>
      <c r="K125" s="8">
        <f>IF(H125=0,0,I125/H125)</f>
        <v/>
      </c>
      <c r="L125" s="11" t="inlineStr">
        <is>
          <t>Completed</t>
        </is>
      </c>
    </row>
    <row r="126">
      <c r="A126" t="inlineStr">
        <is>
          <t>Island Villas</t>
        </is>
      </c>
      <c r="B126" s="7" t="n">
        <v>2022</v>
      </c>
      <c r="C126" t="inlineStr">
        <is>
          <t>Replace swimming pool coping</t>
        </is>
      </c>
      <c r="D126" t="inlineStr">
        <is>
          <t>replace deck-o-seal in both pools</t>
        </is>
      </c>
      <c r="E126" s="7" t="inlineStr">
        <is>
          <t>0200 - Site Utilities &amp; Improvements</t>
        </is>
      </c>
      <c r="F126" s="11" t="inlineStr">
        <is>
          <t>GC</t>
        </is>
      </c>
      <c r="G126" s="7" t="inlineStr">
        <is>
          <t>Capital Plan</t>
        </is>
      </c>
      <c r="H126" s="3" t="n">
        <v>9600</v>
      </c>
      <c r="I126" s="3" t="n">
        <v>9600</v>
      </c>
      <c r="J126" s="4" t="n">
        <v>0</v>
      </c>
      <c r="K126" s="8">
        <f>IF(H126=0,0,I126/H126)</f>
        <v/>
      </c>
      <c r="L126" s="11" t="inlineStr">
        <is>
          <t>Completed</t>
        </is>
      </c>
    </row>
    <row r="127">
      <c r="A127" t="inlineStr">
        <is>
          <t>Island Villas</t>
        </is>
      </c>
      <c r="B127" s="7" t="n">
        <v>2022</v>
      </c>
      <c r="C127" t="inlineStr">
        <is>
          <t>Replace swimming pool deck</t>
        </is>
      </c>
      <c r="D127" t="inlineStr">
        <is>
          <t>Replace pool deck w/ stamp stain concrete (main pool) and repairs to 2nd pool deck</t>
        </is>
      </c>
      <c r="E127" s="7" t="inlineStr">
        <is>
          <t>0200 - Site Utilities &amp; Improvements</t>
        </is>
      </c>
      <c r="F127" s="11" t="inlineStr">
        <is>
          <t>GC</t>
        </is>
      </c>
      <c r="G127" s="7" t="inlineStr">
        <is>
          <t>Capital Plan</t>
        </is>
      </c>
      <c r="H127" s="3" t="n">
        <v>80000</v>
      </c>
      <c r="I127" s="3" t="n">
        <v>80000</v>
      </c>
      <c r="J127" s="4" t="n">
        <v>0</v>
      </c>
      <c r="K127" s="8">
        <f>IF(H127=0,0,I127/H127)</f>
        <v/>
      </c>
      <c r="L127" s="11" t="inlineStr">
        <is>
          <t>Completed</t>
        </is>
      </c>
    </row>
    <row r="128">
      <c r="A128" t="inlineStr">
        <is>
          <t>Island Villas</t>
        </is>
      </c>
      <c r="B128" s="7" t="n">
        <v>2022</v>
      </c>
      <c r="C128" t="inlineStr">
        <is>
          <t>Fences &amp; gates - swimming pool</t>
        </is>
      </c>
      <c r="D128" t="inlineStr">
        <is>
          <t>repair dog park and Pool fences and paint</t>
        </is>
      </c>
      <c r="E128" s="7" t="inlineStr">
        <is>
          <t>0200 - Site Utilities &amp; Improvements</t>
        </is>
      </c>
      <c r="F128" s="11" t="inlineStr">
        <is>
          <t>GC</t>
        </is>
      </c>
      <c r="G128" s="7" t="inlineStr">
        <is>
          <t>Capital Plan</t>
        </is>
      </c>
      <c r="H128" s="3" t="n">
        <v>18000</v>
      </c>
      <c r="I128" s="3" t="n">
        <v>18000</v>
      </c>
      <c r="J128" s="4" t="n">
        <v>0</v>
      </c>
      <c r="K128" s="8">
        <f>IF(H128=0,0,I128/H128)</f>
        <v/>
      </c>
      <c r="L128" s="11" t="inlineStr">
        <is>
          <t>Completed</t>
        </is>
      </c>
    </row>
    <row r="129">
      <c r="A129" t="inlineStr">
        <is>
          <t>Island Villas</t>
        </is>
      </c>
      <c r="B129" s="7" t="n">
        <v>2022</v>
      </c>
      <c r="C129" t="inlineStr">
        <is>
          <t>Pool Area</t>
        </is>
      </c>
      <c r="D129" t="inlineStr">
        <is>
          <t>Install (2) pool cabanas, turf in outdoor kitchen area</t>
        </is>
      </c>
      <c r="E129" s="7" t="inlineStr">
        <is>
          <t>0200 - Site Utilities &amp; Improvements</t>
        </is>
      </c>
      <c r="F129" s="11" t="inlineStr">
        <is>
          <t>GC</t>
        </is>
      </c>
      <c r="G129" s="7" t="inlineStr">
        <is>
          <t>Capital Plan</t>
        </is>
      </c>
      <c r="H129" s="3" t="n">
        <v>45000</v>
      </c>
      <c r="I129" s="3" t="n">
        <v>45000</v>
      </c>
      <c r="J129" s="4" t="n">
        <v>0</v>
      </c>
      <c r="K129" s="8">
        <f>IF(H129=0,0,I129/H129)</f>
        <v/>
      </c>
      <c r="L129" s="11" t="inlineStr">
        <is>
          <t>Completed</t>
        </is>
      </c>
    </row>
    <row r="130">
      <c r="A130" t="inlineStr">
        <is>
          <t>Island Villas</t>
        </is>
      </c>
      <c r="B130" s="7" t="n">
        <v>2022</v>
      </c>
      <c r="C130" t="inlineStr">
        <is>
          <t>Dumpster enclosures</t>
        </is>
      </c>
      <c r="D130" t="inlineStr">
        <is>
          <t>Repair Dumpsters and paint</t>
        </is>
      </c>
      <c r="E130" s="7" t="inlineStr">
        <is>
          <t>0200 - Site Utilities &amp; Improvements</t>
        </is>
      </c>
      <c r="F130" s="11" t="inlineStr">
        <is>
          <t>GC</t>
        </is>
      </c>
      <c r="G130" s="7" t="inlineStr">
        <is>
          <t>Capital Plan</t>
        </is>
      </c>
      <c r="H130" s="3" t="n">
        <v>12000</v>
      </c>
      <c r="I130" s="3" t="n">
        <v>12000</v>
      </c>
      <c r="J130" s="4" t="n">
        <v>0</v>
      </c>
      <c r="K130" s="8">
        <f>IF(H130=0,0,I130/H130)</f>
        <v/>
      </c>
      <c r="L130" s="11" t="inlineStr">
        <is>
          <t>Completed</t>
        </is>
      </c>
    </row>
    <row r="131">
      <c r="A131" t="inlineStr">
        <is>
          <t>Island Villas</t>
        </is>
      </c>
      <c r="B131" s="7" t="n">
        <v>2022</v>
      </c>
      <c r="C131" t="inlineStr">
        <is>
          <t>Carports / Garages</t>
        </is>
      </c>
      <c r="D131" t="inlineStr">
        <is>
          <t>Replace 6 garage doors and paint garages</t>
        </is>
      </c>
      <c r="E131" s="7" t="inlineStr">
        <is>
          <t>0200 - Site Utilities &amp; Improvements</t>
        </is>
      </c>
      <c r="F131" s="11" t="inlineStr">
        <is>
          <t>GC</t>
        </is>
      </c>
      <c r="G131" s="7" t="inlineStr">
        <is>
          <t>Capital Plan</t>
        </is>
      </c>
      <c r="H131" s="3" t="n">
        <v>28000</v>
      </c>
      <c r="I131" s="3" t="n">
        <v>28000</v>
      </c>
      <c r="J131" s="4" t="n">
        <v>0</v>
      </c>
      <c r="K131" s="8">
        <f>IF(H131=0,0,I131/H131)</f>
        <v/>
      </c>
      <c r="L131" s="11" t="inlineStr">
        <is>
          <t>Completed</t>
        </is>
      </c>
    </row>
    <row r="132">
      <c r="A132" t="inlineStr">
        <is>
          <t>Island Villas</t>
        </is>
      </c>
      <c r="B132" s="7" t="n">
        <v>2022</v>
      </c>
      <c r="C132" t="inlineStr">
        <is>
          <t>Wall framing</t>
        </is>
      </c>
      <c r="E132" s="7" t="inlineStr">
        <is>
          <t>0400 - Structure</t>
        </is>
      </c>
      <c r="F132" s="11" t="inlineStr">
        <is>
          <t>GC</t>
        </is>
      </c>
      <c r="G132" s="7" t="inlineStr">
        <is>
          <t>Capital Plan</t>
        </is>
      </c>
      <c r="H132" s="3" t="n">
        <v>5000</v>
      </c>
      <c r="I132" s="3" t="n">
        <v>5000</v>
      </c>
      <c r="J132" s="4" t="n">
        <v>0</v>
      </c>
      <c r="K132" s="8">
        <f>IF(H132=0,0,I132/H132)</f>
        <v/>
      </c>
      <c r="L132" s="11" t="inlineStr">
        <is>
          <t>Completed</t>
        </is>
      </c>
    </row>
    <row r="133">
      <c r="A133" t="inlineStr">
        <is>
          <t>Island Villas</t>
        </is>
      </c>
      <c r="B133" s="7" t="n">
        <v>2022</v>
      </c>
      <c r="C133" t="inlineStr">
        <is>
          <t>Repair exterior stair railings</t>
        </is>
      </c>
      <c r="D133" t="inlineStr">
        <is>
          <t>Minor repairs to balconies</t>
        </is>
      </c>
      <c r="E133" s="7" t="inlineStr">
        <is>
          <t>0400 - Structure</t>
        </is>
      </c>
      <c r="F133" s="11" t="inlineStr">
        <is>
          <t>GC</t>
        </is>
      </c>
      <c r="G133" s="7" t="inlineStr">
        <is>
          <t>Capital Plan</t>
        </is>
      </c>
      <c r="H133" s="3" t="n">
        <v>7000</v>
      </c>
      <c r="I133" s="3" t="n">
        <v>7000</v>
      </c>
      <c r="J133" s="4" t="n">
        <v>0</v>
      </c>
      <c r="K133" s="8">
        <f>IF(H133=0,0,I133/H133)</f>
        <v/>
      </c>
      <c r="L133" s="11" t="inlineStr">
        <is>
          <t>Completed</t>
        </is>
      </c>
    </row>
    <row r="134">
      <c r="A134" t="inlineStr">
        <is>
          <t>Island Villas</t>
        </is>
      </c>
      <c r="B134" s="7" t="n">
        <v>2022</v>
      </c>
      <c r="C134" t="inlineStr">
        <is>
          <t>Repair balcony framing &amp; decking</t>
        </is>
      </c>
      <c r="D134" t="inlineStr">
        <is>
          <t>Fill cracks in decking</t>
        </is>
      </c>
      <c r="E134" s="7" t="inlineStr">
        <is>
          <t>0400 - Structure</t>
        </is>
      </c>
      <c r="F134" s="11" t="inlineStr">
        <is>
          <t>GC</t>
        </is>
      </c>
      <c r="G134" s="7" t="inlineStr">
        <is>
          <t>Capital Plan</t>
        </is>
      </c>
      <c r="H134" s="3" t="n">
        <v>18500</v>
      </c>
      <c r="I134" s="3" t="n">
        <v>18500</v>
      </c>
      <c r="J134" s="4" t="n">
        <v>0</v>
      </c>
      <c r="K134" s="8">
        <f>IF(H134=0,0,I134/H134)</f>
        <v/>
      </c>
      <c r="L134" s="11" t="inlineStr">
        <is>
          <t>Completed</t>
        </is>
      </c>
    </row>
    <row r="135">
      <c r="A135" t="inlineStr">
        <is>
          <t>Island Villas</t>
        </is>
      </c>
      <c r="B135" s="7" t="n">
        <v>2022</v>
      </c>
      <c r="C135" t="inlineStr">
        <is>
          <t>Repair patio/balcony railings</t>
        </is>
      </c>
      <c r="D135" t="inlineStr">
        <is>
          <t>resecure</t>
        </is>
      </c>
      <c r="E135" s="7" t="inlineStr">
        <is>
          <t>0400 - Structure</t>
        </is>
      </c>
      <c r="F135" s="11" t="inlineStr">
        <is>
          <t>GC</t>
        </is>
      </c>
      <c r="G135" s="7" t="inlineStr">
        <is>
          <t>Capital Plan</t>
        </is>
      </c>
      <c r="H135" s="3" t="n">
        <v>7000</v>
      </c>
      <c r="I135" s="3" t="n">
        <v>7000</v>
      </c>
      <c r="J135" s="4" t="n">
        <v>0</v>
      </c>
      <c r="K135" s="8">
        <f>IF(H135=0,0,I135/H135)</f>
        <v/>
      </c>
      <c r="L135" s="11" t="inlineStr">
        <is>
          <t>Completed</t>
        </is>
      </c>
    </row>
    <row r="136">
      <c r="A136" t="inlineStr">
        <is>
          <t>Island Villas</t>
        </is>
      </c>
      <c r="B136" s="7" t="n">
        <v>2022</v>
      </c>
      <c r="C136" t="inlineStr">
        <is>
          <t>Asphalt composite shingle roofing</t>
        </is>
      </c>
      <c r="D136" t="inlineStr">
        <is>
          <t>inspect and replace missing or damaged shingles</t>
        </is>
      </c>
      <c r="E136" s="7" t="inlineStr">
        <is>
          <t>0700 - Roofing</t>
        </is>
      </c>
      <c r="F136" s="11" t="inlineStr">
        <is>
          <t>GC</t>
        </is>
      </c>
      <c r="G136" s="7" t="inlineStr">
        <is>
          <t>Capital Plan</t>
        </is>
      </c>
      <c r="H136" s="3" t="n">
        <v>20000</v>
      </c>
      <c r="I136" s="3" t="n">
        <v>20000</v>
      </c>
      <c r="J136" s="4" t="n">
        <v>0</v>
      </c>
      <c r="K136" s="8">
        <f>IF(H136=0,0,I136/H136)</f>
        <v/>
      </c>
      <c r="L136" s="11" t="inlineStr">
        <is>
          <t>Completed</t>
        </is>
      </c>
    </row>
    <row r="137">
      <c r="A137" t="inlineStr">
        <is>
          <t>Island Villas</t>
        </is>
      </c>
      <c r="B137" s="7" t="n">
        <v>2022</v>
      </c>
      <c r="C137" t="inlineStr">
        <is>
          <t>Cleaning Blue Algae</t>
        </is>
      </c>
      <c r="D137" t="inlineStr">
        <is>
          <t>Treating/cleaning blue algae on roofs ($4k per building)</t>
        </is>
      </c>
      <c r="E137" s="7" t="inlineStr">
        <is>
          <t>0700 - Roofing</t>
        </is>
      </c>
      <c r="F137" s="11" t="inlineStr">
        <is>
          <t>GC</t>
        </is>
      </c>
      <c r="G137" s="7" t="inlineStr">
        <is>
          <t>Capital Plan</t>
        </is>
      </c>
      <c r="H137" s="3" t="n">
        <v>60000</v>
      </c>
      <c r="I137" s="3" t="n">
        <v>60000</v>
      </c>
      <c r="J137" s="4" t="n">
        <v>0</v>
      </c>
      <c r="K137" s="8">
        <f>IF(H137=0,0,I137/H137)</f>
        <v/>
      </c>
      <c r="L137" s="11" t="inlineStr">
        <is>
          <t>Completed</t>
        </is>
      </c>
    </row>
    <row r="138">
      <c r="A138" t="inlineStr">
        <is>
          <t>Island Villas</t>
        </is>
      </c>
      <c r="B138" s="7" t="n">
        <v>2022</v>
      </c>
      <c r="C138" t="inlineStr">
        <is>
          <t>Gutters &amp; downspouts</t>
        </is>
      </c>
      <c r="D138" t="inlineStr">
        <is>
          <t>replace missing elbows and splash blocks</t>
        </is>
      </c>
      <c r="E138" s="7" t="inlineStr">
        <is>
          <t>0700 - Roofing</t>
        </is>
      </c>
      <c r="F138" s="11" t="inlineStr">
        <is>
          <t>GC</t>
        </is>
      </c>
      <c r="G138" s="7" t="inlineStr">
        <is>
          <t>Capital Plan</t>
        </is>
      </c>
      <c r="H138" s="3" t="n">
        <v>12000</v>
      </c>
      <c r="I138" s="3" t="n">
        <v>12000</v>
      </c>
      <c r="J138" s="4" t="n">
        <v>0</v>
      </c>
      <c r="K138" s="8">
        <f>IF(H138=0,0,I138/H138)</f>
        <v/>
      </c>
      <c r="L138" s="11" t="inlineStr">
        <is>
          <t>Completed</t>
        </is>
      </c>
    </row>
    <row r="139">
      <c r="A139" t="inlineStr">
        <is>
          <t>Island Villas</t>
        </is>
      </c>
      <c r="B139" s="7" t="n">
        <v>2022</v>
      </c>
      <c r="C139" t="inlineStr">
        <is>
          <t>Flashing</t>
        </is>
      </c>
      <c r="E139" s="7" t="inlineStr">
        <is>
          <t>0700 - Roofing</t>
        </is>
      </c>
      <c r="F139" s="11" t="inlineStr">
        <is>
          <t>GC</t>
        </is>
      </c>
      <c r="G139" s="7" t="inlineStr">
        <is>
          <t>Capital Plan</t>
        </is>
      </c>
      <c r="H139" s="3" t="n">
        <v>5600</v>
      </c>
      <c r="I139" s="3" t="n">
        <v>5600</v>
      </c>
      <c r="J139" s="4" t="n">
        <v>0</v>
      </c>
      <c r="K139" s="8">
        <f>IF(H139=0,0,I139/H139)</f>
        <v/>
      </c>
      <c r="L139" s="11" t="inlineStr">
        <is>
          <t>Completed</t>
        </is>
      </c>
    </row>
    <row r="140">
      <c r="A140" t="inlineStr">
        <is>
          <t>Island Villas</t>
        </is>
      </c>
      <c r="B140" s="7" t="n">
        <v>2022</v>
      </c>
      <c r="C140" t="inlineStr">
        <is>
          <t xml:space="preserve">Sealants &amp; caulking and paint </t>
        </is>
      </c>
      <c r="D140" t="inlineStr">
        <is>
          <t>Seal all face nails in siding</t>
        </is>
      </c>
      <c r="E140" s="7" t="inlineStr">
        <is>
          <t>0700 - Roofing</t>
        </is>
      </c>
      <c r="F140" s="11" t="inlineStr">
        <is>
          <t>GC</t>
        </is>
      </c>
      <c r="G140" s="7" t="inlineStr">
        <is>
          <t>Capital Plan</t>
        </is>
      </c>
      <c r="H140" s="3" t="n">
        <v>67200</v>
      </c>
      <c r="I140" s="3" t="n">
        <v>67200</v>
      </c>
      <c r="J140" s="4" t="n">
        <v>0</v>
      </c>
      <c r="K140" s="8">
        <f>IF(H140=0,0,I140/H140)</f>
        <v/>
      </c>
      <c r="L140" s="11" t="inlineStr">
        <is>
          <t>Completed</t>
        </is>
      </c>
    </row>
    <row r="141">
      <c r="A141" t="inlineStr">
        <is>
          <t>Island Villas</t>
        </is>
      </c>
      <c r="B141" s="7" t="n">
        <v>2022</v>
      </c>
      <c r="C141" t="inlineStr">
        <is>
          <t>Repair / replace wood siding</t>
        </is>
      </c>
      <c r="D141" t="inlineStr">
        <is>
          <t>Added $8000 for paint to match</t>
        </is>
      </c>
      <c r="E141" s="7" t="inlineStr">
        <is>
          <t>0800 - Exterior Wall</t>
        </is>
      </c>
      <c r="F141" s="11" t="inlineStr">
        <is>
          <t>GC</t>
        </is>
      </c>
      <c r="G141" s="7" t="inlineStr">
        <is>
          <t>Capital Plan</t>
        </is>
      </c>
      <c r="H141" s="3" t="n">
        <v>24000</v>
      </c>
      <c r="I141" s="3" t="n">
        <v>24000</v>
      </c>
      <c r="J141" s="4" t="n">
        <v>0</v>
      </c>
      <c r="K141" s="8">
        <f>IF(H141=0,0,I141/H141)</f>
        <v/>
      </c>
      <c r="L141" s="11" t="inlineStr">
        <is>
          <t>Completed</t>
        </is>
      </c>
    </row>
    <row r="142">
      <c r="A142" t="inlineStr">
        <is>
          <t>Island Villas</t>
        </is>
      </c>
      <c r="B142" s="7" t="n">
        <v>2022</v>
      </c>
      <c r="C142" t="inlineStr">
        <is>
          <t>Dryer Vents</t>
        </is>
      </c>
      <c r="D142" t="inlineStr">
        <is>
          <t>clean all dryer vents</t>
        </is>
      </c>
      <c r="E142" s="7" t="inlineStr">
        <is>
          <t>0800 - Exterior Wall</t>
        </is>
      </c>
      <c r="F142" s="11" t="inlineStr">
        <is>
          <t>GC</t>
        </is>
      </c>
      <c r="G142" s="7" t="inlineStr">
        <is>
          <t>Capital Plan</t>
        </is>
      </c>
      <c r="H142" s="3" t="n">
        <v>11760</v>
      </c>
      <c r="I142" s="3" t="n">
        <v>11760</v>
      </c>
      <c r="J142" s="4" t="n">
        <v>0</v>
      </c>
      <c r="K142" s="8">
        <f>IF(H142=0,0,I142/H142)</f>
        <v/>
      </c>
      <c r="L142" s="11" t="inlineStr">
        <is>
          <t>Completed</t>
        </is>
      </c>
    </row>
    <row r="143">
      <c r="A143" t="inlineStr">
        <is>
          <t>Island Villas</t>
        </is>
      </c>
      <c r="B143" s="7" t="n">
        <v>2022</v>
      </c>
      <c r="C143" t="inlineStr">
        <is>
          <t>Repair / replace wood trim</t>
        </is>
      </c>
      <c r="D143" t="inlineStr">
        <is>
          <t>Added $7500 for paint to match</t>
        </is>
      </c>
      <c r="E143" s="7" t="inlineStr">
        <is>
          <t>0800 - Exterior Wall</t>
        </is>
      </c>
      <c r="F143" s="11" t="inlineStr">
        <is>
          <t>GC</t>
        </is>
      </c>
      <c r="G143" s="7" t="inlineStr">
        <is>
          <t>Capital Plan</t>
        </is>
      </c>
      <c r="H143" s="3" t="n">
        <v>22500</v>
      </c>
      <c r="I143" s="3" t="n">
        <v>22500</v>
      </c>
      <c r="J143" s="4" t="n">
        <v>0</v>
      </c>
      <c r="K143" s="8">
        <f>IF(H143=0,0,I143/H143)</f>
        <v/>
      </c>
      <c r="L143" s="11" t="inlineStr">
        <is>
          <t>Completed</t>
        </is>
      </c>
    </row>
    <row r="144">
      <c r="A144" t="inlineStr">
        <is>
          <t>Island Villas</t>
        </is>
      </c>
      <c r="B144" s="7" t="n">
        <v>2022</v>
      </c>
      <c r="C144" t="inlineStr">
        <is>
          <t>Shutters</t>
        </is>
      </c>
      <c r="D144" t="inlineStr">
        <is>
          <t>Added $3000 for paint to match</t>
        </is>
      </c>
      <c r="E144" s="7" t="inlineStr">
        <is>
          <t>0800 - Exterior Wall</t>
        </is>
      </c>
      <c r="F144" s="11" t="inlineStr">
        <is>
          <t>GC</t>
        </is>
      </c>
      <c r="G144" s="7" t="inlineStr">
        <is>
          <t>Capital Plan</t>
        </is>
      </c>
      <c r="H144" s="3" t="n">
        <v>10200</v>
      </c>
      <c r="I144" s="3" t="n">
        <v>10200</v>
      </c>
      <c r="J144" s="4" t="n">
        <v>0</v>
      </c>
      <c r="K144" s="8">
        <f>IF(H144=0,0,I144/H144)</f>
        <v/>
      </c>
      <c r="L144" s="11" t="inlineStr">
        <is>
          <t>Completed</t>
        </is>
      </c>
    </row>
    <row r="145">
      <c r="A145" t="inlineStr">
        <is>
          <t>Island Villas</t>
        </is>
      </c>
      <c r="B145" s="7" t="n">
        <v>2022</v>
      </c>
      <c r="C145" t="inlineStr">
        <is>
          <t>Interior Update Placeholder</t>
        </is>
      </c>
      <c r="E145" s="7" t="inlineStr">
        <is>
          <t>0900 - FF&amp;E in Units</t>
        </is>
      </c>
      <c r="F145" s="12" t="inlineStr">
        <is>
          <t>PMC</t>
        </is>
      </c>
      <c r="G145" s="7" t="inlineStr">
        <is>
          <t>Capital Plan</t>
        </is>
      </c>
      <c r="H145" s="3" t="n">
        <v>749760</v>
      </c>
      <c r="I145" s="3" t="n">
        <v>592172</v>
      </c>
      <c r="J145" s="4" t="n">
        <v>157588</v>
      </c>
      <c r="K145" s="8">
        <f>IF(H145=0,0,I145/H145)</f>
        <v/>
      </c>
      <c r="L145" s="10" t="inlineStr">
        <is>
          <t>In Progress</t>
        </is>
      </c>
    </row>
    <row r="146">
      <c r="A146" t="inlineStr">
        <is>
          <t>Island Villas</t>
        </is>
      </c>
      <c r="B146" s="7" t="n">
        <v>2022</v>
      </c>
      <c r="C146" t="inlineStr">
        <is>
          <t xml:space="preserve">Range Queen </t>
        </is>
      </c>
      <c r="E146" s="7" t="inlineStr">
        <is>
          <t>0900 - FF&amp;E in Units</t>
        </is>
      </c>
      <c r="F146" s="12" t="inlineStr">
        <is>
          <t>PMC</t>
        </is>
      </c>
      <c r="G146" s="7" t="inlineStr">
        <is>
          <t>Capital Plan</t>
        </is>
      </c>
      <c r="H146" s="3" t="n">
        <v>30240</v>
      </c>
      <c r="I146" s="3" t="n">
        <v>0</v>
      </c>
      <c r="J146" s="4" t="n">
        <v>30240</v>
      </c>
      <c r="K146" s="8">
        <f>IF(H146=0,0,I146/H146)</f>
        <v/>
      </c>
      <c r="L146" s="13" t="inlineStr">
        <is>
          <t>Not Started</t>
        </is>
      </c>
    </row>
    <row r="147">
      <c r="A147" t="inlineStr">
        <is>
          <t>Island Villas</t>
        </is>
      </c>
      <c r="B147" s="7" t="n">
        <v>2022</v>
      </c>
      <c r="C147" t="inlineStr">
        <is>
          <t>Signage - entry</t>
        </is>
      </c>
      <c r="D147" t="inlineStr">
        <is>
          <t>New Monument Sign at corner</t>
        </is>
      </c>
      <c r="E147" s="7" t="inlineStr">
        <is>
          <t>1100- Specialties, Equipment &amp; Furnishings</t>
        </is>
      </c>
      <c r="F147" s="12" t="inlineStr">
        <is>
          <t>PMC</t>
        </is>
      </c>
      <c r="G147" s="7" t="inlineStr">
        <is>
          <t>Capital Plan</t>
        </is>
      </c>
      <c r="H147" s="3" t="n">
        <v>25000</v>
      </c>
      <c r="I147" s="3" t="n">
        <v>7329</v>
      </c>
      <c r="J147" s="4" t="n">
        <v>17671</v>
      </c>
      <c r="K147" s="8">
        <f>IF(H147=0,0,I147/H147)</f>
        <v/>
      </c>
      <c r="L147" s="10" t="inlineStr">
        <is>
          <t>In Progress</t>
        </is>
      </c>
    </row>
    <row r="148">
      <c r="A148" t="inlineStr">
        <is>
          <t>Island Villas</t>
        </is>
      </c>
      <c r="B148" s="7" t="n">
        <v>2022</v>
      </c>
      <c r="C148" t="inlineStr">
        <is>
          <t>Signage - site</t>
        </is>
      </c>
      <c r="D148" t="inlineStr">
        <is>
          <t>Bldg ID signs, common area signage</t>
        </is>
      </c>
      <c r="E148" s="7" t="inlineStr">
        <is>
          <t>1100- Specialties, Equipment &amp; Furnishings</t>
        </is>
      </c>
      <c r="F148" s="12" t="inlineStr">
        <is>
          <t>PMC</t>
        </is>
      </c>
      <c r="G148" s="7" t="inlineStr">
        <is>
          <t>Capital Plan</t>
        </is>
      </c>
      <c r="H148" s="3" t="n">
        <v>15000</v>
      </c>
      <c r="I148" s="3" t="n">
        <v>4397</v>
      </c>
      <c r="J148" s="4" t="n">
        <v>10603</v>
      </c>
      <c r="K148" s="8">
        <f>IF(H148=0,0,I148/H148)</f>
        <v/>
      </c>
      <c r="L148" s="10" t="inlineStr">
        <is>
          <t>In Progress</t>
        </is>
      </c>
    </row>
    <row r="149">
      <c r="A149" t="inlineStr">
        <is>
          <t>Island Villas</t>
        </is>
      </c>
      <c r="B149" s="7" t="n">
        <v>2022</v>
      </c>
      <c r="C149" t="inlineStr">
        <is>
          <t>Clubhouse / Office Remodel</t>
        </is>
      </c>
      <c r="D149" t="inlineStr">
        <is>
          <t>Re-paint / new flooring for office</t>
        </is>
      </c>
      <c r="E149" s="7" t="inlineStr">
        <is>
          <t>1100- Specialties, Equipment &amp; Furnishings</t>
        </is>
      </c>
      <c r="F149" s="11" t="inlineStr">
        <is>
          <t>GC</t>
        </is>
      </c>
      <c r="G149" s="7" t="inlineStr">
        <is>
          <t>Capital Plan</t>
        </is>
      </c>
      <c r="H149" s="3" t="n">
        <v>50000</v>
      </c>
      <c r="I149" s="3" t="n">
        <v>50000</v>
      </c>
      <c r="J149" s="4" t="n">
        <v>0</v>
      </c>
      <c r="K149" s="8">
        <f>IF(H149=0,0,I149/H149)</f>
        <v/>
      </c>
      <c r="L149" s="11" t="inlineStr">
        <is>
          <t>Completed</t>
        </is>
      </c>
    </row>
    <row r="150">
      <c r="A150" t="inlineStr">
        <is>
          <t>Island Villas</t>
        </is>
      </c>
      <c r="B150" s="7" t="n">
        <v>2022</v>
      </c>
      <c r="C150" t="inlineStr">
        <is>
          <t>Clubhouse / Office Redecorate (FFE)</t>
        </is>
      </c>
      <c r="E150" s="7" t="inlineStr">
        <is>
          <t>1100- Specialties, Equipment &amp; Furnishings</t>
        </is>
      </c>
      <c r="F150" s="12" t="inlineStr">
        <is>
          <t>PMC</t>
        </is>
      </c>
      <c r="G150" s="7" t="inlineStr">
        <is>
          <t>Capital Plan</t>
        </is>
      </c>
      <c r="H150" s="3" t="n">
        <v>35000</v>
      </c>
      <c r="I150" s="3" t="n">
        <v>53745</v>
      </c>
      <c r="J150" s="4" t="n">
        <v>-18745</v>
      </c>
      <c r="K150" s="8">
        <f>IF(H150=0,0,I150/H150)</f>
        <v/>
      </c>
      <c r="L150" s="11" t="inlineStr">
        <is>
          <t>Completed</t>
        </is>
      </c>
    </row>
    <row r="151">
      <c r="A151" t="inlineStr">
        <is>
          <t>Island Villas</t>
        </is>
      </c>
      <c r="B151" s="7" t="n">
        <v>2022</v>
      </c>
      <c r="C151" t="inlineStr">
        <is>
          <t>Security/ fire alarm systems</t>
        </is>
      </c>
      <c r="D151" t="inlineStr">
        <is>
          <t>Placeholder for installation of  cameras</t>
        </is>
      </c>
      <c r="E151" s="7" t="inlineStr">
        <is>
          <t>1100- Specialties, Equipment &amp; Furnishings</t>
        </is>
      </c>
      <c r="F151" s="12" t="inlineStr">
        <is>
          <t>PMC</t>
        </is>
      </c>
      <c r="G151" s="7" t="inlineStr">
        <is>
          <t>Capital Plan</t>
        </is>
      </c>
      <c r="H151" s="3" t="n">
        <v>60000</v>
      </c>
      <c r="I151" s="3" t="n">
        <v>30339</v>
      </c>
      <c r="J151" s="4" t="n">
        <v>29661</v>
      </c>
      <c r="K151" s="8">
        <f>IF(H151=0,0,I151/H151)</f>
        <v/>
      </c>
      <c r="L151" s="10" t="inlineStr">
        <is>
          <t>In Progress</t>
        </is>
      </c>
    </row>
    <row r="152">
      <c r="A152" t="inlineStr">
        <is>
          <t>Island Villas</t>
        </is>
      </c>
      <c r="B152" s="7" t="n">
        <v>2022</v>
      </c>
      <c r="C152" t="inlineStr">
        <is>
          <t>Audio systems</t>
        </is>
      </c>
      <c r="D152" t="inlineStr">
        <is>
          <t>Speaker system for  main pool area</t>
        </is>
      </c>
      <c r="E152" s="7" t="inlineStr">
        <is>
          <t>1100- Specialties, Equipment &amp; Furnishings</t>
        </is>
      </c>
      <c r="F152" s="11" t="inlineStr">
        <is>
          <t>GC</t>
        </is>
      </c>
      <c r="G152" s="7" t="inlineStr">
        <is>
          <t>Capital Plan</t>
        </is>
      </c>
      <c r="H152" s="3" t="n">
        <v>15000</v>
      </c>
      <c r="I152" s="3" t="n">
        <v>15000</v>
      </c>
      <c r="J152" s="4" t="n">
        <v>0</v>
      </c>
      <c r="K152" s="8">
        <f>IF(H152=0,0,I152/H152)</f>
        <v/>
      </c>
      <c r="L152" s="11" t="inlineStr">
        <is>
          <t>Completed</t>
        </is>
      </c>
    </row>
    <row r="153">
      <c r="A153" t="inlineStr">
        <is>
          <t>Island Villas</t>
        </is>
      </c>
      <c r="B153" s="7" t="n">
        <v>2022</v>
      </c>
      <c r="C153" t="inlineStr">
        <is>
          <t>Fitness Equipment</t>
        </is>
      </c>
      <c r="D153" t="inlineStr">
        <is>
          <t>New gym equipment</t>
        </is>
      </c>
      <c r="E153" s="7" t="inlineStr">
        <is>
          <t>1100- Specialties, Equipment &amp; Furnishings</t>
        </is>
      </c>
      <c r="F153" s="12" t="inlineStr">
        <is>
          <t>PMC</t>
        </is>
      </c>
      <c r="G153" s="7" t="inlineStr">
        <is>
          <t>Capital Plan</t>
        </is>
      </c>
      <c r="H153" s="3" t="n">
        <v>30000</v>
      </c>
      <c r="I153" s="3" t="n">
        <v>19034</v>
      </c>
      <c r="J153" s="4" t="n">
        <v>10966</v>
      </c>
      <c r="K153" s="8">
        <f>IF(H153=0,0,I153/H153)</f>
        <v/>
      </c>
      <c r="L153" s="10" t="inlineStr">
        <is>
          <t>In Progress</t>
        </is>
      </c>
    </row>
    <row r="154">
      <c r="A154" t="inlineStr">
        <is>
          <t>Island Villas</t>
        </is>
      </c>
      <c r="B154" s="7" t="n">
        <v>2022</v>
      </c>
      <c r="C154" t="inlineStr">
        <is>
          <t>Pool furniture</t>
        </is>
      </c>
      <c r="D154" t="inlineStr">
        <is>
          <t>Include additional tables/sitting areas</t>
        </is>
      </c>
      <c r="E154" s="7" t="inlineStr">
        <is>
          <t>1100- Specialties, Equipment &amp; Furnishings</t>
        </is>
      </c>
      <c r="F154" s="12" t="inlineStr">
        <is>
          <t>PMC</t>
        </is>
      </c>
      <c r="G154" s="7" t="inlineStr">
        <is>
          <t>Capital Plan</t>
        </is>
      </c>
      <c r="H154" s="3" t="n">
        <v>30000</v>
      </c>
      <c r="I154" s="3" t="n">
        <v>4650</v>
      </c>
      <c r="J154" s="4" t="n">
        <v>25350</v>
      </c>
      <c r="K154" s="8">
        <f>IF(H154=0,0,I154/H154)</f>
        <v/>
      </c>
      <c r="L154" s="10" t="inlineStr">
        <is>
          <t>In Progress</t>
        </is>
      </c>
    </row>
    <row r="155">
      <c r="A155" t="inlineStr">
        <is>
          <t>Island Villas</t>
        </is>
      </c>
      <c r="B155" s="7" t="n">
        <v>2022</v>
      </c>
      <c r="C155" t="inlineStr">
        <is>
          <t>Fitness center renovation</t>
        </is>
      </c>
      <c r="D155" t="inlineStr">
        <is>
          <t>Remove wall to enlarge gym area &amp; install flooring/paint</t>
        </is>
      </c>
      <c r="E155" s="7" t="inlineStr">
        <is>
          <t>1100- Specialties, Equipment &amp; Furnishings</t>
        </is>
      </c>
      <c r="F155" s="11" t="inlineStr">
        <is>
          <t>GC</t>
        </is>
      </c>
      <c r="G155" s="7" t="inlineStr">
        <is>
          <t>Capital Plan</t>
        </is>
      </c>
      <c r="H155" s="3" t="n">
        <v>25000</v>
      </c>
      <c r="I155" s="3" t="n">
        <v>25000</v>
      </c>
      <c r="J155" s="4" t="n">
        <v>0</v>
      </c>
      <c r="K155" s="8">
        <f>IF(H155=0,0,I155/H155)</f>
        <v/>
      </c>
      <c r="L155" s="11" t="inlineStr">
        <is>
          <t>Completed</t>
        </is>
      </c>
    </row>
    <row r="156">
      <c r="A156" t="inlineStr">
        <is>
          <t>Island Villas</t>
        </is>
      </c>
      <c r="B156" s="7" t="n">
        <v>2022</v>
      </c>
      <c r="C156" t="inlineStr">
        <is>
          <t>Electrical distribution</t>
        </is>
      </c>
      <c r="D156" t="inlineStr">
        <is>
          <t>repair outside GFCI'S</t>
        </is>
      </c>
      <c r="E156" s="7" t="inlineStr">
        <is>
          <t>1600 - Electrical</t>
        </is>
      </c>
      <c r="F156" s="11" t="inlineStr">
        <is>
          <t>GC</t>
        </is>
      </c>
      <c r="G156" s="7" t="inlineStr">
        <is>
          <t>Capital Plan</t>
        </is>
      </c>
      <c r="H156" s="3" t="n">
        <v>16000</v>
      </c>
      <c r="I156" s="3" t="n">
        <v>16000</v>
      </c>
      <c r="J156" s="4" t="n">
        <v>0</v>
      </c>
      <c r="K156" s="8">
        <f>IF(H156=0,0,I156/H156)</f>
        <v/>
      </c>
      <c r="L156" s="11" t="inlineStr">
        <is>
          <t>Completed</t>
        </is>
      </c>
    </row>
    <row r="157">
      <c r="A157" t="inlineStr">
        <is>
          <t>Island Villas</t>
        </is>
      </c>
      <c r="B157" s="7" t="n">
        <v>2022</v>
      </c>
      <c r="C157" t="inlineStr">
        <is>
          <t>Common area light fixtures</t>
        </is>
      </c>
      <c r="D157" t="inlineStr">
        <is>
          <t>replace garage light fixtures and wall packs</t>
        </is>
      </c>
      <c r="E157" s="7" t="inlineStr">
        <is>
          <t>1600 - Electrical</t>
        </is>
      </c>
      <c r="F157" s="11" t="inlineStr">
        <is>
          <t>GC</t>
        </is>
      </c>
      <c r="G157" s="7" t="inlineStr">
        <is>
          <t>Capital Plan</t>
        </is>
      </c>
      <c r="H157" s="3" t="n">
        <v>36000</v>
      </c>
      <c r="I157" s="3" t="n">
        <v>36000</v>
      </c>
      <c r="J157" s="4" t="n">
        <v>0</v>
      </c>
      <c r="K157" s="8">
        <f>IF(H157=0,0,I157/H157)</f>
        <v/>
      </c>
      <c r="L157" s="11" t="inlineStr">
        <is>
          <t>Completed</t>
        </is>
      </c>
    </row>
    <row r="158">
      <c r="A158" t="inlineStr">
        <is>
          <t>Amalfi at Tuscan Lakes</t>
        </is>
      </c>
      <c r="B158" s="7" t="n">
        <v>2023</v>
      </c>
      <c r="C158" t="inlineStr">
        <is>
          <t>Concrete pavement</t>
        </is>
      </c>
      <c r="E158" s="7" t="inlineStr">
        <is>
          <t>83221</t>
        </is>
      </c>
      <c r="F158" s="11" t="inlineStr">
        <is>
          <t>GC</t>
        </is>
      </c>
      <c r="G158" s="7" t="inlineStr">
        <is>
          <t>Capital Plan</t>
        </is>
      </c>
      <c r="H158" s="3" t="n">
        <v>18000</v>
      </c>
      <c r="I158" s="3" t="n">
        <v>18000</v>
      </c>
      <c r="J158" s="4" t="n">
        <v>0</v>
      </c>
      <c r="K158" s="8">
        <f>IF(H158=0,0,I158/H158)</f>
        <v/>
      </c>
      <c r="L158" s="11" t="inlineStr">
        <is>
          <t>Completed</t>
        </is>
      </c>
    </row>
    <row r="159">
      <c r="A159" t="inlineStr">
        <is>
          <t>Amalfi at Tuscan Lakes</t>
        </is>
      </c>
      <c r="B159" s="7" t="n">
        <v>2023</v>
      </c>
      <c r="C159" t="inlineStr">
        <is>
          <t>Stripe parking areas</t>
        </is>
      </c>
      <c r="E159" s="7" t="inlineStr">
        <is>
          <t>83201</t>
        </is>
      </c>
      <c r="F159" s="11" t="inlineStr">
        <is>
          <t>GC</t>
        </is>
      </c>
      <c r="G159" s="7" t="inlineStr">
        <is>
          <t>Capital Plan</t>
        </is>
      </c>
      <c r="H159" s="3" t="n">
        <v>16000</v>
      </c>
      <c r="I159" s="3" t="n">
        <v>16000</v>
      </c>
      <c r="J159" s="4" t="n">
        <v>0</v>
      </c>
      <c r="K159" s="8">
        <f>IF(H159=0,0,I159/H159)</f>
        <v/>
      </c>
      <c r="L159" s="11" t="inlineStr">
        <is>
          <t>Completed</t>
        </is>
      </c>
    </row>
    <row r="160">
      <c r="A160" t="inlineStr">
        <is>
          <t>Amalfi at Tuscan Lakes</t>
        </is>
      </c>
      <c r="B160" s="7" t="n">
        <v>2023</v>
      </c>
      <c r="C160" t="inlineStr">
        <is>
          <t>ADA parking &amp; curb cuts</t>
        </is>
      </c>
      <c r="E160" s="7" t="inlineStr">
        <is>
          <t>83520</t>
        </is>
      </c>
      <c r="F160" s="11" t="inlineStr">
        <is>
          <t>GC</t>
        </is>
      </c>
      <c r="G160" s="7" t="inlineStr">
        <is>
          <t>Capital Plan</t>
        </is>
      </c>
      <c r="H160" s="3" t="n">
        <v>6500</v>
      </c>
      <c r="I160" s="3" t="n">
        <v>6500</v>
      </c>
      <c r="J160" s="4" t="n">
        <v>0</v>
      </c>
      <c r="K160" s="8">
        <f>IF(H160=0,0,I160/H160)</f>
        <v/>
      </c>
      <c r="L160" s="11" t="inlineStr">
        <is>
          <t>Completed</t>
        </is>
      </c>
    </row>
    <row r="161">
      <c r="A161" t="inlineStr">
        <is>
          <t>Amalfi at Tuscan Lakes</t>
        </is>
      </c>
      <c r="B161" s="7" t="n">
        <v>2023</v>
      </c>
      <c r="C161" t="inlineStr">
        <is>
          <t>Landscape irrigation</t>
        </is>
      </c>
      <c r="D161" t="inlineStr">
        <is>
          <t>inspect and repair irrigation</t>
        </is>
      </c>
      <c r="E161" s="7" t="inlineStr">
        <is>
          <t>83300</t>
        </is>
      </c>
      <c r="F161" s="11" t="inlineStr">
        <is>
          <t>GC</t>
        </is>
      </c>
      <c r="G161" s="7" t="inlineStr">
        <is>
          <t>Capital Plan</t>
        </is>
      </c>
      <c r="H161" s="3" t="n">
        <v>34000</v>
      </c>
      <c r="I161" s="3" t="n">
        <v>34000</v>
      </c>
      <c r="J161" s="4" t="n">
        <v>0</v>
      </c>
      <c r="K161" s="8">
        <f>IF(H161=0,0,I161/H161)</f>
        <v/>
      </c>
      <c r="L161" s="11" t="inlineStr">
        <is>
          <t>Completed</t>
        </is>
      </c>
    </row>
    <row r="162">
      <c r="A162" t="inlineStr">
        <is>
          <t>Amalfi at Tuscan Lakes</t>
        </is>
      </c>
      <c r="B162" s="7" t="n">
        <v>2023</v>
      </c>
      <c r="C162" t="inlineStr">
        <is>
          <t>Fences &amp; gates - site perimeter</t>
        </is>
      </c>
      <c r="D162" t="inlineStr">
        <is>
          <t>Remove vines, repair fence and paint fence</t>
        </is>
      </c>
      <c r="E162" s="7" t="inlineStr">
        <is>
          <t>83205</t>
        </is>
      </c>
      <c r="F162" s="11" t="inlineStr">
        <is>
          <t>GC</t>
        </is>
      </c>
      <c r="G162" s="7" t="inlineStr">
        <is>
          <t>Capital Plan</t>
        </is>
      </c>
      <c r="H162" s="3" t="n">
        <v>60000</v>
      </c>
      <c r="I162" s="3" t="n">
        <v>60000</v>
      </c>
      <c r="J162" s="4" t="n">
        <v>0</v>
      </c>
      <c r="K162" s="8">
        <f>IF(H162=0,0,I162/H162)</f>
        <v/>
      </c>
      <c r="L162" s="11" t="inlineStr">
        <is>
          <t>Completed</t>
        </is>
      </c>
    </row>
    <row r="163">
      <c r="A163" t="inlineStr">
        <is>
          <t>Amalfi at Tuscan Lakes</t>
        </is>
      </c>
      <c r="B163" s="7" t="n">
        <v>2023</v>
      </c>
      <c r="C163" t="inlineStr">
        <is>
          <t>Landscaping</t>
        </is>
      </c>
      <c r="D163" t="inlineStr">
        <is>
          <t>Landscaping for curb and pool (place Holder)</t>
        </is>
      </c>
      <c r="E163" s="7" t="inlineStr">
        <is>
          <t>83303</t>
        </is>
      </c>
      <c r="F163" s="11" t="inlineStr">
        <is>
          <t>GC</t>
        </is>
      </c>
      <c r="G163" s="7" t="inlineStr">
        <is>
          <t>Capital Plan</t>
        </is>
      </c>
      <c r="H163" s="3" t="n">
        <v>150000</v>
      </c>
      <c r="I163" s="3" t="n">
        <v>150000</v>
      </c>
      <c r="J163" s="4" t="n">
        <v>0</v>
      </c>
      <c r="K163" s="8">
        <f>IF(H163=0,0,I163/H163)</f>
        <v/>
      </c>
      <c r="L163" s="11" t="inlineStr">
        <is>
          <t>Completed</t>
        </is>
      </c>
    </row>
    <row r="164">
      <c r="A164" t="inlineStr">
        <is>
          <t>Amalfi at Tuscan Lakes</t>
        </is>
      </c>
      <c r="B164" s="7" t="n">
        <v>2023</v>
      </c>
      <c r="C164" t="inlineStr">
        <is>
          <t>Resurface swimming pool</t>
        </is>
      </c>
      <c r="D164" t="inlineStr">
        <is>
          <t>Resurface pool, Replace tile</t>
        </is>
      </c>
      <c r="E164" s="7" t="inlineStr">
        <is>
          <t>83100</t>
        </is>
      </c>
      <c r="F164" s="11" t="inlineStr">
        <is>
          <t>GC</t>
        </is>
      </c>
      <c r="G164" s="7" t="inlineStr">
        <is>
          <t>Capital Plan</t>
        </is>
      </c>
      <c r="H164" s="3" t="n">
        <v>58000</v>
      </c>
      <c r="I164" s="3" t="n">
        <v>58000</v>
      </c>
      <c r="J164" s="4" t="n">
        <v>0</v>
      </c>
      <c r="K164" s="8">
        <f>IF(H164=0,0,I164/H164)</f>
        <v/>
      </c>
      <c r="L164" s="11" t="inlineStr">
        <is>
          <t>Completed</t>
        </is>
      </c>
    </row>
    <row r="165">
      <c r="A165" t="inlineStr">
        <is>
          <t>Amalfi at Tuscan Lakes</t>
        </is>
      </c>
      <c r="B165" s="7" t="n">
        <v>2023</v>
      </c>
      <c r="C165" t="inlineStr">
        <is>
          <t>Replace swimming pool coping</t>
        </is>
      </c>
      <c r="D165" t="inlineStr">
        <is>
          <t>Replace deck-o-seal on pool and repair coping</t>
        </is>
      </c>
      <c r="E165" s="7" t="inlineStr">
        <is>
          <t>83100</t>
        </is>
      </c>
      <c r="F165" s="11" t="inlineStr">
        <is>
          <t>GC</t>
        </is>
      </c>
      <c r="G165" s="7" t="inlineStr">
        <is>
          <t>Capital Plan</t>
        </is>
      </c>
      <c r="H165" s="3" t="n">
        <v>21000</v>
      </c>
      <c r="I165" s="3" t="n">
        <v>21000</v>
      </c>
      <c r="J165" s="4" t="n">
        <v>0</v>
      </c>
      <c r="K165" s="8">
        <f>IF(H165=0,0,I165/H165)</f>
        <v/>
      </c>
      <c r="L165" s="11" t="inlineStr">
        <is>
          <t>Completed</t>
        </is>
      </c>
    </row>
    <row r="166">
      <c r="A166" t="inlineStr">
        <is>
          <t>Amalfi at Tuscan Lakes</t>
        </is>
      </c>
      <c r="B166" s="7" t="n">
        <v>2023</v>
      </c>
      <c r="C166" t="inlineStr">
        <is>
          <t>Replace swimming pool deck</t>
        </is>
      </c>
      <c r="D166" t="inlineStr">
        <is>
          <t>Clean and recoat pool deck</t>
        </is>
      </c>
      <c r="E166" s="7" t="inlineStr">
        <is>
          <t>83100</t>
        </is>
      </c>
      <c r="F166" s="11" t="inlineStr">
        <is>
          <t>GC</t>
        </is>
      </c>
      <c r="G166" s="7" t="inlineStr">
        <is>
          <t>Capital Plan</t>
        </is>
      </c>
      <c r="H166" s="3" t="n">
        <v>45000</v>
      </c>
      <c r="I166" s="3" t="n">
        <v>45000</v>
      </c>
      <c r="J166" s="4" t="n">
        <v>0</v>
      </c>
      <c r="K166" s="8">
        <f>IF(H166=0,0,I166/H166)</f>
        <v/>
      </c>
      <c r="L166" s="11" t="inlineStr">
        <is>
          <t>Completed</t>
        </is>
      </c>
    </row>
    <row r="167">
      <c r="A167" t="inlineStr">
        <is>
          <t>Amalfi at Tuscan Lakes</t>
        </is>
      </c>
      <c r="B167" s="7" t="n">
        <v>2023</v>
      </c>
      <c r="C167" t="inlineStr">
        <is>
          <t>Fences &amp; gates - swimming pool</t>
        </is>
      </c>
      <c r="D167" t="inlineStr">
        <is>
          <t>Repair and paint pool fence</t>
        </is>
      </c>
      <c r="E167" s="7" t="inlineStr">
        <is>
          <t>83205</t>
        </is>
      </c>
      <c r="F167" s="11" t="inlineStr">
        <is>
          <t>GC</t>
        </is>
      </c>
      <c r="G167" s="7" t="inlineStr">
        <is>
          <t>Capital Plan</t>
        </is>
      </c>
      <c r="H167" s="3" t="n">
        <v>9500</v>
      </c>
      <c r="I167" s="3" t="n">
        <v>9500</v>
      </c>
      <c r="J167" s="4" t="n">
        <v>0</v>
      </c>
      <c r="K167" s="8">
        <f>IF(H167=0,0,I167/H167)</f>
        <v/>
      </c>
      <c r="L167" s="11" t="inlineStr">
        <is>
          <t>Completed</t>
        </is>
      </c>
    </row>
    <row r="168">
      <c r="A168" t="inlineStr">
        <is>
          <t>Amalfi at Tuscan Lakes</t>
        </is>
      </c>
      <c r="B168" s="7" t="n">
        <v>2023</v>
      </c>
      <c r="C168" t="inlineStr">
        <is>
          <t>Pergola</t>
        </is>
      </c>
      <c r="D168" t="inlineStr">
        <is>
          <t>repair and stain all pergola</t>
        </is>
      </c>
      <c r="E168" s="7" t="inlineStr">
        <is>
          <t>83206</t>
        </is>
      </c>
      <c r="F168" s="11" t="inlineStr">
        <is>
          <t>GC</t>
        </is>
      </c>
      <c r="G168" s="7" t="inlineStr">
        <is>
          <t>Capital Plan</t>
        </is>
      </c>
      <c r="H168" s="3" t="n">
        <v>18000</v>
      </c>
      <c r="I168" s="3" t="n">
        <v>18000</v>
      </c>
      <c r="J168" s="4" t="n">
        <v>0</v>
      </c>
      <c r="K168" s="8">
        <f>IF(H168=0,0,I168/H168)</f>
        <v/>
      </c>
      <c r="L168" s="11" t="inlineStr">
        <is>
          <t>Completed</t>
        </is>
      </c>
    </row>
    <row r="169">
      <c r="A169" t="inlineStr">
        <is>
          <t>Amalfi at Tuscan Lakes</t>
        </is>
      </c>
      <c r="B169" s="7" t="n">
        <v>2023</v>
      </c>
      <c r="C169" t="inlineStr">
        <is>
          <t xml:space="preserve">Carport and garage </t>
        </is>
      </c>
      <c r="D169" t="inlineStr">
        <is>
          <t>Repair carport damage and paint</t>
        </is>
      </c>
      <c r="E169" s="7" t="inlineStr">
        <is>
          <t>83219</t>
        </is>
      </c>
      <c r="F169" s="11" t="inlineStr">
        <is>
          <t>GC</t>
        </is>
      </c>
      <c r="G169" s="7" t="inlineStr">
        <is>
          <t>Capital Plan</t>
        </is>
      </c>
      <c r="H169" s="3" t="n">
        <v>29000</v>
      </c>
      <c r="I169" s="3" t="n">
        <v>29000</v>
      </c>
      <c r="J169" s="4" t="n">
        <v>0</v>
      </c>
      <c r="K169" s="8">
        <f>IF(H169=0,0,I169/H169)</f>
        <v/>
      </c>
      <c r="L169" s="11" t="inlineStr">
        <is>
          <t>Completed</t>
        </is>
      </c>
    </row>
    <row r="170">
      <c r="A170" t="inlineStr">
        <is>
          <t>Amalfi at Tuscan Lakes</t>
        </is>
      </c>
      <c r="B170" s="7" t="n">
        <v>2023</v>
      </c>
      <c r="C170" t="inlineStr">
        <is>
          <t>Dumpster enclosures</t>
        </is>
      </c>
      <c r="D170" t="inlineStr">
        <is>
          <t>Repair dumpster enclosures</t>
        </is>
      </c>
      <c r="E170" s="7" t="inlineStr">
        <is>
          <t>83111</t>
        </is>
      </c>
      <c r="F170" s="11" t="inlineStr">
        <is>
          <t>GC</t>
        </is>
      </c>
      <c r="G170" s="7" t="inlineStr">
        <is>
          <t>Capital Plan</t>
        </is>
      </c>
      <c r="H170" s="3" t="n">
        <v>15000</v>
      </c>
      <c r="I170" s="3" t="n">
        <v>15000</v>
      </c>
      <c r="J170" s="4" t="n">
        <v>0</v>
      </c>
      <c r="K170" s="8">
        <f>IF(H170=0,0,I170/H170)</f>
        <v/>
      </c>
      <c r="L170" s="11" t="inlineStr">
        <is>
          <t>Completed</t>
        </is>
      </c>
    </row>
    <row r="171">
      <c r="A171" t="inlineStr">
        <is>
          <t>Amalfi at Tuscan Lakes</t>
        </is>
      </c>
      <c r="B171" s="7" t="n">
        <v>2023</v>
      </c>
      <c r="C171" t="inlineStr">
        <is>
          <t>Repair exterior stair railings</t>
        </is>
      </c>
      <c r="D171" t="inlineStr">
        <is>
          <t>secure railings</t>
        </is>
      </c>
      <c r="E171" s="7" t="inlineStr">
        <is>
          <t>83114</t>
        </is>
      </c>
      <c r="F171" s="11" t="inlineStr">
        <is>
          <t>GC</t>
        </is>
      </c>
      <c r="G171" s="7" t="inlineStr">
        <is>
          <t>Capital Plan</t>
        </is>
      </c>
      <c r="H171" s="3" t="n">
        <v>8300</v>
      </c>
      <c r="I171" s="3" t="n">
        <v>8300</v>
      </c>
      <c r="J171" s="4" t="n">
        <v>0</v>
      </c>
      <c r="K171" s="8">
        <f>IF(H171=0,0,I171/H171)</f>
        <v/>
      </c>
      <c r="L171" s="11" t="inlineStr">
        <is>
          <t>Completed</t>
        </is>
      </c>
    </row>
    <row r="172">
      <c r="A172" t="inlineStr">
        <is>
          <t>Amalfi at Tuscan Lakes</t>
        </is>
      </c>
      <c r="B172" s="7" t="n">
        <v>2023</v>
      </c>
      <c r="C172" t="inlineStr">
        <is>
          <t>Repair balcony framing &amp; decking</t>
        </is>
      </c>
      <c r="D172" t="inlineStr">
        <is>
          <t>repair balcony band boards</t>
        </is>
      </c>
      <c r="E172" s="7" t="inlineStr">
        <is>
          <t>83104</t>
        </is>
      </c>
      <c r="F172" s="11" t="inlineStr">
        <is>
          <t>GC</t>
        </is>
      </c>
      <c r="G172" s="7" t="inlineStr">
        <is>
          <t>Capital Plan</t>
        </is>
      </c>
      <c r="H172" s="3" t="n">
        <v>18000</v>
      </c>
      <c r="I172" s="3" t="n">
        <v>18000</v>
      </c>
      <c r="J172" s="4" t="n">
        <v>0</v>
      </c>
      <c r="K172" s="8">
        <f>IF(H172=0,0,I172/H172)</f>
        <v/>
      </c>
      <c r="L172" s="11" t="inlineStr">
        <is>
          <t>Completed</t>
        </is>
      </c>
    </row>
    <row r="173">
      <c r="A173" t="inlineStr">
        <is>
          <t>Amalfi at Tuscan Lakes</t>
        </is>
      </c>
      <c r="B173" s="7" t="n">
        <v>2023</v>
      </c>
      <c r="C173" t="inlineStr">
        <is>
          <t>Repair patio/balcony railings</t>
        </is>
      </c>
      <c r="D173" t="inlineStr">
        <is>
          <t>secure railings</t>
        </is>
      </c>
      <c r="E173" s="7" t="inlineStr">
        <is>
          <t>83114</t>
        </is>
      </c>
      <c r="F173" s="11" t="inlineStr">
        <is>
          <t>GC</t>
        </is>
      </c>
      <c r="G173" s="7" t="inlineStr">
        <is>
          <t>Capital Plan</t>
        </is>
      </c>
      <c r="H173" s="3" t="n">
        <v>8300</v>
      </c>
      <c r="I173" s="3" t="n">
        <v>8300</v>
      </c>
      <c r="J173" s="4" t="n">
        <v>0</v>
      </c>
      <c r="K173" s="8">
        <f>IF(H173=0,0,I173/H173)</f>
        <v/>
      </c>
      <c r="L173" s="11" t="inlineStr">
        <is>
          <t>Completed</t>
        </is>
      </c>
    </row>
    <row r="174">
      <c r="A174" t="inlineStr">
        <is>
          <t>Amalfi at Tuscan Lakes</t>
        </is>
      </c>
      <c r="B174" s="7" t="n">
        <v>2023</v>
      </c>
      <c r="C174" t="inlineStr">
        <is>
          <t>Expansion Joints</t>
        </is>
      </c>
      <c r="D174" t="inlineStr">
        <is>
          <t>clean and seal expansion joints</t>
        </is>
      </c>
      <c r="E174" s="7" t="inlineStr">
        <is>
          <t>83206</t>
        </is>
      </c>
      <c r="F174" s="11" t="inlineStr">
        <is>
          <t>GC</t>
        </is>
      </c>
      <c r="G174" s="7" t="inlineStr">
        <is>
          <t>Capital Plan</t>
        </is>
      </c>
      <c r="H174" s="3" t="n">
        <v>15000</v>
      </c>
      <c r="I174" s="3" t="n">
        <v>15000</v>
      </c>
      <c r="J174" s="4" t="n">
        <v>0</v>
      </c>
      <c r="K174" s="8">
        <f>IF(H174=0,0,I174/H174)</f>
        <v/>
      </c>
      <c r="L174" s="11" t="inlineStr">
        <is>
          <t>Completed</t>
        </is>
      </c>
    </row>
    <row r="175">
      <c r="A175" t="inlineStr">
        <is>
          <t>Amalfi at Tuscan Lakes</t>
        </is>
      </c>
      <c r="B175" s="7" t="n">
        <v>2023</v>
      </c>
      <c r="C175" t="inlineStr">
        <is>
          <t>Asphalt composite shingle roofing</t>
        </is>
      </c>
      <c r="D175" t="inlineStr">
        <is>
          <t>minor roof repairs</t>
        </is>
      </c>
      <c r="E175" s="7" t="inlineStr">
        <is>
          <t>83202</t>
        </is>
      </c>
      <c r="F175" s="11" t="inlineStr">
        <is>
          <t>GC</t>
        </is>
      </c>
      <c r="G175" s="7" t="inlineStr">
        <is>
          <t>Capital Plan</t>
        </is>
      </c>
      <c r="H175" s="3" t="n">
        <v>23000</v>
      </c>
      <c r="I175" s="3" t="n">
        <v>23000</v>
      </c>
      <c r="J175" s="4" t="n">
        <v>0</v>
      </c>
      <c r="K175" s="8">
        <f>IF(H175=0,0,I175/H175)</f>
        <v/>
      </c>
      <c r="L175" s="11" t="inlineStr">
        <is>
          <t>Completed</t>
        </is>
      </c>
    </row>
    <row r="176">
      <c r="A176" t="inlineStr">
        <is>
          <t>Amalfi at Tuscan Lakes</t>
        </is>
      </c>
      <c r="B176" s="7" t="n">
        <v>2023</v>
      </c>
      <c r="C176" t="inlineStr">
        <is>
          <t>Gutters &amp; downspouts</t>
        </is>
      </c>
      <c r="D176" t="inlineStr">
        <is>
          <t>Clean down spouts and gutters</t>
        </is>
      </c>
      <c r="E176" s="7" t="inlineStr">
        <is>
          <t>83439</t>
        </is>
      </c>
      <c r="F176" s="11" t="inlineStr">
        <is>
          <t>GC</t>
        </is>
      </c>
      <c r="G176" s="7" t="inlineStr">
        <is>
          <t>Capital Plan</t>
        </is>
      </c>
      <c r="H176" s="3" t="n">
        <v>23000</v>
      </c>
      <c r="I176" s="3" t="n">
        <v>23000</v>
      </c>
      <c r="J176" s="4" t="n">
        <v>0</v>
      </c>
      <c r="K176" s="8">
        <f>IF(H176=0,0,I176/H176)</f>
        <v/>
      </c>
      <c r="L176" s="11" t="inlineStr">
        <is>
          <t>Completed</t>
        </is>
      </c>
    </row>
    <row r="177">
      <c r="A177" t="inlineStr">
        <is>
          <t>Amalfi at Tuscan Lakes</t>
        </is>
      </c>
      <c r="B177" s="7" t="n">
        <v>2023</v>
      </c>
      <c r="C177" t="inlineStr">
        <is>
          <t xml:space="preserve">Sealants &amp; caulking </t>
        </is>
      </c>
      <c r="E177" s="7" t="inlineStr">
        <is>
          <t>83206</t>
        </is>
      </c>
      <c r="F177" s="11" t="inlineStr">
        <is>
          <t>GC</t>
        </is>
      </c>
      <c r="G177" s="7" t="inlineStr">
        <is>
          <t>Capital Plan</t>
        </is>
      </c>
      <c r="H177" s="3" t="n">
        <v>18000</v>
      </c>
      <c r="I177" s="3" t="n">
        <v>18000</v>
      </c>
      <c r="J177" s="4" t="n">
        <v>0</v>
      </c>
      <c r="K177" s="8">
        <f>IF(H177=0,0,I177/H177)</f>
        <v/>
      </c>
      <c r="L177" s="11" t="inlineStr">
        <is>
          <t>Completed</t>
        </is>
      </c>
    </row>
    <row r="178">
      <c r="A178" t="inlineStr">
        <is>
          <t>Amalfi at Tuscan Lakes</t>
        </is>
      </c>
      <c r="B178" s="7" t="n">
        <v>2023</v>
      </c>
      <c r="C178" t="inlineStr">
        <is>
          <t>Repair / replace cement fiber siding</t>
        </is>
      </c>
      <c r="D178" t="inlineStr">
        <is>
          <t>repair damaged siding</t>
        </is>
      </c>
      <c r="F178" s="11" t="inlineStr">
        <is>
          <t>GC</t>
        </is>
      </c>
      <c r="G178" s="7" t="inlineStr">
        <is>
          <t>Capital Plan</t>
        </is>
      </c>
      <c r="H178" s="3" t="n">
        <v>10000</v>
      </c>
      <c r="I178" s="3" t="n">
        <v>10000</v>
      </c>
      <c r="J178" s="4" t="n">
        <v>0</v>
      </c>
      <c r="K178" s="8">
        <f>IF(H178=0,0,I178/H178)</f>
        <v/>
      </c>
      <c r="L178" s="11" t="inlineStr">
        <is>
          <t>Completed</t>
        </is>
      </c>
    </row>
    <row r="179">
      <c r="A179" t="inlineStr">
        <is>
          <t>Amalfi at Tuscan Lakes</t>
        </is>
      </c>
      <c r="B179" s="7" t="n">
        <v>2023</v>
      </c>
      <c r="C179" t="inlineStr">
        <is>
          <t>Repair stucco</t>
        </is>
      </c>
      <c r="F179" s="11" t="inlineStr">
        <is>
          <t>GC</t>
        </is>
      </c>
      <c r="G179" s="7" t="inlineStr">
        <is>
          <t>Capital Plan</t>
        </is>
      </c>
      <c r="H179" s="3" t="n">
        <v>20000</v>
      </c>
      <c r="I179" s="3" t="n">
        <v>20000</v>
      </c>
      <c r="J179" s="4" t="n">
        <v>0</v>
      </c>
      <c r="K179" s="8">
        <f>IF(H179=0,0,I179/H179)</f>
        <v/>
      </c>
      <c r="L179" s="11" t="inlineStr">
        <is>
          <t>Completed</t>
        </is>
      </c>
    </row>
    <row r="180">
      <c r="A180" t="inlineStr">
        <is>
          <t>Amalfi at Tuscan Lakes</t>
        </is>
      </c>
      <c r="B180" s="7" t="n">
        <v>2023</v>
      </c>
      <c r="C180" t="inlineStr">
        <is>
          <t xml:space="preserve">Breezeway soffit repairs </t>
        </is>
      </c>
      <c r="D180" t="inlineStr">
        <is>
          <t>Repair soffit on breezeways patios and balconies</t>
        </is>
      </c>
      <c r="F180" s="11" t="inlineStr">
        <is>
          <t>GC</t>
        </is>
      </c>
      <c r="G180" s="7" t="inlineStr">
        <is>
          <t>Capital Plan</t>
        </is>
      </c>
      <c r="H180" s="3" t="n">
        <v>23000</v>
      </c>
      <c r="I180" s="3" t="n">
        <v>23000</v>
      </c>
      <c r="J180" s="4" t="n">
        <v>0</v>
      </c>
      <c r="K180" s="8">
        <f>IF(H180=0,0,I180/H180)</f>
        <v/>
      </c>
      <c r="L180" s="11" t="inlineStr">
        <is>
          <t>Completed</t>
        </is>
      </c>
    </row>
    <row r="181">
      <c r="A181" t="inlineStr">
        <is>
          <t>Amalfi at Tuscan Lakes</t>
        </is>
      </c>
      <c r="B181" s="7" t="n">
        <v>2023</v>
      </c>
      <c r="C181" t="inlineStr">
        <is>
          <t>Exterior building</t>
        </is>
      </c>
      <c r="D181" t="inlineStr">
        <is>
          <t>Paint community</t>
        </is>
      </c>
      <c r="F181" s="11" t="inlineStr">
        <is>
          <t>GC</t>
        </is>
      </c>
      <c r="G181" s="7" t="inlineStr">
        <is>
          <t>Capital Plan</t>
        </is>
      </c>
      <c r="H181" s="3" t="n">
        <v>328000</v>
      </c>
      <c r="I181" s="3" t="n">
        <v>328000</v>
      </c>
      <c r="J181" s="4" t="n">
        <v>0</v>
      </c>
      <c r="K181" s="8">
        <f>IF(H181=0,0,I181/H181)</f>
        <v/>
      </c>
      <c r="L181" s="11" t="inlineStr">
        <is>
          <t>Completed</t>
        </is>
      </c>
    </row>
    <row r="182">
      <c r="A182" t="inlineStr">
        <is>
          <t>Amalfi at Tuscan Lakes</t>
        </is>
      </c>
      <c r="B182" s="7" t="n">
        <v>2023</v>
      </c>
      <c r="C182" t="inlineStr">
        <is>
          <t>Repair / replace wood trim</t>
        </is>
      </c>
      <c r="F182" s="11" t="inlineStr">
        <is>
          <t>GC</t>
        </is>
      </c>
      <c r="G182" s="7" t="inlineStr">
        <is>
          <t>Capital Plan</t>
        </is>
      </c>
      <c r="H182" s="3" t="n">
        <v>23000</v>
      </c>
      <c r="I182" s="3" t="n">
        <v>23000</v>
      </c>
      <c r="J182" s="4" t="n">
        <v>0</v>
      </c>
      <c r="K182" s="8">
        <f>IF(H182=0,0,I182/H182)</f>
        <v/>
      </c>
      <c r="L182" s="11" t="inlineStr">
        <is>
          <t>Completed</t>
        </is>
      </c>
    </row>
    <row r="183">
      <c r="A183" t="inlineStr">
        <is>
          <t>Amalfi at Tuscan Lakes</t>
        </is>
      </c>
      <c r="B183" s="7" t="n">
        <v>2023</v>
      </c>
      <c r="C183" t="inlineStr">
        <is>
          <t>Shutters</t>
        </is>
      </c>
      <c r="D183" t="inlineStr">
        <is>
          <t>Replace bad shutters</t>
        </is>
      </c>
      <c r="F183" s="11" t="inlineStr">
        <is>
          <t>GC</t>
        </is>
      </c>
      <c r="G183" s="7" t="inlineStr">
        <is>
          <t>Capital Plan</t>
        </is>
      </c>
      <c r="H183" s="3" t="n">
        <v>28000</v>
      </c>
      <c r="I183" s="3" t="n">
        <v>28000</v>
      </c>
      <c r="J183" s="4" t="n">
        <v>0</v>
      </c>
      <c r="K183" s="8">
        <f>IF(H183=0,0,I183/H183)</f>
        <v/>
      </c>
      <c r="L183" s="11" t="inlineStr">
        <is>
          <t>Completed</t>
        </is>
      </c>
    </row>
    <row r="184">
      <c r="A184" t="inlineStr">
        <is>
          <t>Amalfi at Tuscan Lakes</t>
        </is>
      </c>
      <c r="B184" s="7" t="n">
        <v>2023</v>
      </c>
      <c r="C184" t="inlineStr">
        <is>
          <t>Unit Upgrade- Unit type 1AGc</t>
        </is>
      </c>
      <c r="D184" t="inlineStr">
        <is>
          <t>684sqft, 1BR 1BA</t>
        </is>
      </c>
      <c r="F184" s="11" t="inlineStr">
        <is>
          <t>GC</t>
        </is>
      </c>
      <c r="G184" s="7" t="inlineStr">
        <is>
          <t>Capital Plan</t>
        </is>
      </c>
      <c r="H184" s="3" t="n">
        <v>352224</v>
      </c>
      <c r="I184" s="3" t="n">
        <v>352224</v>
      </c>
      <c r="J184" s="4" t="n">
        <v>0</v>
      </c>
      <c r="K184" s="8">
        <f>IF(H184=0,0,I184/H184)</f>
        <v/>
      </c>
      <c r="L184" s="11" t="inlineStr">
        <is>
          <t>Completed</t>
        </is>
      </c>
    </row>
    <row r="185">
      <c r="A185" t="inlineStr">
        <is>
          <t>Amalfi at Tuscan Lakes</t>
        </is>
      </c>
      <c r="B185" s="7" t="n">
        <v>2023</v>
      </c>
      <c r="C185" t="inlineStr">
        <is>
          <t>Unit Upgrade- Unit type 1AGe</t>
        </is>
      </c>
      <c r="D185" t="inlineStr">
        <is>
          <t>773sqft, 1BR 1BA</t>
        </is>
      </c>
      <c r="F185" s="11" t="inlineStr">
        <is>
          <t>GC</t>
        </is>
      </c>
      <c r="G185" s="7" t="inlineStr">
        <is>
          <t>Capital Plan</t>
        </is>
      </c>
      <c r="H185" s="3" t="n">
        <v>540512</v>
      </c>
      <c r="I185" s="3" t="n">
        <v>540512</v>
      </c>
      <c r="J185" s="4" t="n">
        <v>0</v>
      </c>
      <c r="K185" s="8">
        <f>IF(H185=0,0,I185/H185)</f>
        <v/>
      </c>
      <c r="L185" s="11" t="inlineStr">
        <is>
          <t>Completed</t>
        </is>
      </c>
    </row>
    <row r="186">
      <c r="A186" t="inlineStr">
        <is>
          <t>Amalfi at Tuscan Lakes</t>
        </is>
      </c>
      <c r="B186" s="7" t="n">
        <v>2023</v>
      </c>
      <c r="C186" t="inlineStr">
        <is>
          <t>Unit Upgrade- Unit type 1AGg</t>
        </is>
      </c>
      <c r="D186" t="inlineStr">
        <is>
          <t>894sqft, 1BR 1BA</t>
        </is>
      </c>
      <c r="F186" s="11" t="inlineStr">
        <is>
          <t>GC</t>
        </is>
      </c>
      <c r="G186" s="7" t="inlineStr">
        <is>
          <t>Capital Plan</t>
        </is>
      </c>
      <c r="H186" s="3" t="n">
        <v>50764</v>
      </c>
      <c r="I186" s="3" t="n">
        <v>50764</v>
      </c>
      <c r="J186" s="4" t="n">
        <v>0</v>
      </c>
      <c r="K186" s="8">
        <f>IF(H186=0,0,I186/H186)</f>
        <v/>
      </c>
      <c r="L186" s="11" t="inlineStr">
        <is>
          <t>Completed</t>
        </is>
      </c>
    </row>
    <row r="187">
      <c r="A187" t="inlineStr">
        <is>
          <t>Amalfi at Tuscan Lakes</t>
        </is>
      </c>
      <c r="B187" s="7" t="n">
        <v>2023</v>
      </c>
      <c r="C187" t="inlineStr">
        <is>
          <t>Unit Upgrade- Unit type 1AZh</t>
        </is>
      </c>
      <c r="D187" t="inlineStr">
        <is>
          <t>946sqft, 1BR 1BA</t>
        </is>
      </c>
      <c r="F187" s="11" t="inlineStr">
        <is>
          <t>GC</t>
        </is>
      </c>
      <c r="G187" s="7" t="inlineStr">
        <is>
          <t>Capital Plan</t>
        </is>
      </c>
      <c r="H187" s="3" t="n">
        <v>249588</v>
      </c>
      <c r="I187" s="3" t="n">
        <v>249588</v>
      </c>
      <c r="J187" s="4" t="n">
        <v>0</v>
      </c>
      <c r="K187" s="8">
        <f>IF(H187=0,0,I187/H187)</f>
        <v/>
      </c>
      <c r="L187" s="11" t="inlineStr">
        <is>
          <t>Completed</t>
        </is>
      </c>
    </row>
    <row r="188">
      <c r="A188" t="inlineStr">
        <is>
          <t>Amalfi at Tuscan Lakes</t>
        </is>
      </c>
      <c r="B188" s="7" t="n">
        <v>2023</v>
      </c>
      <c r="C188" t="inlineStr">
        <is>
          <t>Unit Upgrade- Unit type 2CGl</t>
        </is>
      </c>
      <c r="D188" t="inlineStr">
        <is>
          <t>1117sqft, 2BR 2BA</t>
        </is>
      </c>
      <c r="F188" s="11" t="inlineStr">
        <is>
          <t>GC</t>
        </is>
      </c>
      <c r="G188" s="7" t="inlineStr">
        <is>
          <t>Capital Plan</t>
        </is>
      </c>
      <c r="H188" s="3" t="n">
        <v>270127</v>
      </c>
      <c r="I188" s="3" t="n">
        <v>270127</v>
      </c>
      <c r="J188" s="4" t="n">
        <v>0</v>
      </c>
      <c r="K188" s="8">
        <f>IF(H188=0,0,I188/H188)</f>
        <v/>
      </c>
      <c r="L188" s="11" t="inlineStr">
        <is>
          <t>Completed</t>
        </is>
      </c>
    </row>
    <row r="189">
      <c r="A189" t="inlineStr">
        <is>
          <t>Amalfi at Tuscan Lakes</t>
        </is>
      </c>
      <c r="B189" s="7" t="n">
        <v>2023</v>
      </c>
      <c r="C189" t="inlineStr">
        <is>
          <t>Unit Upgrade- Unit type 2CGn</t>
        </is>
      </c>
      <c r="D189" t="inlineStr">
        <is>
          <t>1247sqft, 2BR 2BA</t>
        </is>
      </c>
      <c r="F189" s="11" t="inlineStr">
        <is>
          <t>GC</t>
        </is>
      </c>
      <c r="G189" s="7" t="inlineStr">
        <is>
          <t>Capital Plan</t>
        </is>
      </c>
      <c r="H189" s="3" t="n">
        <v>36836</v>
      </c>
      <c r="I189" s="3" t="n">
        <v>36836</v>
      </c>
      <c r="J189" s="4" t="n">
        <v>0</v>
      </c>
      <c r="K189" s="8">
        <f>IF(H189=0,0,I189/H189)</f>
        <v/>
      </c>
      <c r="L189" s="11" t="inlineStr">
        <is>
          <t>Completed</t>
        </is>
      </c>
    </row>
    <row r="190">
      <c r="A190" t="inlineStr">
        <is>
          <t>Amalfi at Tuscan Lakes</t>
        </is>
      </c>
      <c r="B190" s="7" t="n">
        <v>2023</v>
      </c>
      <c r="C190" t="inlineStr">
        <is>
          <t>Unit Upgrade- Unit type 2CGn1</t>
        </is>
      </c>
      <c r="D190" t="inlineStr">
        <is>
          <t>1256sqft, 2BR 2BA</t>
        </is>
      </c>
      <c r="F190" s="11" t="inlineStr">
        <is>
          <t>GC</t>
        </is>
      </c>
      <c r="G190" s="7" t="inlineStr">
        <is>
          <t>Capital Plan</t>
        </is>
      </c>
      <c r="H190" s="3" t="n">
        <v>24734</v>
      </c>
      <c r="I190" s="3" t="n">
        <v>24734</v>
      </c>
      <c r="J190" s="4" t="n">
        <v>0</v>
      </c>
      <c r="K190" s="8">
        <f>IF(H190=0,0,I190/H190)</f>
        <v/>
      </c>
      <c r="L190" s="11" t="inlineStr">
        <is>
          <t>Completed</t>
        </is>
      </c>
    </row>
    <row r="191">
      <c r="A191" t="inlineStr">
        <is>
          <t>Amalfi at Tuscan Lakes</t>
        </is>
      </c>
      <c r="B191" s="7" t="n">
        <v>2023</v>
      </c>
      <c r="C191" t="inlineStr">
        <is>
          <t>Unit Upgrade- Unit type 2CGn2</t>
        </is>
      </c>
      <c r="D191" t="inlineStr">
        <is>
          <t>1259sqft, 2BR 2BA</t>
        </is>
      </c>
      <c r="F191" s="11" t="inlineStr">
        <is>
          <t>GC</t>
        </is>
      </c>
      <c r="G191" s="7" t="inlineStr">
        <is>
          <t>Capital Plan</t>
        </is>
      </c>
      <c r="H191" s="3" t="n">
        <v>24866</v>
      </c>
      <c r="I191" s="3" t="n">
        <v>24866</v>
      </c>
      <c r="J191" s="4" t="n">
        <v>0</v>
      </c>
      <c r="K191" s="8">
        <f>IF(H191=0,0,I191/H191)</f>
        <v/>
      </c>
      <c r="L191" s="11" t="inlineStr">
        <is>
          <t>Completed</t>
        </is>
      </c>
    </row>
    <row r="192">
      <c r="A192" t="inlineStr">
        <is>
          <t>Amalfi at Tuscan Lakes</t>
        </is>
      </c>
      <c r="B192" s="7" t="n">
        <v>2023</v>
      </c>
      <c r="C192" t="inlineStr">
        <is>
          <t>Unit Upgrade- Unit type 2CGn3</t>
        </is>
      </c>
      <c r="D192" t="inlineStr">
        <is>
          <t>1271sqft, 2BR 2BA</t>
        </is>
      </c>
      <c r="F192" s="11" t="inlineStr">
        <is>
          <t>GC</t>
        </is>
      </c>
      <c r="G192" s="7" t="inlineStr">
        <is>
          <t>Capital Plan</t>
        </is>
      </c>
      <c r="H192" s="3" t="n">
        <v>37596</v>
      </c>
      <c r="I192" s="3" t="n">
        <v>37596</v>
      </c>
      <c r="J192" s="4" t="n">
        <v>0</v>
      </c>
      <c r="K192" s="8">
        <f>IF(H192=0,0,I192/H192)</f>
        <v/>
      </c>
      <c r="L192" s="11" t="inlineStr">
        <is>
          <t>Completed</t>
        </is>
      </c>
    </row>
    <row r="193">
      <c r="A193" t="inlineStr">
        <is>
          <t>Amalfi at Tuscan Lakes</t>
        </is>
      </c>
      <c r="B193" s="7" t="n">
        <v>2023</v>
      </c>
      <c r="C193" t="inlineStr">
        <is>
          <t>Unit Upgrade- Unit type 2CGo1</t>
        </is>
      </c>
      <c r="D193" t="inlineStr">
        <is>
          <t>1376sqft, 2BR 2BA</t>
        </is>
      </c>
      <c r="F193" s="11" t="inlineStr">
        <is>
          <t>GC</t>
        </is>
      </c>
      <c r="G193" s="7" t="inlineStr">
        <is>
          <t>Capital Plan</t>
        </is>
      </c>
      <c r="H193" s="3" t="n">
        <v>26058</v>
      </c>
      <c r="I193" s="3" t="n">
        <v>26058</v>
      </c>
      <c r="J193" s="4" t="n">
        <v>0</v>
      </c>
      <c r="K193" s="8">
        <f>IF(H193=0,0,I193/H193)</f>
        <v/>
      </c>
      <c r="L193" s="11" t="inlineStr">
        <is>
          <t>Completed</t>
        </is>
      </c>
    </row>
    <row r="194">
      <c r="A194" t="inlineStr">
        <is>
          <t>Amalfi at Tuscan Lakes</t>
        </is>
      </c>
      <c r="B194" s="7" t="n">
        <v>2023</v>
      </c>
      <c r="C194" t="inlineStr">
        <is>
          <t>Unit Upgrade- Unit type 3CGo</t>
        </is>
      </c>
      <c r="D194" t="inlineStr">
        <is>
          <t>1381sqft, 3BR 2BA</t>
        </is>
      </c>
      <c r="F194" s="11" t="inlineStr">
        <is>
          <t>GC</t>
        </is>
      </c>
      <c r="G194" s="7" t="inlineStr">
        <is>
          <t>Capital Plan</t>
        </is>
      </c>
      <c r="H194" s="3" t="n">
        <v>39307</v>
      </c>
      <c r="I194" s="3" t="n">
        <v>39307</v>
      </c>
      <c r="J194" s="4" t="n">
        <v>0</v>
      </c>
      <c r="K194" s="8">
        <f>IF(H194=0,0,I194/H194)</f>
        <v/>
      </c>
      <c r="L194" s="11" t="inlineStr">
        <is>
          <t>Completed</t>
        </is>
      </c>
    </row>
    <row r="195">
      <c r="A195" t="inlineStr">
        <is>
          <t>Amalfi at Tuscan Lakes</t>
        </is>
      </c>
      <c r="B195" s="7" t="n">
        <v>2023</v>
      </c>
      <c r="C195" t="inlineStr">
        <is>
          <t>Unit Upgrade- Unit type 3CGp</t>
        </is>
      </c>
      <c r="D195" t="inlineStr">
        <is>
          <t>1477sqft, 3BR 2BA</t>
        </is>
      </c>
      <c r="F195" s="11" t="inlineStr">
        <is>
          <t>GC</t>
        </is>
      </c>
      <c r="G195" s="7" t="inlineStr">
        <is>
          <t>Capital Plan</t>
        </is>
      </c>
      <c r="H195" s="3" t="n">
        <v>27022</v>
      </c>
      <c r="I195" s="3" t="n">
        <v>27022</v>
      </c>
      <c r="J195" s="4" t="n">
        <v>0</v>
      </c>
      <c r="K195" s="8">
        <f>IF(H195=0,0,I195/H195)</f>
        <v/>
      </c>
      <c r="L195" s="11" t="inlineStr">
        <is>
          <t>Completed</t>
        </is>
      </c>
    </row>
    <row r="196">
      <c r="A196" t="inlineStr">
        <is>
          <t>Amalfi at Tuscan Lakes</t>
        </is>
      </c>
      <c r="B196" s="7" t="n">
        <v>2023</v>
      </c>
      <c r="C196" t="inlineStr">
        <is>
          <t>Ceiling Fans</t>
        </is>
      </c>
      <c r="D196" t="inlineStr">
        <is>
          <t>Add to all living rooms</t>
        </is>
      </c>
      <c r="F196" s="11" t="inlineStr">
        <is>
          <t>GC</t>
        </is>
      </c>
      <c r="G196" s="7" t="inlineStr">
        <is>
          <t>Capital Plan</t>
        </is>
      </c>
      <c r="H196" s="3" t="n">
        <v>90200</v>
      </c>
      <c r="I196" s="3" t="n">
        <v>90200</v>
      </c>
      <c r="J196" s="4" t="n">
        <v>0</v>
      </c>
      <c r="K196" s="8">
        <f>IF(H196=0,0,I196/H196)</f>
        <v/>
      </c>
      <c r="L196" s="11" t="inlineStr">
        <is>
          <t>Completed</t>
        </is>
      </c>
    </row>
    <row r="197">
      <c r="A197" t="inlineStr">
        <is>
          <t>Amalfi at Tuscan Lakes</t>
        </is>
      </c>
      <c r="B197" s="7" t="n">
        <v>2023</v>
      </c>
      <c r="C197" t="inlineStr">
        <is>
          <t>Clubhouse / Office Remodel</t>
        </is>
      </c>
      <c r="D197" t="inlineStr">
        <is>
          <t>Replace carpet tile, some paint and finish refresh</t>
        </is>
      </c>
      <c r="F197" s="11" t="inlineStr">
        <is>
          <t>GC</t>
        </is>
      </c>
      <c r="G197" s="7" t="inlineStr">
        <is>
          <t>Capital Plan</t>
        </is>
      </c>
      <c r="H197" s="3" t="n">
        <v>50000</v>
      </c>
      <c r="I197" s="3" t="n">
        <v>50000</v>
      </c>
      <c r="J197" s="4" t="n">
        <v>0</v>
      </c>
      <c r="K197" s="8">
        <f>IF(H197=0,0,I197/H197)</f>
        <v/>
      </c>
      <c r="L197" s="11" t="inlineStr">
        <is>
          <t>Completed</t>
        </is>
      </c>
    </row>
    <row r="198">
      <c r="A198" t="inlineStr">
        <is>
          <t>Amalfi at Tuscan Lakes</t>
        </is>
      </c>
      <c r="B198" s="7" t="n">
        <v>2023</v>
      </c>
      <c r="C198" t="inlineStr">
        <is>
          <t>Clubhouse / Office Redecorate (FFE)</t>
        </is>
      </c>
      <c r="F198" s="13" t="inlineStr">
        <is>
          <t>Unmarked</t>
        </is>
      </c>
      <c r="G198" s="7" t="inlineStr">
        <is>
          <t>Capital Plan</t>
        </is>
      </c>
      <c r="H198" s="3" t="n">
        <v>80000</v>
      </c>
      <c r="I198" s="3" t="n">
        <v>63309</v>
      </c>
      <c r="J198" s="4" t="n">
        <v>16691</v>
      </c>
      <c r="K198" s="8">
        <f>IF(H198=0,0,I198/H198)</f>
        <v/>
      </c>
      <c r="L198" s="10" t="inlineStr">
        <is>
          <t>In Progress</t>
        </is>
      </c>
    </row>
    <row r="199">
      <c r="A199" t="inlineStr">
        <is>
          <t>Amalfi at Tuscan Lakes</t>
        </is>
      </c>
      <c r="B199" s="7" t="n">
        <v>2023</v>
      </c>
      <c r="C199" t="inlineStr">
        <is>
          <t>Model Unit</t>
        </is>
      </c>
      <c r="D199" t="inlineStr">
        <is>
          <t>Allowance for small additions/refresh</t>
        </is>
      </c>
      <c r="F199" s="13" t="inlineStr">
        <is>
          <t>Unmarked</t>
        </is>
      </c>
      <c r="G199" s="7" t="inlineStr">
        <is>
          <t>Capital Plan</t>
        </is>
      </c>
      <c r="H199" s="3" t="n">
        <v>4000</v>
      </c>
      <c r="I199" s="3" t="n">
        <v>8256</v>
      </c>
      <c r="J199" s="4" t="n">
        <v>-4256</v>
      </c>
      <c r="K199" s="8">
        <f>IF(H199=0,0,I199/H199)</f>
        <v/>
      </c>
      <c r="L199" s="11" t="inlineStr">
        <is>
          <t>Completed</t>
        </is>
      </c>
    </row>
    <row r="200">
      <c r="A200" t="inlineStr">
        <is>
          <t>Amalfi at Tuscan Lakes</t>
        </is>
      </c>
      <c r="B200" s="7" t="n">
        <v>2023</v>
      </c>
      <c r="C200" t="inlineStr">
        <is>
          <t>Computers</t>
        </is>
      </c>
      <c r="D200" t="inlineStr">
        <is>
          <t>Not needed, allowance for 1</t>
        </is>
      </c>
      <c r="F200" s="13" t="inlineStr">
        <is>
          <t>Unmarked</t>
        </is>
      </c>
      <c r="G200" s="7" t="inlineStr">
        <is>
          <t>Capital Plan</t>
        </is>
      </c>
      <c r="H200" s="3" t="n">
        <v>1500</v>
      </c>
      <c r="I200" s="3" t="n">
        <v>1817</v>
      </c>
      <c r="J200" s="4" t="n">
        <v>-317</v>
      </c>
      <c r="K200" s="8">
        <f>IF(H200=0,0,I200/H200)</f>
        <v/>
      </c>
      <c r="L200" s="11" t="inlineStr">
        <is>
          <t>Completed</t>
        </is>
      </c>
    </row>
    <row r="201">
      <c r="A201" t="inlineStr">
        <is>
          <t>Amalfi at Tuscan Lakes</t>
        </is>
      </c>
      <c r="B201" s="7" t="n">
        <v>2023</v>
      </c>
      <c r="C201" t="inlineStr">
        <is>
          <t xml:space="preserve">Mailboxes </t>
        </is>
      </c>
      <c r="D201" t="inlineStr">
        <is>
          <t>Package locker or Fetch system needed</t>
        </is>
      </c>
      <c r="F201" s="13" t="inlineStr">
        <is>
          <t>Unmarked</t>
        </is>
      </c>
      <c r="G201" s="7" t="inlineStr">
        <is>
          <t>Capital Plan</t>
        </is>
      </c>
      <c r="H201" s="3" t="n">
        <v>20000</v>
      </c>
      <c r="I201" s="3" t="n">
        <v>0</v>
      </c>
      <c r="J201" s="4" t="n">
        <v>20000</v>
      </c>
      <c r="K201" s="8">
        <f>IF(H201=0,0,I201/H201)</f>
        <v/>
      </c>
      <c r="L201" s="13" t="inlineStr">
        <is>
          <t>Not Started</t>
        </is>
      </c>
    </row>
    <row r="202">
      <c r="A202" t="inlineStr">
        <is>
          <t>Amalfi at Tuscan Lakes</t>
        </is>
      </c>
      <c r="B202" s="7" t="n">
        <v>2023</v>
      </c>
      <c r="C202" t="inlineStr">
        <is>
          <t>Fountain area Remodel</t>
        </is>
      </c>
      <c r="D202" t="inlineStr">
        <is>
          <t>Address planter- either fill with rocks or fix irrigation 
Look at cabanas or shade over benches by reflecting pond
Lock</t>
        </is>
      </c>
      <c r="F202" s="11" t="inlineStr">
        <is>
          <t>GC</t>
        </is>
      </c>
      <c r="G202" s="7" t="inlineStr">
        <is>
          <t>Capital Plan</t>
        </is>
      </c>
      <c r="H202" s="3" t="n">
        <v>14000</v>
      </c>
      <c r="I202" s="3" t="n">
        <v>14000</v>
      </c>
      <c r="J202" s="4" t="n">
        <v>0</v>
      </c>
      <c r="K202" s="8">
        <f>IF(H202=0,0,I202/H202)</f>
        <v/>
      </c>
      <c r="L202" s="11" t="inlineStr">
        <is>
          <t>Completed</t>
        </is>
      </c>
    </row>
    <row r="203">
      <c r="A203" t="inlineStr">
        <is>
          <t>Amalfi at Tuscan Lakes</t>
        </is>
      </c>
      <c r="B203" s="7" t="n">
        <v>2023</v>
      </c>
      <c r="C203" t="inlineStr">
        <is>
          <t>Security Camera System</t>
        </is>
      </c>
      <c r="D203" t="inlineStr">
        <is>
          <t>Need at least for entry drive, clubhouse, and amenity coverage</t>
        </is>
      </c>
      <c r="F203" s="13" t="inlineStr">
        <is>
          <t>Unmarked</t>
        </is>
      </c>
      <c r="G203" s="7" t="inlineStr">
        <is>
          <t>Capital Plan</t>
        </is>
      </c>
      <c r="H203" s="3" t="n">
        <v>20000</v>
      </c>
      <c r="I203" s="3" t="n">
        <v>7426</v>
      </c>
      <c r="J203" s="4" t="n">
        <v>12574</v>
      </c>
      <c r="K203" s="8">
        <f>IF(H203=0,0,I203/H203)</f>
        <v/>
      </c>
      <c r="L203" s="10" t="inlineStr">
        <is>
          <t>In Progress</t>
        </is>
      </c>
    </row>
    <row r="204">
      <c r="A204" t="inlineStr">
        <is>
          <t>Amalfi at Tuscan Lakes</t>
        </is>
      </c>
      <c r="B204" s="7" t="n">
        <v>2023</v>
      </c>
      <c r="C204" t="inlineStr">
        <is>
          <t>EV Chargers</t>
        </is>
      </c>
      <c r="D204" t="inlineStr">
        <is>
          <t>Likely will be no-cost to property, but providing allowance</t>
        </is>
      </c>
      <c r="F204" s="13" t="inlineStr">
        <is>
          <t>Unmarked</t>
        </is>
      </c>
      <c r="G204" s="7" t="inlineStr">
        <is>
          <t>Capital Plan</t>
        </is>
      </c>
      <c r="H204" s="3" t="n">
        <v>8000</v>
      </c>
      <c r="I204" s="3" t="n">
        <v>0</v>
      </c>
      <c r="J204" s="4" t="n">
        <v>8000</v>
      </c>
      <c r="K204" s="8">
        <f>IF(H204=0,0,I204/H204)</f>
        <v/>
      </c>
      <c r="L204" s="13" t="inlineStr">
        <is>
          <t>Not Started</t>
        </is>
      </c>
    </row>
    <row r="205">
      <c r="A205" t="inlineStr">
        <is>
          <t>Amalfi at Tuscan Lakes</t>
        </is>
      </c>
      <c r="B205" s="7" t="n">
        <v>2023</v>
      </c>
      <c r="C205" t="inlineStr">
        <is>
          <t>Pool Remodel</t>
        </is>
      </c>
      <c r="D205" t="inlineStr">
        <is>
          <t>New vertical tile on side of pool wall to replace aged blue 
Fire pit in raised area if feasible
New grill area with cou</t>
        </is>
      </c>
      <c r="F205" s="11" t="inlineStr">
        <is>
          <t>GC</t>
        </is>
      </c>
      <c r="G205" s="7" t="inlineStr">
        <is>
          <t>Capital Plan</t>
        </is>
      </c>
      <c r="H205" s="3" t="n">
        <v>100000</v>
      </c>
      <c r="I205" s="3" t="n">
        <v>100000</v>
      </c>
      <c r="J205" s="4" t="n">
        <v>0</v>
      </c>
      <c r="K205" s="8">
        <f>IF(H205=0,0,I205/H205)</f>
        <v/>
      </c>
      <c r="L205" s="11" t="inlineStr">
        <is>
          <t>Completed</t>
        </is>
      </c>
    </row>
    <row r="206">
      <c r="A206" t="inlineStr">
        <is>
          <t>Amalfi at Tuscan Lakes</t>
        </is>
      </c>
      <c r="B206" s="7" t="n">
        <v>2023</v>
      </c>
      <c r="C206" t="inlineStr">
        <is>
          <t>Fitness Equipment</t>
        </is>
      </c>
      <c r="D206" t="inlineStr">
        <is>
          <t>2 Ellipticals, other allowance for repairs and new equipment</t>
        </is>
      </c>
      <c r="F206" s="13" t="inlineStr">
        <is>
          <t>Unmarked</t>
        </is>
      </c>
      <c r="G206" s="7" t="inlineStr">
        <is>
          <t>Capital Plan</t>
        </is>
      </c>
      <c r="H206" s="3" t="n">
        <v>18000</v>
      </c>
      <c r="I206" s="3" t="n">
        <v>11961</v>
      </c>
      <c r="J206" s="4" t="n">
        <v>6039</v>
      </c>
      <c r="K206" s="8">
        <f>IF(H206=0,0,I206/H206)</f>
        <v/>
      </c>
      <c r="L206" s="10" t="inlineStr">
        <is>
          <t>In Progress</t>
        </is>
      </c>
    </row>
    <row r="207">
      <c r="A207" t="inlineStr">
        <is>
          <t>Amalfi at Tuscan Lakes</t>
        </is>
      </c>
      <c r="B207" s="7" t="n">
        <v>2023</v>
      </c>
      <c r="C207" t="inlineStr">
        <is>
          <t>Pool furniture</t>
        </is>
      </c>
      <c r="D207" t="inlineStr">
        <is>
          <t>New furniture for pool, repurpose and re-sling existing and move to Sorrento</t>
        </is>
      </c>
      <c r="F207" s="13" t="inlineStr">
        <is>
          <t>Unmarked</t>
        </is>
      </c>
      <c r="G207" s="7" t="inlineStr">
        <is>
          <t>Capital Plan</t>
        </is>
      </c>
      <c r="H207" s="3" t="n">
        <v>45000</v>
      </c>
      <c r="I207" s="3" t="n">
        <v>28892</v>
      </c>
      <c r="J207" s="4" t="n">
        <v>16108</v>
      </c>
      <c r="K207" s="8">
        <f>IF(H207=0,0,I207/H207)</f>
        <v/>
      </c>
      <c r="L207" s="10" t="inlineStr">
        <is>
          <t>In Progress</t>
        </is>
      </c>
    </row>
    <row r="208">
      <c r="A208" t="inlineStr">
        <is>
          <t>Amalfi at Tuscan Lakes</t>
        </is>
      </c>
      <c r="B208" s="7" t="n">
        <v>2023</v>
      </c>
      <c r="C208" t="inlineStr">
        <is>
          <t>Fitness center renovation</t>
        </is>
      </c>
      <c r="D208" t="inlineStr">
        <is>
          <t>Add mirrors, 1-2 TVs</t>
        </is>
      </c>
      <c r="F208" s="11" t="inlineStr">
        <is>
          <t>GC</t>
        </is>
      </c>
      <c r="G208" s="7" t="inlineStr">
        <is>
          <t>Capital Plan</t>
        </is>
      </c>
      <c r="H208" s="3" t="n">
        <v>10000</v>
      </c>
      <c r="I208" s="3" t="n">
        <v>10000</v>
      </c>
      <c r="J208" s="4" t="n">
        <v>0</v>
      </c>
      <c r="K208" s="8">
        <f>IF(H208=0,0,I208/H208)</f>
        <v/>
      </c>
      <c r="L208" s="11" t="inlineStr">
        <is>
          <t>Completed</t>
        </is>
      </c>
    </row>
    <row r="209">
      <c r="A209" t="inlineStr">
        <is>
          <t>Amalfi at Tuscan Lakes</t>
        </is>
      </c>
      <c r="B209" s="7" t="n">
        <v>2023</v>
      </c>
      <c r="C209" t="inlineStr">
        <is>
          <t>Golf Cart</t>
        </is>
      </c>
      <c r="D209" t="inlineStr">
        <is>
          <t>Utility/Maintenance Cart</t>
        </is>
      </c>
      <c r="F209" s="13" t="inlineStr">
        <is>
          <t>Unmarked</t>
        </is>
      </c>
      <c r="G209" s="7" t="inlineStr">
        <is>
          <t>Capital Plan</t>
        </is>
      </c>
      <c r="H209" s="3" t="n">
        <v>8000</v>
      </c>
      <c r="I209" s="3" t="n">
        <v>0</v>
      </c>
      <c r="J209" s="4" t="n">
        <v>8000</v>
      </c>
      <c r="K209" s="8">
        <f>IF(H209=0,0,I209/H209)</f>
        <v/>
      </c>
      <c r="L209" s="13" t="inlineStr">
        <is>
          <t>Not Started</t>
        </is>
      </c>
    </row>
    <row r="210">
      <c r="A210" t="inlineStr">
        <is>
          <t>Amalfi at Tuscan Lakes</t>
        </is>
      </c>
      <c r="B210" s="7" t="n">
        <v>2023</v>
      </c>
      <c r="C210" t="inlineStr">
        <is>
          <t xml:space="preserve">Dryer Vent cleaning </t>
        </is>
      </c>
      <c r="F210" s="11" t="inlineStr">
        <is>
          <t>GC</t>
        </is>
      </c>
      <c r="G210" s="7" t="inlineStr">
        <is>
          <t>Capital Plan</t>
        </is>
      </c>
      <c r="H210" s="3" t="n">
        <v>24600</v>
      </c>
      <c r="I210" s="3" t="n">
        <v>24600</v>
      </c>
      <c r="J210" s="4" t="n">
        <v>0</v>
      </c>
      <c r="K210" s="8">
        <f>IF(H210=0,0,I210/H210)</f>
        <v/>
      </c>
      <c r="L210" s="11" t="inlineStr">
        <is>
          <t>Completed</t>
        </is>
      </c>
    </row>
    <row r="211">
      <c r="A211" t="inlineStr">
        <is>
          <t>Amalfi at Tuscan Lakes</t>
        </is>
      </c>
      <c r="B211" s="7" t="n">
        <v>2023</v>
      </c>
      <c r="C211" t="inlineStr">
        <is>
          <t>Electrical distribution</t>
        </is>
      </c>
      <c r="F211" s="11" t="inlineStr">
        <is>
          <t>GC</t>
        </is>
      </c>
      <c r="G211" s="7" t="inlineStr">
        <is>
          <t>Capital Plan</t>
        </is>
      </c>
      <c r="H211" s="3" t="n">
        <v>8500</v>
      </c>
      <c r="I211" s="3" t="n">
        <v>8500</v>
      </c>
      <c r="J211" s="4" t="n">
        <v>0</v>
      </c>
      <c r="K211" s="8">
        <f>IF(H211=0,0,I211/H211)</f>
        <v/>
      </c>
      <c r="L211" s="11" t="inlineStr">
        <is>
          <t>Completed</t>
        </is>
      </c>
    </row>
    <row r="212">
      <c r="A212" t="inlineStr">
        <is>
          <t>Amalfi at Tuscan Lakes</t>
        </is>
      </c>
      <c r="B212" s="7" t="n">
        <v>2023</v>
      </c>
      <c r="C212" t="inlineStr">
        <is>
          <t>Fire and Sprinklers</t>
        </is>
      </c>
      <c r="D212" t="inlineStr">
        <is>
          <t>replace emergency lights</t>
        </is>
      </c>
      <c r="F212" s="11" t="inlineStr">
        <is>
          <t>GC</t>
        </is>
      </c>
      <c r="G212" s="7" t="inlineStr">
        <is>
          <t>Capital Plan</t>
        </is>
      </c>
      <c r="H212" s="3" t="n">
        <v>18560</v>
      </c>
      <c r="I212" s="3" t="n">
        <v>18560</v>
      </c>
      <c r="J212" s="4" t="n">
        <v>0</v>
      </c>
      <c r="K212" s="8">
        <f>IF(H212=0,0,I212/H212)</f>
        <v/>
      </c>
      <c r="L212" s="11" t="inlineStr">
        <is>
          <t>Completed</t>
        </is>
      </c>
    </row>
    <row r="213">
      <c r="A213" t="inlineStr">
        <is>
          <t>Amalfi at Tuscan Lakes</t>
        </is>
      </c>
      <c r="B213" s="7" t="n">
        <v>2023</v>
      </c>
      <c r="C213" t="inlineStr">
        <is>
          <t>Common area light fixtures</t>
        </is>
      </c>
      <c r="D213" t="inlineStr">
        <is>
          <t>Replace all wall packs</t>
        </is>
      </c>
      <c r="F213" s="11" t="inlineStr">
        <is>
          <t>GC</t>
        </is>
      </c>
      <c r="G213" s="7" t="inlineStr">
        <is>
          <t>Capital Plan</t>
        </is>
      </c>
      <c r="H213" s="3" t="n">
        <v>38640</v>
      </c>
      <c r="I213" s="3" t="n">
        <v>38640</v>
      </c>
      <c r="J213" s="4" t="n">
        <v>0</v>
      </c>
      <c r="K213" s="8">
        <f>IF(H213=0,0,I213/H213)</f>
        <v/>
      </c>
      <c r="L213" s="11" t="inlineStr">
        <is>
          <t>Completed</t>
        </is>
      </c>
    </row>
    <row r="214">
      <c r="A214" t="inlineStr">
        <is>
          <t>Amalfi at Tuscan Lakes</t>
        </is>
      </c>
      <c r="B214" s="7" t="n">
        <v>2023</v>
      </c>
      <c r="C214" t="inlineStr">
        <is>
          <t xml:space="preserve">Replace breezeway lights </t>
        </is>
      </c>
      <c r="D214" t="inlineStr">
        <is>
          <t>Replace breezeway, Garage and landscaping lights</t>
        </is>
      </c>
      <c r="F214" s="11" t="inlineStr">
        <is>
          <t>GC</t>
        </is>
      </c>
      <c r="G214" s="7" t="inlineStr">
        <is>
          <t>Capital Plan</t>
        </is>
      </c>
      <c r="H214" s="3" t="n">
        <v>49860</v>
      </c>
      <c r="I214" s="3" t="n">
        <v>49860</v>
      </c>
      <c r="J214" s="4" t="n">
        <v>0</v>
      </c>
      <c r="K214" s="8">
        <f>IF(H214=0,0,I214/H214)</f>
        <v/>
      </c>
      <c r="L214" s="11" t="inlineStr">
        <is>
          <t>Completed</t>
        </is>
      </c>
    </row>
    <row r="215">
      <c r="A215" t="inlineStr">
        <is>
          <t>Amalfi at Tuscan Lakes</t>
        </is>
      </c>
      <c r="B215" s="7" t="n">
        <v>2023</v>
      </c>
      <c r="C215" t="inlineStr">
        <is>
          <t>Contingency</t>
        </is>
      </c>
      <c r="F215" s="13" t="inlineStr">
        <is>
          <t>Unmarked</t>
        </is>
      </c>
      <c r="G215" s="15" t="inlineStr">
        <is>
          <t>Contingency</t>
        </is>
      </c>
      <c r="H215" s="3" t="n">
        <v>108322</v>
      </c>
      <c r="I215" s="3" t="n">
        <v>0</v>
      </c>
      <c r="J215" s="4" t="n">
        <v>108322</v>
      </c>
      <c r="K215" s="8">
        <f>IF(H215=0,0,I215/H215)</f>
        <v/>
      </c>
      <c r="L215" s="12" t="inlineStr">
        <is>
          <t>Reserve</t>
        </is>
      </c>
    </row>
    <row r="216">
      <c r="A216" t="inlineStr">
        <is>
          <t>Amalfi at Tuscan Lakes</t>
        </is>
      </c>
      <c r="B216" s="7" t="n">
        <v>2023</v>
      </c>
      <c r="C216" t="inlineStr">
        <is>
          <t>Construction Management Fee</t>
        </is>
      </c>
      <c r="F216" s="13" t="inlineStr">
        <is>
          <t>Unmarked</t>
        </is>
      </c>
      <c r="G216" s="15" t="inlineStr">
        <is>
          <t>Contingency</t>
        </is>
      </c>
      <c r="H216" s="3" t="n">
        <v>171121</v>
      </c>
      <c r="I216" s="3" t="n">
        <v>0</v>
      </c>
      <c r="J216" s="4" t="n">
        <v>171121</v>
      </c>
      <c r="K216" s="8">
        <f>IF(H216=0,0,I216/H216)</f>
        <v/>
      </c>
      <c r="L216" s="12" t="inlineStr">
        <is>
          <t>Reserve</t>
        </is>
      </c>
    </row>
    <row r="217">
      <c r="A217" t="inlineStr">
        <is>
          <t>Avila</t>
        </is>
      </c>
      <c r="B217" s="7" t="n">
        <v>2023</v>
      </c>
      <c r="C217" t="inlineStr">
        <is>
          <t>Storm sewer piping</t>
        </is>
      </c>
      <c r="D217" t="inlineStr">
        <is>
          <t>Clear drainage lines increase by 15,000 due to areas of bad water flow ( water infiltration into ground floor units )</t>
        </is>
      </c>
      <c r="E217" s="7" t="inlineStr">
        <is>
          <t>0200 - Site Utilities &amp; Improvements</t>
        </is>
      </c>
      <c r="F217" s="11" t="inlineStr">
        <is>
          <t>GC</t>
        </is>
      </c>
      <c r="G217" s="7" t="inlineStr">
        <is>
          <t>Capital Plan</t>
        </is>
      </c>
      <c r="H217" s="3" t="n">
        <v>38800</v>
      </c>
      <c r="I217" s="3" t="n">
        <v>38800</v>
      </c>
      <c r="J217" s="4" t="n">
        <v>0</v>
      </c>
      <c r="K217" s="8">
        <f>IF(H217=0,0,I217/H217)</f>
        <v/>
      </c>
      <c r="L217" s="11" t="inlineStr">
        <is>
          <t>Completed</t>
        </is>
      </c>
    </row>
    <row r="218">
      <c r="A218" t="inlineStr">
        <is>
          <t>Avila</t>
        </is>
      </c>
      <c r="B218" s="7" t="n">
        <v>2023</v>
      </c>
      <c r="C218" t="inlineStr">
        <is>
          <t>Parking Equipment- wheel stops</t>
        </is>
      </c>
      <c r="D218" t="inlineStr">
        <is>
          <t>Lender Mandate- At the time of the site visit, some concrete wheel stops were observed to be damaged. Such damaged wheel</t>
        </is>
      </c>
      <c r="E218" s="7" t="inlineStr">
        <is>
          <t>0200 - Site Utilities &amp; Improvements</t>
        </is>
      </c>
      <c r="F218" s="11" t="inlineStr">
        <is>
          <t>GC</t>
        </is>
      </c>
      <c r="G218" s="7" t="inlineStr">
        <is>
          <t>Capital Plan</t>
        </is>
      </c>
      <c r="H218" s="3" t="n">
        <v>750</v>
      </c>
      <c r="I218" s="3" t="n">
        <v>750</v>
      </c>
      <c r="J218" s="4" t="n">
        <v>0</v>
      </c>
      <c r="K218" s="8">
        <f>IF(H218=0,0,I218/H218)</f>
        <v/>
      </c>
      <c r="L218" s="11" t="inlineStr">
        <is>
          <t>Completed</t>
        </is>
      </c>
    </row>
    <row r="219">
      <c r="A219" t="inlineStr">
        <is>
          <t>Avila</t>
        </is>
      </c>
      <c r="B219" s="7" t="n">
        <v>2023</v>
      </c>
      <c r="C219" t="inlineStr">
        <is>
          <t>Pavement</t>
        </is>
      </c>
      <c r="D219" t="inlineStr">
        <is>
          <t xml:space="preserve">Large areas of asphalt paving, speed bump repair Includes $2,500 in lender mandates- The asphalt pavement has localized </t>
        </is>
      </c>
      <c r="E219" s="7" t="inlineStr">
        <is>
          <t>0200 - Site Utilities &amp; Improvements</t>
        </is>
      </c>
      <c r="F219" s="11" t="inlineStr">
        <is>
          <t>GC</t>
        </is>
      </c>
      <c r="G219" s="7" t="inlineStr">
        <is>
          <t>Capital Plan</t>
        </is>
      </c>
      <c r="H219" s="3" t="n">
        <v>150000</v>
      </c>
      <c r="I219" s="3" t="n">
        <v>150000</v>
      </c>
      <c r="J219" s="4" t="n">
        <v>0</v>
      </c>
      <c r="K219" s="8">
        <f>IF(H219=0,0,I219/H219)</f>
        <v/>
      </c>
      <c r="L219" s="11" t="inlineStr">
        <is>
          <t>Completed</t>
        </is>
      </c>
    </row>
    <row r="220">
      <c r="A220" t="inlineStr">
        <is>
          <t>Avila</t>
        </is>
      </c>
      <c r="B220" s="7" t="n">
        <v>2023</v>
      </c>
      <c r="C220" t="inlineStr">
        <is>
          <t>Stripe parking areas</t>
        </is>
      </c>
      <c r="D220" t="inlineStr">
        <is>
          <t>Restripe lot, repaint curbs and fire lanes</t>
        </is>
      </c>
      <c r="E220" s="7" t="inlineStr">
        <is>
          <t>0200 - Site Utilities &amp; Improvements</t>
        </is>
      </c>
      <c r="F220" s="11" t="inlineStr">
        <is>
          <t>GC</t>
        </is>
      </c>
      <c r="G220" s="7" t="inlineStr">
        <is>
          <t>Capital Plan</t>
        </is>
      </c>
      <c r="H220" s="3" t="n">
        <v>13000</v>
      </c>
      <c r="I220" s="3" t="n">
        <v>13000</v>
      </c>
      <c r="J220" s="4" t="n">
        <v>0</v>
      </c>
      <c r="K220" s="8">
        <f>IF(H220=0,0,I220/H220)</f>
        <v/>
      </c>
      <c r="L220" s="11" t="inlineStr">
        <is>
          <t>Completed</t>
        </is>
      </c>
    </row>
    <row r="221">
      <c r="A221" t="inlineStr">
        <is>
          <t>Avila</t>
        </is>
      </c>
      <c r="B221" s="7" t="n">
        <v>2023</v>
      </c>
      <c r="C221" t="inlineStr">
        <is>
          <t>Asphalt coating</t>
        </is>
      </c>
      <c r="D221" t="inlineStr">
        <is>
          <t>Seal coat lot</t>
        </is>
      </c>
      <c r="E221" s="7" t="inlineStr">
        <is>
          <t>0200 - Site Utilities &amp; Improvements</t>
        </is>
      </c>
      <c r="F221" s="11" t="inlineStr">
        <is>
          <t>GC</t>
        </is>
      </c>
      <c r="G221" s="7" t="inlineStr">
        <is>
          <t>Capital Plan</t>
        </is>
      </c>
      <c r="H221" s="3" t="n">
        <v>98000</v>
      </c>
      <c r="I221" s="3" t="n">
        <v>98000</v>
      </c>
      <c r="J221" s="4" t="n">
        <v>0</v>
      </c>
      <c r="K221" s="8">
        <f>IF(H221=0,0,I221/H221)</f>
        <v/>
      </c>
      <c r="L221" s="11" t="inlineStr">
        <is>
          <t>Completed</t>
        </is>
      </c>
    </row>
    <row r="222">
      <c r="A222" t="inlineStr">
        <is>
          <t>Avila</t>
        </is>
      </c>
      <c r="B222" s="7" t="n">
        <v>2023</v>
      </c>
      <c r="C222" t="inlineStr">
        <is>
          <t>ADA parking &amp; curb cuts</t>
        </is>
      </c>
      <c r="D222" t="inlineStr">
        <is>
          <t>Replace ADA signage</t>
        </is>
      </c>
      <c r="E222" s="7" t="inlineStr">
        <is>
          <t>0200 - Site Utilities &amp; Improvements</t>
        </is>
      </c>
      <c r="F222" s="11" t="inlineStr">
        <is>
          <t>GC</t>
        </is>
      </c>
      <c r="G222" s="7" t="inlineStr">
        <is>
          <t>Capital Plan</t>
        </is>
      </c>
      <c r="H222" s="3" t="n">
        <v>6800</v>
      </c>
      <c r="I222" s="3" t="n">
        <v>6800</v>
      </c>
      <c r="J222" s="4" t="n">
        <v>0</v>
      </c>
      <c r="K222" s="8">
        <f>IF(H222=0,0,I222/H222)</f>
        <v/>
      </c>
      <c r="L222" s="11" t="inlineStr">
        <is>
          <t>Completed</t>
        </is>
      </c>
    </row>
    <row r="223">
      <c r="A223" t="inlineStr">
        <is>
          <t>Avila</t>
        </is>
      </c>
      <c r="B223" s="7" t="n">
        <v>2023</v>
      </c>
      <c r="C223" t="inlineStr">
        <is>
          <t>Sidewalks</t>
        </is>
      </c>
      <c r="D223" t="inlineStr">
        <is>
          <t>Lender Mandate- Several of the Subject's concrete sidewalk sections have settled or heaved over the years causing trippi</t>
        </is>
      </c>
      <c r="E223" s="7" t="inlineStr">
        <is>
          <t>0200 - Site Utilities &amp; Improvements</t>
        </is>
      </c>
      <c r="F223" s="11" t="inlineStr">
        <is>
          <t>GC</t>
        </is>
      </c>
      <c r="G223" s="7" t="inlineStr">
        <is>
          <t>Capital Plan</t>
        </is>
      </c>
      <c r="H223" s="3" t="n">
        <v>8400</v>
      </c>
      <c r="I223" s="3" t="n">
        <v>8400</v>
      </c>
      <c r="J223" s="4" t="n">
        <v>0</v>
      </c>
      <c r="K223" s="8">
        <f>IF(H223=0,0,I223/H223)</f>
        <v/>
      </c>
      <c r="L223" s="11" t="inlineStr">
        <is>
          <t>Completed</t>
        </is>
      </c>
    </row>
    <row r="224">
      <c r="A224" t="inlineStr">
        <is>
          <t>Avila</t>
        </is>
      </c>
      <c r="B224" s="7" t="n">
        <v>2023</v>
      </c>
      <c r="C224" t="inlineStr">
        <is>
          <t>Landscape irrigation</t>
        </is>
      </c>
      <c r="D224" t="inlineStr">
        <is>
          <t>Inspect and repair irrigation Increased by 20000 due to amount of issues with Irrigation</t>
        </is>
      </c>
      <c r="E224" s="7" t="inlineStr">
        <is>
          <t>0200 - Site Utilities &amp; Improvements</t>
        </is>
      </c>
      <c r="F224" s="11" t="inlineStr">
        <is>
          <t>GC</t>
        </is>
      </c>
      <c r="G224" s="7" t="inlineStr">
        <is>
          <t>Capital Plan</t>
        </is>
      </c>
      <c r="H224" s="3" t="n">
        <v>49000</v>
      </c>
      <c r="I224" s="3" t="n">
        <v>49000</v>
      </c>
      <c r="J224" s="4" t="n">
        <v>0</v>
      </c>
      <c r="K224" s="8">
        <f>IF(H224=0,0,I224/H224)</f>
        <v/>
      </c>
      <c r="L224" s="11" t="inlineStr">
        <is>
          <t>Completed</t>
        </is>
      </c>
    </row>
    <row r="225">
      <c r="A225" t="inlineStr">
        <is>
          <t>Avila</t>
        </is>
      </c>
      <c r="B225" s="7" t="n">
        <v>2023</v>
      </c>
      <c r="C225" t="inlineStr">
        <is>
          <t xml:space="preserve">Erosion control </t>
        </is>
      </c>
      <c r="E225" s="7" t="inlineStr">
        <is>
          <t>0200 - Site Utilities &amp; Improvements</t>
        </is>
      </c>
      <c r="F225" s="11" t="inlineStr">
        <is>
          <t>GC</t>
        </is>
      </c>
      <c r="G225" s="7" t="inlineStr">
        <is>
          <t>Capital Plan</t>
        </is>
      </c>
      <c r="H225" s="3" t="n">
        <v>30000</v>
      </c>
      <c r="I225" s="3" t="n">
        <v>30000</v>
      </c>
      <c r="J225" s="4" t="n">
        <v>0</v>
      </c>
      <c r="K225" s="8">
        <f>IF(H225=0,0,I225/H225)</f>
        <v/>
      </c>
      <c r="L225" s="11" t="inlineStr">
        <is>
          <t>Completed</t>
        </is>
      </c>
    </row>
    <row r="226">
      <c r="A226" t="inlineStr">
        <is>
          <t>Avila</t>
        </is>
      </c>
      <c r="B226" s="7" t="n">
        <v>2023</v>
      </c>
      <c r="C226" t="inlineStr">
        <is>
          <t xml:space="preserve">Retaining walls </t>
        </is>
      </c>
      <c r="D226" t="inlineStr">
        <is>
          <t>Repair cracks in retaining walls
Includes $3,000 in lender mandates- The railroad tie retaining wall located on the west</t>
        </is>
      </c>
      <c r="E226" s="7" t="inlineStr">
        <is>
          <t>0200 - Site Utilities &amp; Improvements</t>
        </is>
      </c>
      <c r="F226" s="11" t="inlineStr">
        <is>
          <t>GC</t>
        </is>
      </c>
      <c r="G226" s="7" t="inlineStr">
        <is>
          <t>Capital Plan</t>
        </is>
      </c>
      <c r="H226" s="3" t="n">
        <v>14000</v>
      </c>
      <c r="I226" s="3" t="n">
        <v>14000</v>
      </c>
      <c r="J226" s="4" t="n">
        <v>0</v>
      </c>
      <c r="K226" s="8">
        <f>IF(H226=0,0,I226/H226)</f>
        <v/>
      </c>
      <c r="L226" s="11" t="inlineStr">
        <is>
          <t>Completed</t>
        </is>
      </c>
    </row>
    <row r="227">
      <c r="A227" t="inlineStr">
        <is>
          <t>Avila</t>
        </is>
      </c>
      <c r="B227" s="7" t="n">
        <v>2023</v>
      </c>
      <c r="C227" t="inlineStr">
        <is>
          <t>Replace swimming pool coping</t>
        </is>
      </c>
      <c r="D227" t="inlineStr">
        <is>
          <t>Deck o seal</t>
        </is>
      </c>
      <c r="E227" s="7" t="inlineStr">
        <is>
          <t>0200 - Site Utilities &amp; Improvements</t>
        </is>
      </c>
      <c r="F227" s="11" t="inlineStr">
        <is>
          <t>GC</t>
        </is>
      </c>
      <c r="G227" s="7" t="inlineStr">
        <is>
          <t>Capital Plan</t>
        </is>
      </c>
      <c r="H227" s="3" t="n">
        <v>8600</v>
      </c>
      <c r="I227" s="3" t="n">
        <v>8600</v>
      </c>
      <c r="J227" s="4" t="n">
        <v>0</v>
      </c>
      <c r="K227" s="8">
        <f>IF(H227=0,0,I227/H227)</f>
        <v/>
      </c>
      <c r="L227" s="11" t="inlineStr">
        <is>
          <t>Completed</t>
        </is>
      </c>
    </row>
    <row r="228">
      <c r="A228" t="inlineStr">
        <is>
          <t>Avila</t>
        </is>
      </c>
      <c r="B228" s="7" t="n">
        <v>2023</v>
      </c>
      <c r="C228" t="inlineStr">
        <is>
          <t>Repair / replace swimming pool pumps</t>
        </is>
      </c>
      <c r="D228" t="inlineStr">
        <is>
          <t>anti entrapment devices</t>
        </is>
      </c>
      <c r="E228" s="7" t="inlineStr">
        <is>
          <t>0200 - Site Utilities &amp; Improvements</t>
        </is>
      </c>
      <c r="F228" s="11" t="inlineStr">
        <is>
          <t>GC</t>
        </is>
      </c>
      <c r="G228" s="7" t="inlineStr">
        <is>
          <t>Capital Plan</t>
        </is>
      </c>
      <c r="H228" s="3" t="n">
        <v>6800</v>
      </c>
      <c r="I228" s="3" t="n">
        <v>6800</v>
      </c>
      <c r="J228" s="4" t="n">
        <v>0</v>
      </c>
      <c r="K228" s="8">
        <f>IF(H228=0,0,I228/H228)</f>
        <v/>
      </c>
      <c r="L228" s="11" t="inlineStr">
        <is>
          <t>Completed</t>
        </is>
      </c>
    </row>
    <row r="229">
      <c r="A229" t="inlineStr">
        <is>
          <t>Avila</t>
        </is>
      </c>
      <c r="B229" s="7" t="n">
        <v>2023</v>
      </c>
      <c r="C229" t="inlineStr">
        <is>
          <t>Fences &amp; gates</t>
        </is>
      </c>
      <c r="D229" t="inlineStr">
        <is>
          <t>repair and paint 
Includes $2,000 in lender mandates- The metal panels fencing on the west side of the property was obse</t>
        </is>
      </c>
      <c r="E229" s="7" t="inlineStr">
        <is>
          <t>0200 - Site Utilities &amp; Improvements</t>
        </is>
      </c>
      <c r="F229" s="11" t="inlineStr">
        <is>
          <t>GC</t>
        </is>
      </c>
      <c r="G229" s="7" t="inlineStr">
        <is>
          <t>Capital Plan</t>
        </is>
      </c>
      <c r="H229" s="3" t="n">
        <v>9600</v>
      </c>
      <c r="I229" s="3" t="n">
        <v>9600</v>
      </c>
      <c r="J229" s="4" t="n">
        <v>0</v>
      </c>
      <c r="K229" s="8">
        <f>IF(H229=0,0,I229/H229)</f>
        <v/>
      </c>
      <c r="L229" s="11" t="inlineStr">
        <is>
          <t>Completed</t>
        </is>
      </c>
    </row>
    <row r="230">
      <c r="A230" t="inlineStr">
        <is>
          <t>Avila</t>
        </is>
      </c>
      <c r="B230" s="7" t="n">
        <v>2023</v>
      </c>
      <c r="C230" t="inlineStr">
        <is>
          <t xml:space="preserve">Carport and garage </t>
        </is>
      </c>
      <c r="D230" t="inlineStr">
        <is>
          <t>repair and paint</t>
        </is>
      </c>
      <c r="E230" s="7" t="inlineStr">
        <is>
          <t>0200 - Site Utilities &amp; Improvements</t>
        </is>
      </c>
      <c r="F230" s="11" t="inlineStr">
        <is>
          <t>GC</t>
        </is>
      </c>
      <c r="G230" s="7" t="inlineStr">
        <is>
          <t>Capital Plan</t>
        </is>
      </c>
      <c r="H230" s="3" t="n">
        <v>31000</v>
      </c>
      <c r="I230" s="3" t="n">
        <v>31000</v>
      </c>
      <c r="J230" s="4" t="n">
        <v>0</v>
      </c>
      <c r="K230" s="8">
        <f>IF(H230=0,0,I230/H230)</f>
        <v/>
      </c>
      <c r="L230" s="11" t="inlineStr">
        <is>
          <t>Completed</t>
        </is>
      </c>
    </row>
    <row r="231">
      <c r="A231" t="inlineStr">
        <is>
          <t>Avila</t>
        </is>
      </c>
      <c r="B231" s="7" t="n">
        <v>2023</v>
      </c>
      <c r="C231" t="inlineStr">
        <is>
          <t>Dumpster enclosures</t>
        </is>
      </c>
      <c r="D231" t="inlineStr">
        <is>
          <t>Repair dumpster enclosures</t>
        </is>
      </c>
      <c r="E231" s="7" t="inlineStr">
        <is>
          <t>0200 - Site Utilities &amp; Improvements</t>
        </is>
      </c>
      <c r="F231" s="11" t="inlineStr">
        <is>
          <t>GC</t>
        </is>
      </c>
      <c r="G231" s="7" t="inlineStr">
        <is>
          <t>Capital Plan</t>
        </is>
      </c>
      <c r="H231" s="3" t="n">
        <v>21000</v>
      </c>
      <c r="I231" s="3" t="n">
        <v>21000</v>
      </c>
      <c r="J231" s="4" t="n">
        <v>0</v>
      </c>
      <c r="K231" s="8">
        <f>IF(H231=0,0,I231/H231)</f>
        <v/>
      </c>
      <c r="L231" s="11" t="inlineStr">
        <is>
          <t>Completed</t>
        </is>
      </c>
    </row>
    <row r="232">
      <c r="A232" t="inlineStr">
        <is>
          <t>Avila</t>
        </is>
      </c>
      <c r="B232" s="7" t="n">
        <v>2023</v>
      </c>
      <c r="C232" t="inlineStr">
        <is>
          <t>Maintenance Structure</t>
        </is>
      </c>
      <c r="D232" t="inlineStr">
        <is>
          <t>Lender Mandate- The batt insulation of the maintenance shop
was observed to be damaged and in poor condition.</t>
        </is>
      </c>
      <c r="E232" s="7" t="inlineStr">
        <is>
          <t>0200 - Site Utilities &amp; Improvements</t>
        </is>
      </c>
      <c r="F232" s="11" t="inlineStr">
        <is>
          <t>GC</t>
        </is>
      </c>
      <c r="G232" s="7" t="inlineStr">
        <is>
          <t>Capital Plan</t>
        </is>
      </c>
      <c r="H232" s="3" t="n">
        <v>2500</v>
      </c>
      <c r="I232" s="3" t="n">
        <v>2500</v>
      </c>
      <c r="J232" s="4" t="n">
        <v>0</v>
      </c>
      <c r="K232" s="8">
        <f>IF(H232=0,0,I232/H232)</f>
        <v/>
      </c>
      <c r="L232" s="11" t="inlineStr">
        <is>
          <t>Completed</t>
        </is>
      </c>
    </row>
    <row r="233">
      <c r="A233" t="inlineStr">
        <is>
          <t>Avila</t>
        </is>
      </c>
      <c r="B233" s="7" t="n">
        <v>2023</v>
      </c>
      <c r="C233" t="inlineStr">
        <is>
          <t>Jack &amp; underpin foundations</t>
        </is>
      </c>
      <c r="D233" t="inlineStr">
        <is>
          <t>Foundation in three buildings</t>
        </is>
      </c>
      <c r="E233" s="7" t="inlineStr">
        <is>
          <t>0300 - Excavation &amp; Foundations</t>
        </is>
      </c>
      <c r="F233" s="11" t="inlineStr">
        <is>
          <t>GC</t>
        </is>
      </c>
      <c r="G233" s="7" t="inlineStr">
        <is>
          <t>Capital Plan</t>
        </is>
      </c>
      <c r="H233" s="3" t="n">
        <v>72000</v>
      </c>
      <c r="I233" s="3" t="n">
        <v>72000</v>
      </c>
      <c r="J233" s="4" t="n">
        <v>0</v>
      </c>
      <c r="K233" s="8">
        <f>IF(H233=0,0,I233/H233)</f>
        <v/>
      </c>
      <c r="L233" s="11" t="inlineStr">
        <is>
          <t>Completed</t>
        </is>
      </c>
    </row>
    <row r="234">
      <c r="A234" t="inlineStr">
        <is>
          <t>Avila</t>
        </is>
      </c>
      <c r="B234" s="7" t="n">
        <v>2023</v>
      </c>
      <c r="C234" t="inlineStr">
        <is>
          <t>Concrete deck / floor fill</t>
        </is>
      </c>
      <c r="D234" t="inlineStr">
        <is>
          <t>entrance landings</t>
        </is>
      </c>
      <c r="E234" s="7" t="inlineStr">
        <is>
          <t>0400 - Structure</t>
        </is>
      </c>
      <c r="F234" s="11" t="inlineStr">
        <is>
          <t>GC</t>
        </is>
      </c>
      <c r="G234" s="7" t="inlineStr">
        <is>
          <t>Capital Plan</t>
        </is>
      </c>
      <c r="H234" s="3" t="n">
        <v>18000</v>
      </c>
      <c r="I234" s="3" t="n">
        <v>18000</v>
      </c>
      <c r="J234" s="4" t="n">
        <v>0</v>
      </c>
      <c r="K234" s="8">
        <f>IF(H234=0,0,I234/H234)</f>
        <v/>
      </c>
      <c r="L234" s="11" t="inlineStr">
        <is>
          <t>Completed</t>
        </is>
      </c>
    </row>
    <row r="235">
      <c r="A235" t="inlineStr">
        <is>
          <t>Avila</t>
        </is>
      </c>
      <c r="B235" s="7" t="n">
        <v>2023</v>
      </c>
      <c r="C235" t="inlineStr">
        <is>
          <t>Wall framing</t>
        </is>
      </c>
      <c r="E235" s="7" t="inlineStr">
        <is>
          <t>0400 - Structure</t>
        </is>
      </c>
      <c r="F235" s="11" t="inlineStr">
        <is>
          <t>GC</t>
        </is>
      </c>
      <c r="G235" s="7" t="inlineStr">
        <is>
          <t>Capital Plan</t>
        </is>
      </c>
      <c r="H235" s="3" t="n">
        <v>1500</v>
      </c>
      <c r="I235" s="3" t="n">
        <v>1500</v>
      </c>
      <c r="J235" s="4" t="n">
        <v>0</v>
      </c>
      <c r="K235" s="8">
        <f>IF(H235=0,0,I235/H235)</f>
        <v/>
      </c>
      <c r="L235" s="11" t="inlineStr">
        <is>
          <t>Completed</t>
        </is>
      </c>
    </row>
    <row r="236">
      <c r="A236" t="inlineStr">
        <is>
          <t>Avila</t>
        </is>
      </c>
      <c r="B236" s="7" t="n">
        <v>2023</v>
      </c>
      <c r="C236" t="inlineStr">
        <is>
          <t>Repair exterior stair treads and stringers</t>
        </is>
      </c>
      <c r="D236" t="inlineStr">
        <is>
          <t>replace bad stair treads</t>
        </is>
      </c>
      <c r="E236" s="7" t="inlineStr">
        <is>
          <t>0400 - Structure</t>
        </is>
      </c>
      <c r="F236" s="11" t="inlineStr">
        <is>
          <t>GC</t>
        </is>
      </c>
      <c r="G236" s="7" t="inlineStr">
        <is>
          <t>Capital Plan</t>
        </is>
      </c>
      <c r="H236" s="3" t="n">
        <v>30000</v>
      </c>
      <c r="I236" s="3" t="n">
        <v>30000</v>
      </c>
      <c r="J236" s="4" t="n">
        <v>0</v>
      </c>
      <c r="K236" s="8">
        <f>IF(H236=0,0,I236/H236)</f>
        <v/>
      </c>
      <c r="L236" s="11" t="inlineStr">
        <is>
          <t>Completed</t>
        </is>
      </c>
    </row>
    <row r="237">
      <c r="A237" t="inlineStr">
        <is>
          <t>Avila</t>
        </is>
      </c>
      <c r="B237" s="7" t="n">
        <v>2023</v>
      </c>
      <c r="C237" t="inlineStr">
        <is>
          <t>Repair exterior stair railings</t>
        </is>
      </c>
      <c r="D237" t="inlineStr">
        <is>
          <t>Repair and Paint</t>
        </is>
      </c>
      <c r="E237" s="7" t="inlineStr">
        <is>
          <t>0400 - Structure</t>
        </is>
      </c>
      <c r="F237" s="11" t="inlineStr">
        <is>
          <t>GC</t>
        </is>
      </c>
      <c r="G237" s="7" t="inlineStr">
        <is>
          <t>Capital Plan</t>
        </is>
      </c>
      <c r="H237" s="3" t="n">
        <v>30000</v>
      </c>
      <c r="I237" s="3" t="n">
        <v>30000</v>
      </c>
      <c r="J237" s="4" t="n">
        <v>0</v>
      </c>
      <c r="K237" s="8">
        <f>IF(H237=0,0,I237/H237)</f>
        <v/>
      </c>
      <c r="L237" s="11" t="inlineStr">
        <is>
          <t>Completed</t>
        </is>
      </c>
    </row>
    <row r="238">
      <c r="A238" t="inlineStr">
        <is>
          <t>Avila</t>
        </is>
      </c>
      <c r="B238" s="7" t="n">
        <v>2023</v>
      </c>
      <c r="C238" t="inlineStr">
        <is>
          <t>Repair balcony framing &amp; decking</t>
        </is>
      </c>
      <c r="E238" s="7" t="inlineStr">
        <is>
          <t>0400 - Structure</t>
        </is>
      </c>
      <c r="F238" s="11" t="inlineStr">
        <is>
          <t>GC</t>
        </is>
      </c>
      <c r="G238" s="7" t="inlineStr">
        <is>
          <t>Capital Plan</t>
        </is>
      </c>
      <c r="H238" s="3" t="n">
        <v>20000</v>
      </c>
      <c r="I238" s="3" t="n">
        <v>20000</v>
      </c>
      <c r="J238" s="4" t="n">
        <v>0</v>
      </c>
      <c r="K238" s="8">
        <f>IF(H238=0,0,I238/H238)</f>
        <v/>
      </c>
      <c r="L238" s="11" t="inlineStr">
        <is>
          <t>Completed</t>
        </is>
      </c>
    </row>
    <row r="239">
      <c r="A239" t="inlineStr">
        <is>
          <t>Avila</t>
        </is>
      </c>
      <c r="B239" s="7" t="n">
        <v>2023</v>
      </c>
      <c r="C239" t="inlineStr">
        <is>
          <t>Repair patio/balcony railings</t>
        </is>
      </c>
      <c r="D239" t="inlineStr">
        <is>
          <t>secure railings</t>
        </is>
      </c>
      <c r="E239" s="7" t="inlineStr">
        <is>
          <t>0400 - Structure</t>
        </is>
      </c>
      <c r="F239" s="11" t="inlineStr">
        <is>
          <t>GC</t>
        </is>
      </c>
      <c r="G239" s="7" t="inlineStr">
        <is>
          <t>Capital Plan</t>
        </is>
      </c>
      <c r="H239" s="3" t="n">
        <v>6500</v>
      </c>
      <c r="I239" s="3" t="n">
        <v>6500</v>
      </c>
      <c r="J239" s="4" t="n">
        <v>0</v>
      </c>
      <c r="K239" s="8">
        <f>IF(H239=0,0,I239/H239)</f>
        <v/>
      </c>
      <c r="L239" s="11" t="inlineStr">
        <is>
          <t>Completed</t>
        </is>
      </c>
    </row>
    <row r="240">
      <c r="A240" t="inlineStr">
        <is>
          <t>Avila</t>
        </is>
      </c>
      <c r="B240" s="7" t="n">
        <v>2023</v>
      </c>
      <c r="C240" t="inlineStr">
        <is>
          <t>Asphalt composite shingle roofing</t>
        </is>
      </c>
      <c r="D240" t="inlineStr">
        <is>
          <t>Minor roof repairs</t>
        </is>
      </c>
      <c r="E240" s="7" t="inlineStr">
        <is>
          <t>0700 - Roofing</t>
        </is>
      </c>
      <c r="F240" s="11" t="inlineStr">
        <is>
          <t>GC</t>
        </is>
      </c>
      <c r="G240" s="7" t="inlineStr">
        <is>
          <t>Capital Plan</t>
        </is>
      </c>
      <c r="H240" s="3" t="n">
        <v>23000</v>
      </c>
      <c r="I240" s="3" t="n">
        <v>23000</v>
      </c>
      <c r="J240" s="4" t="n">
        <v>0</v>
      </c>
      <c r="K240" s="8">
        <f>IF(H240=0,0,I240/H240)</f>
        <v/>
      </c>
      <c r="L240" s="11" t="inlineStr">
        <is>
          <t>Completed</t>
        </is>
      </c>
    </row>
    <row r="241">
      <c r="A241" t="inlineStr">
        <is>
          <t>Avila</t>
        </is>
      </c>
      <c r="B241" s="7" t="n">
        <v>2023</v>
      </c>
      <c r="C241" t="inlineStr">
        <is>
          <t>Gutters &amp; downspouts</t>
        </is>
      </c>
      <c r="D241" t="inlineStr">
        <is>
          <t>Clean gutters</t>
        </is>
      </c>
      <c r="E241" s="7" t="inlineStr">
        <is>
          <t>0700 - Roofing</t>
        </is>
      </c>
      <c r="F241" s="11" t="inlineStr">
        <is>
          <t>GC</t>
        </is>
      </c>
      <c r="G241" s="7" t="inlineStr">
        <is>
          <t>Capital Plan</t>
        </is>
      </c>
      <c r="H241" s="3" t="n">
        <v>23000</v>
      </c>
      <c r="I241" s="3" t="n">
        <v>23000</v>
      </c>
      <c r="J241" s="4" t="n">
        <v>0</v>
      </c>
      <c r="K241" s="8">
        <f>IF(H241=0,0,I241/H241)</f>
        <v/>
      </c>
      <c r="L241" s="11" t="inlineStr">
        <is>
          <t>Completed</t>
        </is>
      </c>
    </row>
    <row r="242">
      <c r="A242" t="inlineStr">
        <is>
          <t>Avila</t>
        </is>
      </c>
      <c r="B242" s="7" t="n">
        <v>2023</v>
      </c>
      <c r="C242" t="inlineStr">
        <is>
          <t>Flashing</t>
        </is>
      </c>
      <c r="D242" t="inlineStr">
        <is>
          <t>Increase by 10,000  for Kickout flashing at hip walls</t>
        </is>
      </c>
      <c r="E242" s="7" t="inlineStr">
        <is>
          <t>0700 - Roofing</t>
        </is>
      </c>
      <c r="F242" s="11" t="inlineStr">
        <is>
          <t>GC</t>
        </is>
      </c>
      <c r="G242" s="7" t="inlineStr">
        <is>
          <t>Capital Plan</t>
        </is>
      </c>
      <c r="H242" s="3" t="n">
        <v>11000</v>
      </c>
      <c r="I242" s="3" t="n">
        <v>11000</v>
      </c>
      <c r="J242" s="4" t="n">
        <v>0</v>
      </c>
      <c r="K242" s="8">
        <f>IF(H242=0,0,I242/H242)</f>
        <v/>
      </c>
      <c r="L242" s="11" t="inlineStr">
        <is>
          <t>Completed</t>
        </is>
      </c>
    </row>
    <row r="243">
      <c r="A243" t="inlineStr">
        <is>
          <t>Avila</t>
        </is>
      </c>
      <c r="B243" s="7" t="n">
        <v>2023</v>
      </c>
      <c r="C243" t="inlineStr">
        <is>
          <t xml:space="preserve">Sealants &amp; caulking and paint </t>
        </is>
      </c>
      <c r="E243" s="7" t="inlineStr">
        <is>
          <t>0700 - Roofing</t>
        </is>
      </c>
      <c r="F243" s="11" t="inlineStr">
        <is>
          <t>GC</t>
        </is>
      </c>
      <c r="G243" s="7" t="inlineStr">
        <is>
          <t>Capital Plan</t>
        </is>
      </c>
      <c r="H243" s="3" t="n">
        <v>7500</v>
      </c>
      <c r="I243" s="3" t="n">
        <v>7500</v>
      </c>
      <c r="J243" s="4" t="n">
        <v>0</v>
      </c>
      <c r="K243" s="8">
        <f>IF(H243=0,0,I243/H243)</f>
        <v/>
      </c>
      <c r="L243" s="11" t="inlineStr">
        <is>
          <t>Completed</t>
        </is>
      </c>
    </row>
    <row r="244">
      <c r="A244" t="inlineStr">
        <is>
          <t>Avila</t>
        </is>
      </c>
      <c r="B244" s="7" t="n">
        <v>2023</v>
      </c>
      <c r="C244" t="inlineStr">
        <is>
          <t>Repair / replace wood siding</t>
        </is>
      </c>
      <c r="D244" t="inlineStr">
        <is>
          <t>Replace damaged t 11 siding Increase cost by 30000  in lower window walls and hip walls</t>
        </is>
      </c>
      <c r="E244" s="7" t="inlineStr">
        <is>
          <t>0800 - Exterior Wall</t>
        </is>
      </c>
      <c r="F244" s="11" t="inlineStr">
        <is>
          <t>GC</t>
        </is>
      </c>
      <c r="G244" s="7" t="inlineStr">
        <is>
          <t>Capital Plan</t>
        </is>
      </c>
      <c r="H244" s="3" t="n">
        <v>66000</v>
      </c>
      <c r="I244" s="3" t="n">
        <v>66000</v>
      </c>
      <c r="J244" s="4" t="n">
        <v>0</v>
      </c>
      <c r="K244" s="8">
        <f>IF(H244=0,0,I244/H244)</f>
        <v/>
      </c>
      <c r="L244" s="11" t="inlineStr">
        <is>
          <t>Completed</t>
        </is>
      </c>
    </row>
    <row r="245">
      <c r="A245" t="inlineStr">
        <is>
          <t>Avila</t>
        </is>
      </c>
      <c r="B245" s="7" t="n">
        <v>2023</v>
      </c>
      <c r="C245" t="inlineStr">
        <is>
          <t>Tuck-pointing</t>
        </is>
      </c>
      <c r="D245" t="inlineStr">
        <is>
          <t>Tuck point and caulk</t>
        </is>
      </c>
      <c r="E245" s="7" t="inlineStr">
        <is>
          <t>0800 - Exterior Wall</t>
        </is>
      </c>
      <c r="F245" s="11" t="inlineStr">
        <is>
          <t>GC</t>
        </is>
      </c>
      <c r="G245" s="7" t="inlineStr">
        <is>
          <t>Capital Plan</t>
        </is>
      </c>
      <c r="H245" s="3" t="n">
        <v>23000</v>
      </c>
      <c r="I245" s="3" t="n">
        <v>23000</v>
      </c>
      <c r="J245" s="4" t="n">
        <v>0</v>
      </c>
      <c r="K245" s="8">
        <f>IF(H245=0,0,I245/H245)</f>
        <v/>
      </c>
      <c r="L245" s="11" t="inlineStr">
        <is>
          <t>Completed</t>
        </is>
      </c>
    </row>
    <row r="246">
      <c r="A246" t="inlineStr">
        <is>
          <t>Avila</t>
        </is>
      </c>
      <c r="B246" s="7" t="n">
        <v>2023</v>
      </c>
      <c r="C246" t="inlineStr">
        <is>
          <t>Exterior building</t>
        </is>
      </c>
      <c r="D246" t="inlineStr">
        <is>
          <t>changed to Paint the total community  100% paintable</t>
        </is>
      </c>
      <c r="E246" s="7" t="inlineStr">
        <is>
          <t>0800 - Exterior Wall</t>
        </is>
      </c>
      <c r="F246" s="11" t="inlineStr">
        <is>
          <t>GC</t>
        </is>
      </c>
      <c r="G246" s="7" t="inlineStr">
        <is>
          <t>Capital Plan</t>
        </is>
      </c>
      <c r="H246" s="3" t="n">
        <v>400000</v>
      </c>
      <c r="I246" s="3" t="n">
        <v>400000</v>
      </c>
      <c r="J246" s="4" t="n">
        <v>0</v>
      </c>
      <c r="K246" s="8">
        <f>IF(H246=0,0,I246/H246)</f>
        <v/>
      </c>
      <c r="L246" s="11" t="inlineStr">
        <is>
          <t>Completed</t>
        </is>
      </c>
    </row>
    <row r="247">
      <c r="A247" t="inlineStr">
        <is>
          <t>Avila</t>
        </is>
      </c>
      <c r="B247" s="7" t="n">
        <v>2023</v>
      </c>
      <c r="C247" t="inlineStr">
        <is>
          <t>Repair / replace wood trim</t>
        </is>
      </c>
      <c r="E247" s="7" t="inlineStr">
        <is>
          <t>0800 - Exterior Wall</t>
        </is>
      </c>
      <c r="F247" s="11" t="inlineStr">
        <is>
          <t>GC</t>
        </is>
      </c>
      <c r="G247" s="7" t="inlineStr">
        <is>
          <t>Capital Plan</t>
        </is>
      </c>
      <c r="H247" s="3" t="n">
        <v>28000</v>
      </c>
      <c r="I247" s="3" t="n">
        <v>28000</v>
      </c>
      <c r="J247" s="4" t="n">
        <v>0</v>
      </c>
      <c r="K247" s="8">
        <f>IF(H247=0,0,I247/H247)</f>
        <v/>
      </c>
      <c r="L247" s="11" t="inlineStr">
        <is>
          <t>Completed</t>
        </is>
      </c>
    </row>
    <row r="248">
      <c r="A248" t="inlineStr">
        <is>
          <t>Avila</t>
        </is>
      </c>
      <c r="B248" s="7" t="n">
        <v>2023</v>
      </c>
      <c r="C248" t="inlineStr">
        <is>
          <t>storage room doors - exterior</t>
        </is>
      </c>
      <c r="D248" t="inlineStr">
        <is>
          <t>Replace damaged storage room doors</t>
        </is>
      </c>
      <c r="E248" s="7" t="inlineStr">
        <is>
          <t>0800 - Exterior Wall</t>
        </is>
      </c>
      <c r="F248" s="11" t="inlineStr">
        <is>
          <t>GC</t>
        </is>
      </c>
      <c r="G248" s="7" t="inlineStr">
        <is>
          <t>Capital Plan</t>
        </is>
      </c>
      <c r="H248" s="3" t="n">
        <v>20000</v>
      </c>
      <c r="I248" s="3" t="n">
        <v>20000</v>
      </c>
      <c r="J248" s="4" t="n">
        <v>0</v>
      </c>
      <c r="K248" s="8">
        <f>IF(H248=0,0,I248/H248)</f>
        <v/>
      </c>
      <c r="L248" s="11" t="inlineStr">
        <is>
          <t>Completed</t>
        </is>
      </c>
    </row>
    <row r="249">
      <c r="A249" t="inlineStr">
        <is>
          <t>Avila</t>
        </is>
      </c>
      <c r="B249" s="7" t="n">
        <v>2023</v>
      </c>
      <c r="C249" t="inlineStr">
        <is>
          <t>Unit Repair</t>
        </is>
      </c>
      <c r="D249" t="inlineStr">
        <is>
          <t>Lender Mandate- The ceiling tiles of units #111 and #2211 were
observed to be stained. Replacing the stained ceiling til</t>
        </is>
      </c>
      <c r="E249" s="7" t="inlineStr">
        <is>
          <t>0900 - FF&amp;E in Units</t>
        </is>
      </c>
      <c r="F249" s="11" t="inlineStr">
        <is>
          <t>GC</t>
        </is>
      </c>
      <c r="G249" s="7" t="inlineStr">
        <is>
          <t>Capital Plan</t>
        </is>
      </c>
      <c r="H249" s="3" t="n">
        <v>1500</v>
      </c>
      <c r="I249" s="3" t="n">
        <v>1500</v>
      </c>
      <c r="J249" s="4" t="n">
        <v>0</v>
      </c>
      <c r="K249" s="8">
        <f>IF(H249=0,0,I249/H249)</f>
        <v/>
      </c>
      <c r="L249" s="11" t="inlineStr">
        <is>
          <t>Completed</t>
        </is>
      </c>
    </row>
    <row r="250">
      <c r="A250" t="inlineStr">
        <is>
          <t>Avila</t>
        </is>
      </c>
      <c r="B250" s="7" t="n">
        <v>2023</v>
      </c>
      <c r="C250" t="inlineStr">
        <is>
          <t>Fire protection</t>
        </is>
      </c>
      <c r="D250" t="inlineStr">
        <is>
          <t>Clean drier vents</t>
        </is>
      </c>
      <c r="E250" s="7" t="inlineStr">
        <is>
          <t>0900 - FF&amp;E in Units</t>
        </is>
      </c>
      <c r="F250" s="11" t="inlineStr">
        <is>
          <t>GC</t>
        </is>
      </c>
      <c r="G250" s="7" t="inlineStr">
        <is>
          <t>Capital Plan</t>
        </is>
      </c>
      <c r="H250" s="3" t="n">
        <v>24525</v>
      </c>
      <c r="I250" s="3" t="n">
        <v>24525</v>
      </c>
      <c r="J250" s="4" t="n">
        <v>0</v>
      </c>
      <c r="K250" s="8">
        <f>IF(H250=0,0,I250/H250)</f>
        <v/>
      </c>
      <c r="L250" s="11" t="inlineStr">
        <is>
          <t>Completed</t>
        </is>
      </c>
    </row>
    <row r="251">
      <c r="A251" t="inlineStr">
        <is>
          <t>Avila</t>
        </is>
      </c>
      <c r="B251" s="7" t="n">
        <v>2023</v>
      </c>
      <c r="C251" t="inlineStr">
        <is>
          <t>Clubhouse / Office Redecorate (FFE)</t>
        </is>
      </c>
      <c r="E251" s="7" t="inlineStr">
        <is>
          <t>1100- Specialties, Equipment &amp; Furnishings</t>
        </is>
      </c>
      <c r="F251" s="11" t="inlineStr">
        <is>
          <t>GC</t>
        </is>
      </c>
      <c r="G251" s="7" t="inlineStr">
        <is>
          <t>Capital Plan</t>
        </is>
      </c>
      <c r="H251" s="3" t="n">
        <v>15000</v>
      </c>
      <c r="I251" s="3" t="n">
        <v>15000</v>
      </c>
      <c r="J251" s="4" t="n">
        <v>0</v>
      </c>
      <c r="K251" s="8">
        <f>IF(H251=0,0,I251/H251)</f>
        <v/>
      </c>
      <c r="L251" s="11" t="inlineStr">
        <is>
          <t>Completed</t>
        </is>
      </c>
    </row>
    <row r="252">
      <c r="A252" t="inlineStr">
        <is>
          <t>Avila</t>
        </is>
      </c>
      <c r="B252" s="7" t="n">
        <v>2023</v>
      </c>
      <c r="C252" t="inlineStr">
        <is>
          <t>Picnic Area Renovation</t>
        </is>
      </c>
      <c r="D252" t="inlineStr">
        <is>
          <t>Add turf soccer field with goals and playground structure on one side.  Add pavilion near picnic area, resurface remaini</t>
        </is>
      </c>
      <c r="E252" s="7" t="inlineStr">
        <is>
          <t>1100- Specialties, Equipment &amp; Furnishings</t>
        </is>
      </c>
      <c r="F252" s="11" t="inlineStr">
        <is>
          <t>GC</t>
        </is>
      </c>
      <c r="G252" s="7" t="inlineStr">
        <is>
          <t>Capital Plan</t>
        </is>
      </c>
      <c r="H252" s="3" t="n">
        <v>150000</v>
      </c>
      <c r="I252" s="3" t="n">
        <v>150000</v>
      </c>
      <c r="J252" s="4" t="n">
        <v>0</v>
      </c>
      <c r="K252" s="8">
        <f>IF(H252=0,0,I252/H252)</f>
        <v/>
      </c>
      <c r="L252" s="11" t="inlineStr">
        <is>
          <t>Completed</t>
        </is>
      </c>
    </row>
    <row r="253">
      <c r="A253" t="inlineStr">
        <is>
          <t>Avila</t>
        </is>
      </c>
      <c r="B253" s="7" t="n">
        <v>2023</v>
      </c>
      <c r="C253" t="inlineStr">
        <is>
          <t>Pool 1 (West) Renovation</t>
        </is>
      </c>
      <c r="D253" t="inlineStr">
        <is>
          <t>Turf grass areas</t>
        </is>
      </c>
      <c r="E253" s="7" t="inlineStr">
        <is>
          <t>1100- Specialties, Equipment &amp; Furnishings</t>
        </is>
      </c>
      <c r="F253" s="11" t="inlineStr">
        <is>
          <t>GC</t>
        </is>
      </c>
      <c r="G253" s="7" t="inlineStr">
        <is>
          <t>Capital Plan</t>
        </is>
      </c>
      <c r="H253" s="3" t="n">
        <v>10000</v>
      </c>
      <c r="I253" s="3" t="n">
        <v>10000</v>
      </c>
      <c r="J253" s="4" t="n">
        <v>0</v>
      </c>
      <c r="K253" s="8">
        <f>IF(H253=0,0,I253/H253)</f>
        <v/>
      </c>
      <c r="L253" s="11" t="inlineStr">
        <is>
          <t>Completed</t>
        </is>
      </c>
    </row>
    <row r="254">
      <c r="A254" t="inlineStr">
        <is>
          <t>Avila</t>
        </is>
      </c>
      <c r="B254" s="7" t="n">
        <v>2023</v>
      </c>
      <c r="C254" t="inlineStr">
        <is>
          <t>Old Pool House by Pool 1 (West)</t>
        </is>
      </c>
      <c r="D254" t="inlineStr">
        <is>
          <t>Convert pool house to rentable party space, new sliding doors</t>
        </is>
      </c>
      <c r="E254" s="7" t="inlineStr">
        <is>
          <t>1100- Specialties, Equipment &amp; Furnishings</t>
        </is>
      </c>
      <c r="F254" s="11" t="inlineStr">
        <is>
          <t>GC</t>
        </is>
      </c>
      <c r="G254" s="7" t="inlineStr">
        <is>
          <t>Capital Plan</t>
        </is>
      </c>
      <c r="H254" s="3" t="n">
        <v>30000</v>
      </c>
      <c r="I254" s="3" t="n">
        <v>30000</v>
      </c>
      <c r="J254" s="4" t="n">
        <v>0</v>
      </c>
      <c r="K254" s="8">
        <f>IF(H254=0,0,I254/H254)</f>
        <v/>
      </c>
      <c r="L254" s="11" t="inlineStr">
        <is>
          <t>Completed</t>
        </is>
      </c>
    </row>
    <row r="255">
      <c r="A255" t="inlineStr">
        <is>
          <t>Avila</t>
        </is>
      </c>
      <c r="B255" s="7" t="n">
        <v>2023</v>
      </c>
      <c r="C255" t="inlineStr">
        <is>
          <t>Pool 2 (East) Renovation</t>
        </is>
      </c>
      <c r="D255" t="inlineStr">
        <is>
          <t>Repair wood fence at pump house, Remove rock and art in red brick planter, replace with turf, Repair grill counter, Repa</t>
        </is>
      </c>
      <c r="E255" s="7" t="inlineStr">
        <is>
          <t>1100- Specialties, Equipment &amp; Furnishings</t>
        </is>
      </c>
      <c r="F255" s="11" t="inlineStr">
        <is>
          <t>GC</t>
        </is>
      </c>
      <c r="G255" s="7" t="inlineStr">
        <is>
          <t>Capital Plan</t>
        </is>
      </c>
      <c r="H255" s="3" t="n">
        <v>5000</v>
      </c>
      <c r="I255" s="3" t="n">
        <v>5000</v>
      </c>
      <c r="J255" s="4" t="n">
        <v>0</v>
      </c>
      <c r="K255" s="8">
        <f>IF(H255=0,0,I255/H255)</f>
        <v/>
      </c>
      <c r="L255" s="11" t="inlineStr">
        <is>
          <t>Completed</t>
        </is>
      </c>
    </row>
    <row r="256">
      <c r="A256" t="inlineStr">
        <is>
          <t>Avila</t>
        </is>
      </c>
      <c r="B256" s="7" t="n">
        <v>2023</v>
      </c>
      <c r="C256" t="inlineStr">
        <is>
          <t>Dog Park</t>
        </is>
      </c>
      <c r="D256" t="inlineStr">
        <is>
          <t>Add dog park fencing (no jumps), signage, &amp; wash station</t>
        </is>
      </c>
      <c r="E256" s="7" t="inlineStr">
        <is>
          <t>1100- Specialties, Equipment &amp; Furnishings</t>
        </is>
      </c>
      <c r="F256" s="11" t="inlineStr">
        <is>
          <t>GC</t>
        </is>
      </c>
      <c r="G256" s="7" t="inlineStr">
        <is>
          <t>Capital Plan</t>
        </is>
      </c>
      <c r="H256" s="3" t="n">
        <v>20000</v>
      </c>
      <c r="I256" s="3" t="n">
        <v>20000</v>
      </c>
      <c r="J256" s="4" t="n">
        <v>0</v>
      </c>
      <c r="K256" s="8">
        <f>IF(H256=0,0,I256/H256)</f>
        <v/>
      </c>
      <c r="L256" s="11" t="inlineStr">
        <is>
          <t>Completed</t>
        </is>
      </c>
    </row>
    <row r="257">
      <c r="A257" t="inlineStr">
        <is>
          <t>Avila</t>
        </is>
      </c>
      <c r="B257" s="7" t="n">
        <v>2023</v>
      </c>
      <c r="C257" t="inlineStr">
        <is>
          <t>Electrical distribution</t>
        </is>
      </c>
      <c r="D257" t="inlineStr">
        <is>
          <t>Repair lighting Electric and anchor weather heads increase weather head repairs by 10,000 due to more locations</t>
        </is>
      </c>
      <c r="E257" s="7" t="inlineStr">
        <is>
          <t>1600 - Electrical</t>
        </is>
      </c>
      <c r="F257" s="11" t="inlineStr">
        <is>
          <t>GC</t>
        </is>
      </c>
      <c r="G257" s="7" t="inlineStr">
        <is>
          <t>Capital Plan</t>
        </is>
      </c>
      <c r="H257" s="3" t="n">
        <v>22800</v>
      </c>
      <c r="I257" s="3" t="n">
        <v>22800</v>
      </c>
      <c r="J257" s="4" t="n">
        <v>0</v>
      </c>
      <c r="K257" s="8">
        <f>IF(H257=0,0,I257/H257)</f>
        <v/>
      </c>
      <c r="L257" s="11" t="inlineStr">
        <is>
          <t>Completed</t>
        </is>
      </c>
    </row>
    <row r="258">
      <c r="A258" t="inlineStr">
        <is>
          <t>Avila</t>
        </is>
      </c>
      <c r="B258" s="7" t="n">
        <v>2023</v>
      </c>
      <c r="C258" t="inlineStr">
        <is>
          <t>Common area light fixtures</t>
        </is>
      </c>
      <c r="D258" t="inlineStr">
        <is>
          <t>Replace building Wall Packs with LED</t>
        </is>
      </c>
      <c r="E258" s="7" t="inlineStr">
        <is>
          <t>1600 - Electrical</t>
        </is>
      </c>
      <c r="F258" s="11" t="inlineStr">
        <is>
          <t>GC</t>
        </is>
      </c>
      <c r="G258" s="7" t="inlineStr">
        <is>
          <t>Capital Plan</t>
        </is>
      </c>
      <c r="H258" s="3" t="n">
        <v>32400</v>
      </c>
      <c r="I258" s="3" t="n">
        <v>32400</v>
      </c>
      <c r="J258" s="4" t="n">
        <v>0</v>
      </c>
      <c r="K258" s="8">
        <f>IF(H258=0,0,I258/H258)</f>
        <v/>
      </c>
      <c r="L258" s="11" t="inlineStr">
        <is>
          <t>Completed</t>
        </is>
      </c>
    </row>
    <row r="259">
      <c r="A259" t="inlineStr">
        <is>
          <t>Collin Creek</t>
        </is>
      </c>
      <c r="B259" s="7" t="n">
        <v>2023</v>
      </c>
      <c r="C259" t="inlineStr">
        <is>
          <t>Storm sewer piping</t>
        </is>
      </c>
      <c r="D259" t="inlineStr">
        <is>
          <t>clean out storm drain boxes</t>
        </is>
      </c>
      <c r="E259" s="7" t="inlineStr">
        <is>
          <t>0200 - Site Utilities &amp; Improvements</t>
        </is>
      </c>
      <c r="F259" s="11" t="inlineStr">
        <is>
          <t>GC</t>
        </is>
      </c>
      <c r="G259" s="7" t="inlineStr">
        <is>
          <t>Capital Plan</t>
        </is>
      </c>
      <c r="H259" s="3" t="n">
        <v>8600</v>
      </c>
      <c r="I259" s="3" t="n">
        <v>8600</v>
      </c>
      <c r="J259" s="4" t="n">
        <v>0</v>
      </c>
      <c r="K259" s="8">
        <f>IF(H259=0,0,I259/H259)</f>
        <v/>
      </c>
      <c r="L259" s="11" t="inlineStr">
        <is>
          <t>Completed</t>
        </is>
      </c>
    </row>
    <row r="260">
      <c r="A260" t="inlineStr">
        <is>
          <t>Collin Creek</t>
        </is>
      </c>
      <c r="B260" s="7" t="n">
        <v>2023</v>
      </c>
      <c r="C260" t="inlineStr">
        <is>
          <t>Concrete pavement</t>
        </is>
      </c>
      <c r="D260" t="inlineStr">
        <is>
          <t>repair pot holes and broken sidewalks</t>
        </is>
      </c>
      <c r="E260" s="7" t="inlineStr">
        <is>
          <t>0200 - Site Utilities &amp; Improvements</t>
        </is>
      </c>
      <c r="F260" s="11" t="inlineStr">
        <is>
          <t>GC</t>
        </is>
      </c>
      <c r="G260" s="7" t="inlineStr">
        <is>
          <t>Capital Plan</t>
        </is>
      </c>
      <c r="H260" s="3" t="n">
        <v>39000</v>
      </c>
      <c r="I260" s="3" t="n">
        <v>39000</v>
      </c>
      <c r="J260" s="4" t="n">
        <v>0</v>
      </c>
      <c r="K260" s="8">
        <f>IF(H260=0,0,I260/H260)</f>
        <v/>
      </c>
      <c r="L260" s="11" t="inlineStr">
        <is>
          <t>Completed</t>
        </is>
      </c>
    </row>
    <row r="261">
      <c r="A261" t="inlineStr">
        <is>
          <t>Collin Creek</t>
        </is>
      </c>
      <c r="B261" s="7" t="n">
        <v>2023</v>
      </c>
      <c r="C261" t="inlineStr">
        <is>
          <t>Stripe parking areas</t>
        </is>
      </c>
      <c r="E261" s="7" t="inlineStr">
        <is>
          <t>0200 - Site Utilities &amp; Improvements</t>
        </is>
      </c>
      <c r="F261" s="11" t="inlineStr">
        <is>
          <t>GC</t>
        </is>
      </c>
      <c r="G261" s="7" t="inlineStr">
        <is>
          <t>Capital Plan</t>
        </is>
      </c>
      <c r="H261" s="3" t="n">
        <v>9500</v>
      </c>
      <c r="I261" s="3" t="n">
        <v>9500</v>
      </c>
      <c r="J261" s="4" t="n">
        <v>0</v>
      </c>
      <c r="K261" s="8">
        <f>IF(H261=0,0,I261/H261)</f>
        <v/>
      </c>
      <c r="L261" s="11" t="inlineStr">
        <is>
          <t>Completed</t>
        </is>
      </c>
    </row>
    <row r="262">
      <c r="A262" t="inlineStr">
        <is>
          <t>Collin Creek</t>
        </is>
      </c>
      <c r="B262" s="7" t="n">
        <v>2023</v>
      </c>
      <c r="C262" t="inlineStr">
        <is>
          <t>ADA parking &amp; curb cuts</t>
        </is>
      </c>
      <c r="E262" s="7" t="inlineStr">
        <is>
          <t>0200 - Site Utilities &amp; Improvements</t>
        </is>
      </c>
      <c r="F262" s="11" t="inlineStr">
        <is>
          <t>GC</t>
        </is>
      </c>
      <c r="G262" s="7" t="inlineStr">
        <is>
          <t>Capital Plan</t>
        </is>
      </c>
      <c r="H262" s="3" t="n">
        <v>6500</v>
      </c>
      <c r="I262" s="3" t="n">
        <v>6500</v>
      </c>
      <c r="J262" s="4" t="n">
        <v>0</v>
      </c>
      <c r="K262" s="8">
        <f>IF(H262=0,0,I262/H262)</f>
        <v/>
      </c>
      <c r="L262" s="11" t="inlineStr">
        <is>
          <t>Completed</t>
        </is>
      </c>
    </row>
    <row r="263">
      <c r="A263" t="inlineStr">
        <is>
          <t>Collin Creek</t>
        </is>
      </c>
      <c r="B263" s="7" t="n">
        <v>2023</v>
      </c>
      <c r="C263" t="inlineStr">
        <is>
          <t>Sidewalks</t>
        </is>
      </c>
      <c r="E263" s="7" t="inlineStr">
        <is>
          <t>0200 - Site Utilities &amp; Improvements</t>
        </is>
      </c>
      <c r="F263" s="11" t="inlineStr">
        <is>
          <t>GC</t>
        </is>
      </c>
      <c r="G263" s="7" t="inlineStr">
        <is>
          <t>Capital Plan</t>
        </is>
      </c>
      <c r="H263" s="3" t="n">
        <v>26000</v>
      </c>
      <c r="I263" s="3" t="n">
        <v>26000</v>
      </c>
      <c r="J263" s="4" t="n">
        <v>0</v>
      </c>
      <c r="K263" s="8">
        <f>IF(H263=0,0,I263/H263)</f>
        <v/>
      </c>
      <c r="L263" s="11" t="inlineStr">
        <is>
          <t>Completed</t>
        </is>
      </c>
    </row>
    <row r="264">
      <c r="A264" t="inlineStr">
        <is>
          <t>Collin Creek</t>
        </is>
      </c>
      <c r="B264" s="7" t="n">
        <v>2023</v>
      </c>
      <c r="C264" t="inlineStr">
        <is>
          <t>Landscape irrigation</t>
        </is>
      </c>
      <c r="D264" t="inlineStr">
        <is>
          <t>inspect and repair irrigation</t>
        </is>
      </c>
      <c r="E264" s="7" t="inlineStr">
        <is>
          <t>0200 - Site Utilities &amp; Improvements</t>
        </is>
      </c>
      <c r="F264" s="11" t="inlineStr">
        <is>
          <t>GC</t>
        </is>
      </c>
      <c r="G264" s="7" t="inlineStr">
        <is>
          <t>Capital Plan</t>
        </is>
      </c>
      <c r="H264" s="3" t="n">
        <v>26000</v>
      </c>
      <c r="I264" s="3" t="n">
        <v>26000</v>
      </c>
      <c r="J264" s="4" t="n">
        <v>0</v>
      </c>
      <c r="K264" s="8">
        <f>IF(H264=0,0,I264/H264)</f>
        <v/>
      </c>
      <c r="L264" s="11" t="inlineStr">
        <is>
          <t>Completed</t>
        </is>
      </c>
    </row>
    <row r="265">
      <c r="A265" t="inlineStr">
        <is>
          <t>Collin Creek</t>
        </is>
      </c>
      <c r="B265" s="7" t="n">
        <v>2023</v>
      </c>
      <c r="C265" t="inlineStr">
        <is>
          <t xml:space="preserve">Erosion control </t>
        </is>
      </c>
      <c r="E265" s="7" t="inlineStr">
        <is>
          <t>0200 - Site Utilities &amp; Improvements</t>
        </is>
      </c>
      <c r="F265" s="11" t="inlineStr">
        <is>
          <t>GC</t>
        </is>
      </c>
      <c r="G265" s="7" t="inlineStr">
        <is>
          <t>Capital Plan</t>
        </is>
      </c>
      <c r="H265" s="3" t="n">
        <v>31000</v>
      </c>
      <c r="I265" s="3" t="n">
        <v>31000</v>
      </c>
      <c r="J265" s="4" t="n">
        <v>0</v>
      </c>
      <c r="K265" s="8">
        <f>IF(H265=0,0,I265/H265)</f>
        <v/>
      </c>
      <c r="L265" s="11" t="inlineStr">
        <is>
          <t>Completed</t>
        </is>
      </c>
    </row>
    <row r="266">
      <c r="A266" t="inlineStr">
        <is>
          <t>Collin Creek</t>
        </is>
      </c>
      <c r="B266" s="7" t="n">
        <v>2023</v>
      </c>
      <c r="C266" t="inlineStr">
        <is>
          <t xml:space="preserve">Retaining walls </t>
        </is>
      </c>
      <c r="D266" t="inlineStr">
        <is>
          <t>Replace railroad tie retaining walls</t>
        </is>
      </c>
      <c r="E266" s="7" t="inlineStr">
        <is>
          <t>0200 - Site Utilities &amp; Improvements</t>
        </is>
      </c>
      <c r="F266" s="11" t="inlineStr">
        <is>
          <t>GC</t>
        </is>
      </c>
      <c r="G266" s="7" t="inlineStr">
        <is>
          <t>Capital Plan</t>
        </is>
      </c>
      <c r="H266" s="3" t="n">
        <v>120000</v>
      </c>
      <c r="I266" s="3" t="n">
        <v>120000</v>
      </c>
      <c r="J266" s="4" t="n">
        <v>0</v>
      </c>
      <c r="K266" s="8">
        <f>IF(H266=0,0,I266/H266)</f>
        <v/>
      </c>
      <c r="L266" s="11" t="inlineStr">
        <is>
          <t>Completed</t>
        </is>
      </c>
    </row>
    <row r="267">
      <c r="A267" t="inlineStr">
        <is>
          <t>Collin Creek</t>
        </is>
      </c>
      <c r="B267" s="7" t="n">
        <v>2023</v>
      </c>
      <c r="C267" t="inlineStr">
        <is>
          <t>Landscaping</t>
        </is>
      </c>
      <c r="D267" t="inlineStr">
        <is>
          <t>Trim Trees and sod building with erosion</t>
        </is>
      </c>
      <c r="E267" s="7" t="inlineStr">
        <is>
          <t>0200 - Site Utilities &amp; Improvements</t>
        </is>
      </c>
      <c r="F267" s="11" t="inlineStr">
        <is>
          <t>GC</t>
        </is>
      </c>
      <c r="G267" s="7" t="inlineStr">
        <is>
          <t>Capital Plan</t>
        </is>
      </c>
      <c r="H267" s="3" t="n">
        <v>72000</v>
      </c>
      <c r="I267" s="3" t="n">
        <v>72000</v>
      </c>
      <c r="J267" s="4" t="n">
        <v>0</v>
      </c>
      <c r="K267" s="8">
        <f>IF(H267=0,0,I267/H267)</f>
        <v/>
      </c>
      <c r="L267" s="11" t="inlineStr">
        <is>
          <t>Completed</t>
        </is>
      </c>
    </row>
    <row r="268">
      <c r="A268" t="inlineStr">
        <is>
          <t>Collin Creek</t>
        </is>
      </c>
      <c r="B268" s="7" t="n">
        <v>2023</v>
      </c>
      <c r="C268" t="inlineStr">
        <is>
          <t>Landscaping- Primary pool area</t>
        </is>
      </c>
      <c r="D268" t="inlineStr">
        <is>
          <t>Turf or other plants instead of brown mulch and boxwood hedges in planters</t>
        </is>
      </c>
      <c r="E268" s="7" t="inlineStr">
        <is>
          <t>0200 - Site Utilities &amp; Improvements</t>
        </is>
      </c>
      <c r="F268" s="11" t="inlineStr">
        <is>
          <t>GC</t>
        </is>
      </c>
      <c r="G268" s="7" t="inlineStr">
        <is>
          <t>Capital Plan</t>
        </is>
      </c>
      <c r="H268" s="3" t="n">
        <v>20000</v>
      </c>
      <c r="I268" s="3" t="n">
        <v>20000</v>
      </c>
      <c r="J268" s="4" t="n">
        <v>0</v>
      </c>
      <c r="K268" s="8">
        <f>IF(H268=0,0,I268/H268)</f>
        <v/>
      </c>
      <c r="L268" s="11" t="inlineStr">
        <is>
          <t>Completed</t>
        </is>
      </c>
    </row>
    <row r="269">
      <c r="A269" t="inlineStr">
        <is>
          <t>Collin Creek</t>
        </is>
      </c>
      <c r="B269" s="7" t="n">
        <v>2023</v>
      </c>
      <c r="C269" t="inlineStr">
        <is>
          <t>Landscaping- Secondary pool area</t>
        </is>
      </c>
      <c r="D269" t="inlineStr">
        <is>
          <t>Areas by pool- new sod</t>
        </is>
      </c>
      <c r="E269" s="7" t="inlineStr">
        <is>
          <t>0200 - Site Utilities &amp; Improvements</t>
        </is>
      </c>
      <c r="F269" s="11" t="inlineStr">
        <is>
          <t>GC</t>
        </is>
      </c>
      <c r="G269" s="7" t="inlineStr">
        <is>
          <t>Capital Plan</t>
        </is>
      </c>
      <c r="H269" s="3" t="n">
        <v>10000</v>
      </c>
      <c r="I269" s="3" t="n">
        <v>10000</v>
      </c>
      <c r="J269" s="4" t="n">
        <v>0</v>
      </c>
      <c r="K269" s="8">
        <f>IF(H269=0,0,I269/H269)</f>
        <v/>
      </c>
      <c r="L269" s="11" t="inlineStr">
        <is>
          <t>Completed</t>
        </is>
      </c>
    </row>
    <row r="270">
      <c r="A270" t="inlineStr">
        <is>
          <t>Collin Creek</t>
        </is>
      </c>
      <c r="B270" s="7" t="n">
        <v>2023</v>
      </c>
      <c r="C270" t="inlineStr">
        <is>
          <t>Resurface swimming pool</t>
        </is>
      </c>
      <c r="D270" t="inlineStr">
        <is>
          <t>resurface pool</t>
        </is>
      </c>
      <c r="E270" s="7" t="inlineStr">
        <is>
          <t>0200 - Site Utilities &amp; Improvements</t>
        </is>
      </c>
      <c r="F270" s="11" t="inlineStr">
        <is>
          <t>GC</t>
        </is>
      </c>
      <c r="G270" s="7" t="inlineStr">
        <is>
          <t>Capital Plan</t>
        </is>
      </c>
      <c r="H270" s="3" t="n">
        <v>31000</v>
      </c>
      <c r="I270" s="3" t="n">
        <v>31000</v>
      </c>
      <c r="J270" s="4" t="n">
        <v>0</v>
      </c>
      <c r="K270" s="8">
        <f>IF(H270=0,0,I270/H270)</f>
        <v/>
      </c>
      <c r="L270" s="11" t="inlineStr">
        <is>
          <t>Completed</t>
        </is>
      </c>
    </row>
    <row r="271">
      <c r="A271" t="inlineStr">
        <is>
          <t>Collin Creek</t>
        </is>
      </c>
      <c r="B271" s="7" t="n">
        <v>2023</v>
      </c>
      <c r="C271" t="inlineStr">
        <is>
          <t>Replace swimming pool coping</t>
        </is>
      </c>
      <c r="D271" t="inlineStr">
        <is>
          <t>Replace deck-o-seal on pool</t>
        </is>
      </c>
      <c r="E271" s="7" t="inlineStr">
        <is>
          <t>0200 - Site Utilities &amp; Improvements</t>
        </is>
      </c>
      <c r="F271" s="11" t="inlineStr">
        <is>
          <t>GC</t>
        </is>
      </c>
      <c r="G271" s="7" t="inlineStr">
        <is>
          <t>Capital Plan</t>
        </is>
      </c>
      <c r="H271" s="3" t="n">
        <v>8600</v>
      </c>
      <c r="I271" s="3" t="n">
        <v>8600</v>
      </c>
      <c r="J271" s="4" t="n">
        <v>0</v>
      </c>
      <c r="K271" s="8">
        <f>IF(H271=0,0,I271/H271)</f>
        <v/>
      </c>
      <c r="L271" s="11" t="inlineStr">
        <is>
          <t>Completed</t>
        </is>
      </c>
    </row>
    <row r="272">
      <c r="A272" t="inlineStr">
        <is>
          <t>Collin Creek</t>
        </is>
      </c>
      <c r="B272" s="7" t="n">
        <v>2023</v>
      </c>
      <c r="C272" t="inlineStr">
        <is>
          <t>Replace swimming pool deck- Primary pool</t>
        </is>
      </c>
      <c r="D272" t="inlineStr">
        <is>
          <t>New decking to replace aggregate</t>
        </is>
      </c>
      <c r="E272" s="7" t="inlineStr">
        <is>
          <t>0200 - Site Utilities &amp; Improvements</t>
        </is>
      </c>
      <c r="F272" s="11" t="inlineStr">
        <is>
          <t>GC</t>
        </is>
      </c>
      <c r="G272" s="7" t="inlineStr">
        <is>
          <t>Capital Plan</t>
        </is>
      </c>
      <c r="H272" s="3" t="n">
        <v>70000</v>
      </c>
      <c r="I272" s="3" t="n">
        <v>70000</v>
      </c>
      <c r="J272" s="4" t="n">
        <v>0</v>
      </c>
      <c r="K272" s="8">
        <f>IF(H272=0,0,I272/H272)</f>
        <v/>
      </c>
      <c r="L272" s="11" t="inlineStr">
        <is>
          <t>Completed</t>
        </is>
      </c>
    </row>
    <row r="273">
      <c r="A273" t="inlineStr">
        <is>
          <t>Collin Creek</t>
        </is>
      </c>
      <c r="B273" s="7" t="n">
        <v>2023</v>
      </c>
      <c r="C273" t="inlineStr">
        <is>
          <t>Fences &amp; gates - swimming pool</t>
        </is>
      </c>
      <c r="D273" t="inlineStr">
        <is>
          <t>Repair and paint pool fences</t>
        </is>
      </c>
      <c r="E273" s="7" t="inlineStr">
        <is>
          <t>0200 - Site Utilities &amp; Improvements</t>
        </is>
      </c>
      <c r="F273" s="11" t="inlineStr">
        <is>
          <t>GC</t>
        </is>
      </c>
      <c r="G273" s="7" t="inlineStr">
        <is>
          <t>Capital Plan</t>
        </is>
      </c>
      <c r="H273" s="3" t="n">
        <v>5600</v>
      </c>
      <c r="I273" s="3" t="n">
        <v>5600</v>
      </c>
      <c r="J273" s="4" t="n">
        <v>0</v>
      </c>
      <c r="K273" s="8">
        <f>IF(H273=0,0,I273/H273)</f>
        <v/>
      </c>
      <c r="L273" s="11" t="inlineStr">
        <is>
          <t>Completed</t>
        </is>
      </c>
    </row>
    <row r="274">
      <c r="A274" t="inlineStr">
        <is>
          <t>Collin Creek</t>
        </is>
      </c>
      <c r="B274" s="7" t="n">
        <v>2023</v>
      </c>
      <c r="C274" t="inlineStr">
        <is>
          <t>Pergola</t>
        </is>
      </c>
      <c r="D274" t="inlineStr">
        <is>
          <t>repair and stain all pergola</t>
        </is>
      </c>
      <c r="E274" s="7" t="inlineStr">
        <is>
          <t>0200 - Site Utilities &amp; Improvements</t>
        </is>
      </c>
      <c r="F274" s="11" t="inlineStr">
        <is>
          <t>GC</t>
        </is>
      </c>
      <c r="G274" s="7" t="inlineStr">
        <is>
          <t>Capital Plan</t>
        </is>
      </c>
      <c r="H274" s="3" t="n">
        <v>3100</v>
      </c>
      <c r="I274" s="3" t="n">
        <v>3100</v>
      </c>
      <c r="J274" s="4" t="n">
        <v>0</v>
      </c>
      <c r="K274" s="8">
        <f>IF(H274=0,0,I274/H274)</f>
        <v/>
      </c>
      <c r="L274" s="11" t="inlineStr">
        <is>
          <t>Completed</t>
        </is>
      </c>
    </row>
    <row r="275">
      <c r="A275" t="inlineStr">
        <is>
          <t>Collin Creek</t>
        </is>
      </c>
      <c r="B275" s="7" t="n">
        <v>2023</v>
      </c>
      <c r="C275" t="inlineStr">
        <is>
          <t>Playground equipment</t>
        </is>
      </c>
      <c r="D275" t="inlineStr">
        <is>
          <t>Replace Fall zone in play ground</t>
        </is>
      </c>
      <c r="E275" s="7" t="inlineStr">
        <is>
          <t>0200 - Site Utilities &amp; Improvements</t>
        </is>
      </c>
      <c r="F275" s="11" t="inlineStr">
        <is>
          <t>GC</t>
        </is>
      </c>
      <c r="G275" s="7" t="inlineStr">
        <is>
          <t>Capital Plan</t>
        </is>
      </c>
      <c r="H275" s="3" t="n">
        <v>9800</v>
      </c>
      <c r="I275" s="3" t="n">
        <v>9800</v>
      </c>
      <c r="J275" s="4" t="n">
        <v>0</v>
      </c>
      <c r="K275" s="8">
        <f>IF(H275=0,0,I275/H275)</f>
        <v/>
      </c>
      <c r="L275" s="11" t="inlineStr">
        <is>
          <t>Completed</t>
        </is>
      </c>
    </row>
    <row r="276">
      <c r="A276" t="inlineStr">
        <is>
          <t>Collin Creek</t>
        </is>
      </c>
      <c r="B276" s="7" t="n">
        <v>2023</v>
      </c>
      <c r="C276" t="inlineStr">
        <is>
          <t>Picnic areas</t>
        </is>
      </c>
      <c r="D276" t="inlineStr">
        <is>
          <t>replace 2 grills</t>
        </is>
      </c>
      <c r="E276" s="7" t="inlineStr">
        <is>
          <t>0200 - Site Utilities &amp; Improvements</t>
        </is>
      </c>
      <c r="F276" s="11" t="inlineStr">
        <is>
          <t>GC</t>
        </is>
      </c>
      <c r="G276" s="7" t="inlineStr">
        <is>
          <t>Capital Plan</t>
        </is>
      </c>
      <c r="H276" s="3" t="n">
        <v>8800</v>
      </c>
      <c r="I276" s="3" t="n">
        <v>8800</v>
      </c>
      <c r="J276" s="4" t="n">
        <v>0</v>
      </c>
      <c r="K276" s="8">
        <f>IF(H276=0,0,I276/H276)</f>
        <v/>
      </c>
      <c r="L276" s="11" t="inlineStr">
        <is>
          <t>Completed</t>
        </is>
      </c>
    </row>
    <row r="277">
      <c r="A277" t="inlineStr">
        <is>
          <t>Collin Creek</t>
        </is>
      </c>
      <c r="B277" s="7" t="n">
        <v>2023</v>
      </c>
      <c r="C277" t="inlineStr">
        <is>
          <t>Dumpster enclosures</t>
        </is>
      </c>
      <c r="D277" t="inlineStr">
        <is>
          <t>Dumpster enclosures are scrubs replace with fencing and repair gates</t>
        </is>
      </c>
      <c r="E277" s="7" t="inlineStr">
        <is>
          <t>0200 - Site Utilities &amp; Improvements</t>
        </is>
      </c>
      <c r="F277" s="11" t="inlineStr">
        <is>
          <t>GC</t>
        </is>
      </c>
      <c r="G277" s="7" t="inlineStr">
        <is>
          <t>Capital Plan</t>
        </is>
      </c>
      <c r="H277" s="3" t="n">
        <v>21000</v>
      </c>
      <c r="I277" s="3" t="n">
        <v>21000</v>
      </c>
      <c r="J277" s="4" t="n">
        <v>0</v>
      </c>
      <c r="K277" s="8">
        <f>IF(H277=0,0,I277/H277)</f>
        <v/>
      </c>
      <c r="L277" s="11" t="inlineStr">
        <is>
          <t>Completed</t>
        </is>
      </c>
    </row>
    <row r="278">
      <c r="A278" t="inlineStr">
        <is>
          <t>Collin Creek</t>
        </is>
      </c>
      <c r="B278" s="7" t="n">
        <v>2023</v>
      </c>
      <c r="C278" t="inlineStr">
        <is>
          <t>Radon Remediation from lender report</t>
        </is>
      </c>
      <c r="D278" t="inlineStr">
        <is>
          <t>Radon mitigation should be completed by a Texas-licensed contractor. When radon remains elevated over the EPA Action Lev</t>
        </is>
      </c>
      <c r="E278" s="7" t="inlineStr">
        <is>
          <t>0200 - Site Utilities &amp; Improvements</t>
        </is>
      </c>
      <c r="F278" s="12" t="inlineStr">
        <is>
          <t>PMC</t>
        </is>
      </c>
      <c r="G278" s="7" t="inlineStr">
        <is>
          <t>Capital Plan</t>
        </is>
      </c>
      <c r="H278" s="3" t="n">
        <v>10000</v>
      </c>
      <c r="I278" s="3" t="n">
        <v>40580</v>
      </c>
      <c r="J278" s="4" t="n">
        <v>-30580</v>
      </c>
      <c r="K278" s="8">
        <f>IF(H278=0,0,I278/H278)</f>
        <v/>
      </c>
      <c r="L278" s="11" t="inlineStr">
        <is>
          <t>Completed</t>
        </is>
      </c>
    </row>
    <row r="279">
      <c r="A279" t="inlineStr">
        <is>
          <t>Collin Creek</t>
        </is>
      </c>
      <c r="B279" s="7" t="n">
        <v>2023</v>
      </c>
      <c r="C279" t="inlineStr">
        <is>
          <t>Jack &amp; underpin foundations</t>
        </is>
      </c>
      <c r="D279" t="inlineStr">
        <is>
          <t>Place holder for 5 building that show signs of foundation movement</t>
        </is>
      </c>
      <c r="E279" s="7" t="inlineStr">
        <is>
          <t>0300 - Excavation &amp; Foundations</t>
        </is>
      </c>
      <c r="F279" s="11" t="inlineStr">
        <is>
          <t>GC</t>
        </is>
      </c>
      <c r="G279" s="7" t="inlineStr">
        <is>
          <t>Capital Plan</t>
        </is>
      </c>
      <c r="H279" s="3" t="n">
        <v>150000</v>
      </c>
      <c r="I279" s="3" t="n">
        <v>150000</v>
      </c>
      <c r="J279" s="4" t="n">
        <v>0</v>
      </c>
      <c r="K279" s="8">
        <f>IF(H279=0,0,I279/H279)</f>
        <v/>
      </c>
      <c r="L279" s="11" t="inlineStr">
        <is>
          <t>Completed</t>
        </is>
      </c>
    </row>
    <row r="280">
      <c r="A280" t="inlineStr">
        <is>
          <t>Collin Creek</t>
        </is>
      </c>
      <c r="B280" s="7" t="n">
        <v>2023</v>
      </c>
      <c r="C280" t="inlineStr">
        <is>
          <t>Foundations</t>
        </is>
      </c>
      <c r="D280" t="inlineStr">
        <is>
          <t>Additional scope identified by TAM</t>
        </is>
      </c>
      <c r="E280" s="7" t="inlineStr">
        <is>
          <t>0300 - Excavation &amp; Foundations</t>
        </is>
      </c>
      <c r="F280" s="11" t="inlineStr">
        <is>
          <t>GC</t>
        </is>
      </c>
      <c r="G280" s="7" t="inlineStr">
        <is>
          <t>Capital Plan</t>
        </is>
      </c>
      <c r="H280" s="3" t="n">
        <v>172728</v>
      </c>
      <c r="I280" s="3" t="n">
        <v>172728</v>
      </c>
      <c r="J280" s="4" t="n">
        <v>0</v>
      </c>
      <c r="K280" s="8">
        <f>IF(H280=0,0,I280/H280)</f>
        <v/>
      </c>
      <c r="L280" s="11" t="inlineStr">
        <is>
          <t>Completed</t>
        </is>
      </c>
    </row>
    <row r="281">
      <c r="A281" t="inlineStr">
        <is>
          <t>Collin Creek</t>
        </is>
      </c>
      <c r="B281" s="7" t="n">
        <v>2023</v>
      </c>
      <c r="C281" t="inlineStr">
        <is>
          <t>Wall framing</t>
        </is>
      </c>
      <c r="D281" t="inlineStr">
        <is>
          <t>Replace damaged gable vents and balcony structure</t>
        </is>
      </c>
      <c r="E281" s="7" t="inlineStr">
        <is>
          <t>0400 - Structure</t>
        </is>
      </c>
      <c r="F281" s="11" t="inlineStr">
        <is>
          <t>GC</t>
        </is>
      </c>
      <c r="G281" s="7" t="inlineStr">
        <is>
          <t>Capital Plan</t>
        </is>
      </c>
      <c r="H281" s="3" t="n">
        <v>43000</v>
      </c>
      <c r="I281" s="3" t="n">
        <v>43000</v>
      </c>
      <c r="J281" s="4" t="n">
        <v>0</v>
      </c>
      <c r="K281" s="8">
        <f>IF(H281=0,0,I281/H281)</f>
        <v/>
      </c>
      <c r="L281" s="11" t="inlineStr">
        <is>
          <t>Completed</t>
        </is>
      </c>
    </row>
    <row r="282">
      <c r="A282" t="inlineStr">
        <is>
          <t>Collin Creek</t>
        </is>
      </c>
      <c r="B282" s="7" t="n">
        <v>2023</v>
      </c>
      <c r="C282" t="inlineStr">
        <is>
          <t>Roof deck</t>
        </is>
      </c>
      <c r="D282" t="inlineStr">
        <is>
          <t>replace bad decking on roofs</t>
        </is>
      </c>
      <c r="E282" s="7" t="inlineStr">
        <is>
          <t>0400 - Structure</t>
        </is>
      </c>
      <c r="F282" s="11" t="inlineStr">
        <is>
          <t>GC</t>
        </is>
      </c>
      <c r="G282" s="7" t="inlineStr">
        <is>
          <t>Capital Plan</t>
        </is>
      </c>
      <c r="H282" s="3" t="n">
        <v>25000</v>
      </c>
      <c r="I282" s="3" t="n">
        <v>25000</v>
      </c>
      <c r="J282" s="4" t="n">
        <v>0</v>
      </c>
      <c r="K282" s="8">
        <f>IF(H282=0,0,I282/H282)</f>
        <v/>
      </c>
      <c r="L282" s="11" t="inlineStr">
        <is>
          <t>Completed</t>
        </is>
      </c>
    </row>
    <row r="283">
      <c r="A283" t="inlineStr">
        <is>
          <t>Collin Creek</t>
        </is>
      </c>
      <c r="B283" s="7" t="n">
        <v>2023</v>
      </c>
      <c r="C283" t="inlineStr">
        <is>
          <t>Repair exterior stair railings</t>
        </is>
      </c>
      <c r="D283" t="inlineStr">
        <is>
          <t>secure railings</t>
        </is>
      </c>
      <c r="E283" s="7" t="inlineStr">
        <is>
          <t>0400 - Structure</t>
        </is>
      </c>
      <c r="F283" s="11" t="inlineStr">
        <is>
          <t>GC</t>
        </is>
      </c>
      <c r="G283" s="7" t="inlineStr">
        <is>
          <t>Capital Plan</t>
        </is>
      </c>
      <c r="H283" s="3" t="n">
        <v>4200</v>
      </c>
      <c r="I283" s="3" t="n">
        <v>4200</v>
      </c>
      <c r="J283" s="4" t="n">
        <v>0</v>
      </c>
      <c r="K283" s="8">
        <f>IF(H283=0,0,I283/H283)</f>
        <v/>
      </c>
      <c r="L283" s="11" t="inlineStr">
        <is>
          <t>Completed</t>
        </is>
      </c>
    </row>
    <row r="284">
      <c r="A284" t="inlineStr">
        <is>
          <t>Collin Creek</t>
        </is>
      </c>
      <c r="B284" s="7" t="n">
        <v>2023</v>
      </c>
      <c r="C284" t="inlineStr">
        <is>
          <t>Repair balcony framing &amp; decking</t>
        </is>
      </c>
      <c r="D284" t="inlineStr">
        <is>
          <t>repair balcony band boards</t>
        </is>
      </c>
      <c r="E284" s="7" t="inlineStr">
        <is>
          <t>0400 - Structure</t>
        </is>
      </c>
      <c r="F284" s="11" t="inlineStr">
        <is>
          <t>GC</t>
        </is>
      </c>
      <c r="G284" s="7" t="inlineStr">
        <is>
          <t>Capital Plan</t>
        </is>
      </c>
      <c r="H284" s="3" t="n">
        <v>9700</v>
      </c>
      <c r="I284" s="3" t="n">
        <v>9700</v>
      </c>
      <c r="J284" s="4" t="n">
        <v>0</v>
      </c>
      <c r="K284" s="8">
        <f>IF(H284=0,0,I284/H284)</f>
        <v/>
      </c>
      <c r="L284" s="11" t="inlineStr">
        <is>
          <t>Completed</t>
        </is>
      </c>
    </row>
    <row r="285">
      <c r="A285" t="inlineStr">
        <is>
          <t>Collin Creek</t>
        </is>
      </c>
      <c r="B285" s="7" t="n">
        <v>2023</v>
      </c>
      <c r="C285" t="inlineStr">
        <is>
          <t>Repair patio/balcony railings</t>
        </is>
      </c>
      <c r="D285" t="inlineStr">
        <is>
          <t>secure railings</t>
        </is>
      </c>
      <c r="E285" s="7" t="inlineStr">
        <is>
          <t>0400 - Structure</t>
        </is>
      </c>
      <c r="F285" s="11" t="inlineStr">
        <is>
          <t>GC</t>
        </is>
      </c>
      <c r="G285" s="7" t="inlineStr">
        <is>
          <t>Capital Plan</t>
        </is>
      </c>
      <c r="H285" s="3" t="n">
        <v>4200</v>
      </c>
      <c r="I285" s="3" t="n">
        <v>4200</v>
      </c>
      <c r="J285" s="4" t="n">
        <v>0</v>
      </c>
      <c r="K285" s="8">
        <f>IF(H285=0,0,I285/H285)</f>
        <v/>
      </c>
      <c r="L285" s="11" t="inlineStr">
        <is>
          <t>Completed</t>
        </is>
      </c>
    </row>
    <row r="286">
      <c r="A286" t="inlineStr">
        <is>
          <t>Collin Creek</t>
        </is>
      </c>
      <c r="B286" s="7" t="n">
        <v>2023</v>
      </c>
      <c r="C286" t="inlineStr">
        <is>
          <t>Expansion joints</t>
        </is>
      </c>
      <c r="D286" t="inlineStr">
        <is>
          <t>clean and seal expansion joints</t>
        </is>
      </c>
      <c r="E286" s="7" t="inlineStr">
        <is>
          <t>0400 - Structure</t>
        </is>
      </c>
      <c r="F286" s="11" t="inlineStr">
        <is>
          <t>GC</t>
        </is>
      </c>
      <c r="G286" s="7" t="inlineStr">
        <is>
          <t>Capital Plan</t>
        </is>
      </c>
      <c r="H286" s="3" t="n">
        <v>12000</v>
      </c>
      <c r="I286" s="3" t="n">
        <v>12000</v>
      </c>
      <c r="J286" s="4" t="n">
        <v>0</v>
      </c>
      <c r="K286" s="8">
        <f>IF(H286=0,0,I286/H286)</f>
        <v/>
      </c>
      <c r="L286" s="11" t="inlineStr">
        <is>
          <t>Completed</t>
        </is>
      </c>
    </row>
    <row r="287">
      <c r="A287" t="inlineStr">
        <is>
          <t>Collin Creek</t>
        </is>
      </c>
      <c r="B287" s="7" t="n">
        <v>2023</v>
      </c>
      <c r="C287" t="inlineStr">
        <is>
          <t>Asphalt composite shingle roofing</t>
        </is>
      </c>
      <c r="D287" t="inlineStr">
        <is>
          <t>minor roof repairs</t>
        </is>
      </c>
      <c r="E287" s="7" t="inlineStr">
        <is>
          <t>0700 - Roofing</t>
        </is>
      </c>
      <c r="F287" s="11" t="inlineStr">
        <is>
          <t>GC</t>
        </is>
      </c>
      <c r="G287" s="7" t="inlineStr">
        <is>
          <t>Capital Plan</t>
        </is>
      </c>
      <c r="H287" s="3" t="n">
        <v>36000</v>
      </c>
      <c r="I287" s="3" t="n">
        <v>36000</v>
      </c>
      <c r="J287" s="4" t="n">
        <v>0</v>
      </c>
      <c r="K287" s="8">
        <f>IF(H287=0,0,I287/H287)</f>
        <v/>
      </c>
      <c r="L287" s="11" t="inlineStr">
        <is>
          <t>Completed</t>
        </is>
      </c>
    </row>
    <row r="288">
      <c r="A288" t="inlineStr">
        <is>
          <t>Collin Creek</t>
        </is>
      </c>
      <c r="B288" s="7" t="n">
        <v>2023</v>
      </c>
      <c r="C288" t="inlineStr">
        <is>
          <t>Gutters &amp; downspouts</t>
        </is>
      </c>
      <c r="D288" t="inlineStr">
        <is>
          <t>Clean down spouts and gutters</t>
        </is>
      </c>
      <c r="E288" s="7" t="inlineStr">
        <is>
          <t>0700 - Roofing</t>
        </is>
      </c>
      <c r="F288" s="11" t="inlineStr">
        <is>
          <t>GC</t>
        </is>
      </c>
      <c r="G288" s="7" t="inlineStr">
        <is>
          <t>Capital Plan</t>
        </is>
      </c>
      <c r="H288" s="3" t="n">
        <v>20000</v>
      </c>
      <c r="I288" s="3" t="n">
        <v>20000</v>
      </c>
      <c r="J288" s="4" t="n">
        <v>0</v>
      </c>
      <c r="K288" s="8">
        <f>IF(H288=0,0,I288/H288)</f>
        <v/>
      </c>
      <c r="L288" s="11" t="inlineStr">
        <is>
          <t>Completed</t>
        </is>
      </c>
    </row>
    <row r="289">
      <c r="A289" t="inlineStr">
        <is>
          <t>Collin Creek</t>
        </is>
      </c>
      <c r="B289" s="7" t="n">
        <v>2023</v>
      </c>
      <c r="C289" t="inlineStr">
        <is>
          <t xml:space="preserve">Sealants &amp; caulking and paint </t>
        </is>
      </c>
      <c r="E289" s="7" t="inlineStr">
        <is>
          <t>0700 - Roofing</t>
        </is>
      </c>
      <c r="F289" s="11" t="inlineStr">
        <is>
          <t>GC</t>
        </is>
      </c>
      <c r="G289" s="7" t="inlineStr">
        <is>
          <t>Capital Plan</t>
        </is>
      </c>
      <c r="H289" s="3" t="n">
        <v>9000</v>
      </c>
      <c r="I289" s="3" t="n">
        <v>9000</v>
      </c>
      <c r="J289" s="4" t="n">
        <v>0</v>
      </c>
      <c r="K289" s="8">
        <f>IF(H289=0,0,I289/H289)</f>
        <v/>
      </c>
      <c r="L289" s="11" t="inlineStr">
        <is>
          <t>Completed</t>
        </is>
      </c>
    </row>
    <row r="290">
      <c r="A290" t="inlineStr">
        <is>
          <t>Collin Creek</t>
        </is>
      </c>
      <c r="B290" s="7" t="n">
        <v>2023</v>
      </c>
      <c r="C290" t="inlineStr">
        <is>
          <t>Repair / replace cement fiber siding</t>
        </is>
      </c>
      <c r="D290" t="inlineStr">
        <is>
          <t>repair damaged siding</t>
        </is>
      </c>
      <c r="E290" s="7" t="inlineStr">
        <is>
          <t>0800 - Exterior Wall</t>
        </is>
      </c>
      <c r="F290" s="11" t="inlineStr">
        <is>
          <t>GC</t>
        </is>
      </c>
      <c r="G290" s="7" t="inlineStr">
        <is>
          <t>Capital Plan</t>
        </is>
      </c>
      <c r="H290" s="3" t="n">
        <v>12000</v>
      </c>
      <c r="I290" s="3" t="n">
        <v>12000</v>
      </c>
      <c r="J290" s="4" t="n">
        <v>0</v>
      </c>
      <c r="K290" s="8">
        <f>IF(H290=0,0,I290/H290)</f>
        <v/>
      </c>
      <c r="L290" s="11" t="inlineStr">
        <is>
          <t>Completed</t>
        </is>
      </c>
    </row>
    <row r="291">
      <c r="A291" t="inlineStr">
        <is>
          <t>Collin Creek</t>
        </is>
      </c>
      <c r="B291" s="7" t="n">
        <v>2023</v>
      </c>
      <c r="C291" t="inlineStr">
        <is>
          <t>Tuck-pointing</t>
        </is>
      </c>
      <c r="E291" s="7" t="inlineStr">
        <is>
          <t>0800 - Exterior Wall</t>
        </is>
      </c>
      <c r="F291" s="11" t="inlineStr">
        <is>
          <t>GC</t>
        </is>
      </c>
      <c r="G291" s="7" t="inlineStr">
        <is>
          <t>Capital Plan</t>
        </is>
      </c>
      <c r="H291" s="3" t="n">
        <v>14000</v>
      </c>
      <c r="I291" s="3" t="n">
        <v>14000</v>
      </c>
      <c r="J291" s="4" t="n">
        <v>0</v>
      </c>
      <c r="K291" s="8">
        <f>IF(H291=0,0,I291/H291)</f>
        <v/>
      </c>
      <c r="L291" s="11" t="inlineStr">
        <is>
          <t>Completed</t>
        </is>
      </c>
    </row>
    <row r="292">
      <c r="A292" t="inlineStr">
        <is>
          <t>Collin Creek</t>
        </is>
      </c>
      <c r="B292" s="7" t="n">
        <v>2023</v>
      </c>
      <c r="C292" t="inlineStr">
        <is>
          <t xml:space="preserve">Breezeway soffit repairs </t>
        </is>
      </c>
      <c r="D292" t="inlineStr">
        <is>
          <t>Repair soffit on breezeways patios and balconies</t>
        </is>
      </c>
      <c r="E292" s="7" t="inlineStr">
        <is>
          <t>0800 - Exterior Wall</t>
        </is>
      </c>
      <c r="F292" s="11" t="inlineStr">
        <is>
          <t>GC</t>
        </is>
      </c>
      <c r="G292" s="7" t="inlineStr">
        <is>
          <t>Capital Plan</t>
        </is>
      </c>
      <c r="H292" s="3" t="n">
        <v>6800</v>
      </c>
      <c r="I292" s="3" t="n">
        <v>6800</v>
      </c>
      <c r="J292" s="4" t="n">
        <v>0</v>
      </c>
      <c r="K292" s="8">
        <f>IF(H292=0,0,I292/H292)</f>
        <v/>
      </c>
      <c r="L292" s="11" t="inlineStr">
        <is>
          <t>Completed</t>
        </is>
      </c>
    </row>
    <row r="293">
      <c r="A293" t="inlineStr">
        <is>
          <t>Collin Creek</t>
        </is>
      </c>
      <c r="B293" s="7" t="n">
        <v>2023</v>
      </c>
      <c r="C293" t="inlineStr">
        <is>
          <t>Exterior building</t>
        </is>
      </c>
      <c r="D293" t="inlineStr">
        <is>
          <t>Paint community</t>
        </is>
      </c>
      <c r="E293" s="7" t="inlineStr">
        <is>
          <t>0800 - Exterior Wall</t>
        </is>
      </c>
      <c r="F293" s="11" t="inlineStr">
        <is>
          <t>GC</t>
        </is>
      </c>
      <c r="G293" s="7" t="inlineStr">
        <is>
          <t>Capital Plan</t>
        </is>
      </c>
      <c r="H293" s="3" t="n">
        <v>320000</v>
      </c>
      <c r="I293" s="3" t="n">
        <v>320000</v>
      </c>
      <c r="J293" s="4" t="n">
        <v>0</v>
      </c>
      <c r="K293" s="8">
        <f>IF(H293=0,0,I293/H293)</f>
        <v/>
      </c>
      <c r="L293" s="11" t="inlineStr">
        <is>
          <t>Completed</t>
        </is>
      </c>
    </row>
    <row r="294">
      <c r="A294" t="inlineStr">
        <is>
          <t>Collin Creek</t>
        </is>
      </c>
      <c r="B294" s="7" t="n">
        <v>2023</v>
      </c>
      <c r="C294" t="inlineStr">
        <is>
          <t>Repair / replace wood trim</t>
        </is>
      </c>
      <c r="E294" s="7" t="inlineStr">
        <is>
          <t>0800 - Exterior Wall</t>
        </is>
      </c>
      <c r="F294" s="11" t="inlineStr">
        <is>
          <t>GC</t>
        </is>
      </c>
      <c r="G294" s="7" t="inlineStr">
        <is>
          <t>Capital Plan</t>
        </is>
      </c>
      <c r="H294" s="3" t="n">
        <v>51000</v>
      </c>
      <c r="I294" s="3" t="n">
        <v>51000</v>
      </c>
      <c r="J294" s="4" t="n">
        <v>0</v>
      </c>
      <c r="K294" s="8">
        <f>IF(H294=0,0,I294/H294)</f>
        <v/>
      </c>
      <c r="L294" s="11" t="inlineStr">
        <is>
          <t>Completed</t>
        </is>
      </c>
    </row>
    <row r="295">
      <c r="A295" t="inlineStr">
        <is>
          <t>Collin Creek</t>
        </is>
      </c>
      <c r="B295" s="7" t="n">
        <v>2023</v>
      </c>
      <c r="C295" t="inlineStr">
        <is>
          <t>Interior Update- Classic to Gold</t>
        </is>
      </c>
      <c r="D295" t="inlineStr">
        <is>
          <t>Test smaller initial qty</t>
        </is>
      </c>
      <c r="E295" s="7" t="inlineStr">
        <is>
          <t>0900 - FF&amp;E in Units</t>
        </is>
      </c>
      <c r="F295" s="12" t="inlineStr">
        <is>
          <t>PMC</t>
        </is>
      </c>
      <c r="G295" s="7" t="inlineStr">
        <is>
          <t>Capital Plan</t>
        </is>
      </c>
      <c r="H295" s="3" t="n">
        <v>500000</v>
      </c>
      <c r="I295" s="3" t="n">
        <v>255167</v>
      </c>
      <c r="J295" s="4" t="n">
        <v>244833</v>
      </c>
      <c r="K295" s="8">
        <f>IF(H295=0,0,I295/H295)</f>
        <v/>
      </c>
      <c r="L295" s="10" t="inlineStr">
        <is>
          <t>In Progress</t>
        </is>
      </c>
    </row>
    <row r="296">
      <c r="A296" t="inlineStr">
        <is>
          <t>Collin Creek</t>
        </is>
      </c>
      <c r="B296" s="7" t="n">
        <v>2023</v>
      </c>
      <c r="C296" t="inlineStr">
        <is>
          <t>Interior Update- Silver to Gold</t>
        </is>
      </c>
      <c r="D296" t="inlineStr">
        <is>
          <t>Test smaller initial qty</t>
        </is>
      </c>
      <c r="E296" s="7" t="inlineStr">
        <is>
          <t>0900 - FF&amp;E in Units</t>
        </is>
      </c>
      <c r="F296" s="12" t="inlineStr">
        <is>
          <t>PMC</t>
        </is>
      </c>
      <c r="G296" s="7" t="inlineStr">
        <is>
          <t>Capital Plan</t>
        </is>
      </c>
      <c r="H296" s="3" t="n">
        <v>450000</v>
      </c>
      <c r="I296" s="3" t="n">
        <v>229651</v>
      </c>
      <c r="J296" s="4" t="n">
        <v>220349</v>
      </c>
      <c r="K296" s="8">
        <f>IF(H296=0,0,I296/H296)</f>
        <v/>
      </c>
      <c r="L296" s="10" t="inlineStr">
        <is>
          <t>In Progress</t>
        </is>
      </c>
    </row>
    <row r="297">
      <c r="A297" t="inlineStr">
        <is>
          <t>Collin Creek</t>
        </is>
      </c>
      <c r="B297" s="7" t="n">
        <v>2023</v>
      </c>
      <c r="C297" t="inlineStr">
        <is>
          <t xml:space="preserve">Range Queen </t>
        </is>
      </c>
      <c r="E297" s="7" t="inlineStr">
        <is>
          <t>0900 - FF&amp;E in Units</t>
        </is>
      </c>
      <c r="F297" s="11" t="inlineStr">
        <is>
          <t>GC</t>
        </is>
      </c>
      <c r="G297" s="7" t="inlineStr">
        <is>
          <t>Capital Plan</t>
        </is>
      </c>
      <c r="H297" s="3" t="n">
        <v>29830</v>
      </c>
      <c r="I297" s="3" t="n">
        <v>29830</v>
      </c>
      <c r="J297" s="4" t="n">
        <v>0</v>
      </c>
      <c r="K297" s="8">
        <f>IF(H297=0,0,I297/H297)</f>
        <v/>
      </c>
      <c r="L297" s="11" t="inlineStr">
        <is>
          <t>Completed</t>
        </is>
      </c>
    </row>
    <row r="298">
      <c r="A298" t="inlineStr">
        <is>
          <t>Collin Creek</t>
        </is>
      </c>
      <c r="B298" s="7" t="n">
        <v>2023</v>
      </c>
      <c r="C298" t="inlineStr">
        <is>
          <t>Gym Fitness Equipment</t>
        </is>
      </c>
      <c r="D298" t="inlineStr">
        <is>
          <t>Upgraded package from Comm FIT, Basic also available fo $20k</t>
        </is>
      </c>
      <c r="E298" s="7" t="inlineStr">
        <is>
          <t>1100- Specialties, Equipment &amp; Furnishings</t>
        </is>
      </c>
      <c r="F298" s="12" t="inlineStr">
        <is>
          <t>PMC</t>
        </is>
      </c>
      <c r="G298" s="7" t="inlineStr">
        <is>
          <t>Capital Plan</t>
        </is>
      </c>
      <c r="H298" s="3" t="n">
        <v>34000</v>
      </c>
      <c r="I298" s="3" t="n">
        <v>13734</v>
      </c>
      <c r="J298" s="4" t="n">
        <v>20266</v>
      </c>
      <c r="K298" s="8">
        <f>IF(H298=0,0,I298/H298)</f>
        <v/>
      </c>
      <c r="L298" s="10" t="inlineStr">
        <is>
          <t>In Progress</t>
        </is>
      </c>
    </row>
    <row r="299">
      <c r="A299" t="inlineStr">
        <is>
          <t>Collin Creek</t>
        </is>
      </c>
      <c r="B299" s="7" t="n">
        <v>2023</v>
      </c>
      <c r="C299" t="inlineStr">
        <is>
          <t>Gym Flooring</t>
        </is>
      </c>
      <c r="D299" t="inlineStr">
        <is>
          <t>Fitdek 8mm roll with install- Quotation # S07142 from Comm FIT</t>
        </is>
      </c>
      <c r="E299" s="7" t="inlineStr">
        <is>
          <t>1100- Specialties, Equipment &amp; Furnishings</t>
        </is>
      </c>
      <c r="F299" s="12" t="inlineStr">
        <is>
          <t>PMC</t>
        </is>
      </c>
      <c r="G299" s="7" t="inlineStr">
        <is>
          <t>Capital Plan</t>
        </is>
      </c>
      <c r="H299" s="3" t="n">
        <v>11000</v>
      </c>
      <c r="I299" s="3" t="n">
        <v>1957</v>
      </c>
      <c r="J299" s="4" t="n">
        <v>9043</v>
      </c>
      <c r="K299" s="8">
        <f>IF(H299=0,0,I299/H299)</f>
        <v/>
      </c>
      <c r="L299" s="10" t="inlineStr">
        <is>
          <t>In Progress</t>
        </is>
      </c>
    </row>
    <row r="300">
      <c r="A300" t="inlineStr">
        <is>
          <t>Collin Creek</t>
        </is>
      </c>
      <c r="B300" s="7" t="n">
        <v>2023</v>
      </c>
      <c r="C300" t="inlineStr">
        <is>
          <t>Pool furniture- Primary Pool</t>
        </is>
      </c>
      <c r="E300" s="7" t="inlineStr">
        <is>
          <t>1100- Specialties, Equipment &amp; Furnishings</t>
        </is>
      </c>
      <c r="F300" s="12" t="inlineStr">
        <is>
          <t>PMC</t>
        </is>
      </c>
      <c r="G300" s="7" t="inlineStr">
        <is>
          <t>Capital Plan</t>
        </is>
      </c>
      <c r="H300" s="3" t="n">
        <v>25000</v>
      </c>
      <c r="I300" s="3" t="n">
        <v>27009</v>
      </c>
      <c r="J300" s="4" t="n">
        <v>-2009</v>
      </c>
      <c r="K300" s="8">
        <f>IF(H300=0,0,I300/H300)</f>
        <v/>
      </c>
      <c r="L300" s="11" t="inlineStr">
        <is>
          <t>Completed</t>
        </is>
      </c>
    </row>
    <row r="301">
      <c r="A301" t="inlineStr">
        <is>
          <t>Collin Creek</t>
        </is>
      </c>
      <c r="B301" s="7" t="n">
        <v>2023</v>
      </c>
      <c r="C301" t="inlineStr">
        <is>
          <t>Pool enhancements- Primary Pool</t>
        </is>
      </c>
      <c r="D301" t="inlineStr">
        <is>
          <t>110 &amp; 55 sqft of turf
2 corn hole boards w/custom logo
chess/checkers
shade structure Budget</t>
        </is>
      </c>
      <c r="E301" s="7" t="inlineStr">
        <is>
          <t>1100- Specialties, Equipment &amp; Furnishings</t>
        </is>
      </c>
      <c r="F301" s="12" t="inlineStr">
        <is>
          <t>PMC</t>
        </is>
      </c>
      <c r="G301" s="7" t="inlineStr">
        <is>
          <t>Capital Plan</t>
        </is>
      </c>
      <c r="H301" s="3" t="n">
        <v>36000</v>
      </c>
      <c r="I301" s="3" t="n">
        <v>2899</v>
      </c>
      <c r="J301" s="4" t="n">
        <v>33101</v>
      </c>
      <c r="K301" s="8">
        <f>IF(H301=0,0,I301/H301)</f>
        <v/>
      </c>
      <c r="L301" s="10" t="inlineStr">
        <is>
          <t>In Progress</t>
        </is>
      </c>
    </row>
    <row r="302">
      <c r="A302" t="inlineStr">
        <is>
          <t>Collin Creek</t>
        </is>
      </c>
      <c r="B302" s="7" t="n">
        <v>2023</v>
      </c>
      <c r="C302" t="inlineStr">
        <is>
          <t>Pool enhancements- Secondary Pool</t>
        </is>
      </c>
      <c r="D302" t="inlineStr">
        <is>
          <t>New grill
New fire pit
Convert planters next to pool to turf or pavers</t>
        </is>
      </c>
      <c r="E302" s="7" t="inlineStr">
        <is>
          <t>1100- Specialties, Equipment &amp; Furnishings</t>
        </is>
      </c>
      <c r="F302" s="12" t="inlineStr">
        <is>
          <t>PMC</t>
        </is>
      </c>
      <c r="G302" s="7" t="inlineStr">
        <is>
          <t>Capital Plan</t>
        </is>
      </c>
      <c r="H302" s="3" t="n">
        <v>30000</v>
      </c>
      <c r="I302" s="3" t="n">
        <v>2415</v>
      </c>
      <c r="J302" s="4" t="n">
        <v>27585</v>
      </c>
      <c r="K302" s="8">
        <f>IF(H302=0,0,I302/H302)</f>
        <v/>
      </c>
      <c r="L302" s="10" t="inlineStr">
        <is>
          <t>In Progress</t>
        </is>
      </c>
    </row>
    <row r="303">
      <c r="A303" t="inlineStr">
        <is>
          <t>Collin Creek</t>
        </is>
      </c>
      <c r="B303" s="7" t="n">
        <v>2023</v>
      </c>
      <c r="C303" t="inlineStr">
        <is>
          <t>Pool area lighting fixtures</t>
        </is>
      </c>
      <c r="D303" t="inlineStr">
        <is>
          <t>Update pole lighting- new fixtures on top and straighten poles</t>
        </is>
      </c>
      <c r="E303" s="7" t="inlineStr">
        <is>
          <t>1100- Specialties, Equipment &amp; Furnishings</t>
        </is>
      </c>
      <c r="F303" s="11" t="inlineStr">
        <is>
          <t>GC</t>
        </is>
      </c>
      <c r="G303" s="7" t="inlineStr">
        <is>
          <t>Capital Plan</t>
        </is>
      </c>
      <c r="H303" s="3" t="n">
        <v>6000</v>
      </c>
      <c r="I303" s="3" t="n">
        <v>6000</v>
      </c>
      <c r="J303" s="4" t="n">
        <v>0</v>
      </c>
      <c r="K303" s="8">
        <f>IF(H303=0,0,I303/H303)</f>
        <v/>
      </c>
      <c r="L303" s="11" t="inlineStr">
        <is>
          <t>Completed</t>
        </is>
      </c>
    </row>
    <row r="304">
      <c r="A304" t="inlineStr">
        <is>
          <t>Collin Creek</t>
        </is>
      </c>
      <c r="B304" s="7" t="n">
        <v>2023</v>
      </c>
      <c r="C304" t="inlineStr">
        <is>
          <t>Fitness center renovation</t>
        </is>
      </c>
      <c r="D304" t="inlineStr">
        <is>
          <t>New exterior windows
New flooring-rubber tiles
Paint
Ventilation/fans
Electrical to doors for key
Relocate TV above aero</t>
        </is>
      </c>
      <c r="E304" s="7" t="inlineStr">
        <is>
          <t>1100- Specialties, Equipment &amp; Furnishings</t>
        </is>
      </c>
      <c r="F304" s="11" t="inlineStr">
        <is>
          <t>GC</t>
        </is>
      </c>
      <c r="G304" s="7" t="inlineStr">
        <is>
          <t>Capital Plan</t>
        </is>
      </c>
      <c r="H304" s="3" t="n">
        <v>40000</v>
      </c>
      <c r="I304" s="3" t="n">
        <v>40000</v>
      </c>
      <c r="J304" s="4" t="n">
        <v>0</v>
      </c>
      <c r="K304" s="8">
        <f>IF(H304=0,0,I304/H304)</f>
        <v/>
      </c>
      <c r="L304" s="11" t="inlineStr">
        <is>
          <t>Completed</t>
        </is>
      </c>
    </row>
    <row r="305">
      <c r="A305" t="inlineStr">
        <is>
          <t>Collin Creek</t>
        </is>
      </c>
      <c r="B305" s="7" t="n">
        <v>2023</v>
      </c>
      <c r="C305" t="inlineStr">
        <is>
          <t>Laundry room</t>
        </is>
      </c>
      <c r="D305" t="inlineStr">
        <is>
          <t>Built in table instead of floating tables
Replace broken window</t>
        </is>
      </c>
      <c r="E305" s="7" t="inlineStr">
        <is>
          <t>1100- Specialties, Equipment &amp; Furnishings</t>
        </is>
      </c>
      <c r="F305" s="11" t="inlineStr">
        <is>
          <t>GC</t>
        </is>
      </c>
      <c r="G305" s="7" t="inlineStr">
        <is>
          <t>Capital Plan</t>
        </is>
      </c>
      <c r="H305" s="3" t="n">
        <v>1500</v>
      </c>
      <c r="I305" s="3" t="n">
        <v>1500</v>
      </c>
      <c r="J305" s="4" t="n">
        <v>0</v>
      </c>
      <c r="K305" s="8">
        <f>IF(H305=0,0,I305/H305)</f>
        <v/>
      </c>
      <c r="L305" s="11" t="inlineStr">
        <is>
          <t>Completed</t>
        </is>
      </c>
    </row>
    <row r="306">
      <c r="A306" t="inlineStr">
        <is>
          <t>Collin Creek</t>
        </is>
      </c>
      <c r="B306" s="7" t="n">
        <v>2023</v>
      </c>
      <c r="C306" t="inlineStr">
        <is>
          <t>Laundry room furniture</t>
        </is>
      </c>
      <c r="D306" t="inlineStr">
        <is>
          <t>Furniture in waiting area</t>
        </is>
      </c>
      <c r="E306" s="7" t="inlineStr">
        <is>
          <t>1100- Specialties, Equipment &amp; Furnishings</t>
        </is>
      </c>
      <c r="F306" s="12" t="inlineStr">
        <is>
          <t>PMC</t>
        </is>
      </c>
      <c r="G306" s="7" t="inlineStr">
        <is>
          <t>Capital Plan</t>
        </is>
      </c>
      <c r="H306" s="3" t="n">
        <v>2000</v>
      </c>
      <c r="I306" s="3" t="n">
        <v>0</v>
      </c>
      <c r="J306" s="4" t="n">
        <v>2000</v>
      </c>
      <c r="K306" s="8">
        <f>IF(H306=0,0,I306/H306)</f>
        <v/>
      </c>
      <c r="L306" s="13" t="inlineStr">
        <is>
          <t>Not Started</t>
        </is>
      </c>
    </row>
    <row r="307">
      <c r="A307" t="inlineStr">
        <is>
          <t>Collin Creek</t>
        </is>
      </c>
      <c r="B307" s="7" t="n">
        <v>2023</v>
      </c>
      <c r="C307" t="inlineStr">
        <is>
          <t>Dog Park upgrades</t>
        </is>
      </c>
      <c r="D307" t="inlineStr">
        <is>
          <t>Move square dog jump
paint jumps
Wash station for dogs</t>
        </is>
      </c>
      <c r="E307" s="7" t="inlineStr">
        <is>
          <t>1100- Specialties, Equipment &amp; Furnishings</t>
        </is>
      </c>
      <c r="F307" s="11" t="inlineStr">
        <is>
          <t>GC</t>
        </is>
      </c>
      <c r="G307" s="7" t="inlineStr">
        <is>
          <t>Capital Plan</t>
        </is>
      </c>
      <c r="H307" s="3" t="n">
        <v>5000</v>
      </c>
      <c r="I307" s="3" t="n">
        <v>5000</v>
      </c>
      <c r="J307" s="4" t="n">
        <v>0</v>
      </c>
      <c r="K307" s="8">
        <f>IF(H307=0,0,I307/H307)</f>
        <v/>
      </c>
      <c r="L307" s="11" t="inlineStr">
        <is>
          <t>Completed</t>
        </is>
      </c>
    </row>
    <row r="308">
      <c r="A308" t="inlineStr">
        <is>
          <t>Collin Creek</t>
        </is>
      </c>
      <c r="B308" s="7" t="n">
        <v>2023</v>
      </c>
      <c r="C308" t="inlineStr">
        <is>
          <t>Dog Park entrance area</t>
        </is>
      </c>
      <c r="D308" t="inlineStr">
        <is>
          <t>Convert entry area to concrete. Adjust entry level to avoid erosion/wash out and raise gate to avoid contact with ground</t>
        </is>
      </c>
      <c r="E308" s="7" t="inlineStr">
        <is>
          <t>1100- Specialties, Equipment &amp; Furnishings</t>
        </is>
      </c>
      <c r="F308" s="11" t="inlineStr">
        <is>
          <t>GC</t>
        </is>
      </c>
      <c r="G308" s="7" t="inlineStr">
        <is>
          <t>Capital Plan</t>
        </is>
      </c>
      <c r="H308" s="3" t="n">
        <v>17000</v>
      </c>
      <c r="I308" s="3" t="n">
        <v>17000</v>
      </c>
      <c r="J308" s="4" t="n">
        <v>0</v>
      </c>
      <c r="K308" s="8">
        <f>IF(H308=0,0,I308/H308)</f>
        <v/>
      </c>
      <c r="L308" s="11" t="inlineStr">
        <is>
          <t>Completed</t>
        </is>
      </c>
    </row>
    <row r="309">
      <c r="A309" t="inlineStr">
        <is>
          <t>Collin Creek</t>
        </is>
      </c>
      <c r="B309" s="7" t="n">
        <v>2023</v>
      </c>
      <c r="C309" t="inlineStr">
        <is>
          <t>Package lockers</t>
        </is>
      </c>
      <c r="D309" t="inlineStr">
        <is>
          <t>Luxer one- from Texas Package Solutions</t>
        </is>
      </c>
      <c r="E309" s="7" t="inlineStr">
        <is>
          <t>1100- Specialties, Equipment &amp; Furnishings</t>
        </is>
      </c>
      <c r="F309" s="12" t="inlineStr">
        <is>
          <t>PMC</t>
        </is>
      </c>
      <c r="G309" s="7" t="inlineStr">
        <is>
          <t>Capital Plan</t>
        </is>
      </c>
      <c r="H309" s="3" t="n">
        <v>70000</v>
      </c>
      <c r="I309" s="3" t="n">
        <v>0</v>
      </c>
      <c r="J309" s="4" t="n">
        <v>70000</v>
      </c>
      <c r="K309" s="8">
        <f>IF(H309=0,0,I309/H309)</f>
        <v/>
      </c>
      <c r="L309" s="13" t="inlineStr">
        <is>
          <t>Not Started</t>
        </is>
      </c>
    </row>
    <row r="310">
      <c r="A310" t="inlineStr">
        <is>
          <t>Collin Creek</t>
        </is>
      </c>
      <c r="B310" s="7" t="n">
        <v>2023</v>
      </c>
      <c r="C310" t="inlineStr">
        <is>
          <t>Sport court surfacing</t>
        </is>
      </c>
      <c r="E310" s="7" t="inlineStr">
        <is>
          <t>1100- Specialties, Equipment &amp; Furnishings</t>
        </is>
      </c>
      <c r="F310" s="11" t="inlineStr">
        <is>
          <t>GC</t>
        </is>
      </c>
      <c r="G310" s="7" t="inlineStr">
        <is>
          <t>Capital Plan</t>
        </is>
      </c>
      <c r="H310" s="3" t="n">
        <v>11000</v>
      </c>
      <c r="I310" s="3" t="n">
        <v>11000</v>
      </c>
      <c r="J310" s="4" t="n">
        <v>0</v>
      </c>
      <c r="K310" s="8">
        <f>IF(H310=0,0,I310/H310)</f>
        <v/>
      </c>
      <c r="L310" s="11" t="inlineStr">
        <is>
          <t>Completed</t>
        </is>
      </c>
    </row>
    <row r="311">
      <c r="A311" t="inlineStr">
        <is>
          <t>Collin Creek</t>
        </is>
      </c>
      <c r="B311" s="7" t="n">
        <v>2023</v>
      </c>
      <c r="C311" t="inlineStr">
        <is>
          <t>Gym hallway &amp; Restrooms</t>
        </is>
      </c>
      <c r="D311" t="inlineStr">
        <is>
          <t>Paint
Toilets/fixtures
New cove base Base</t>
        </is>
      </c>
      <c r="E311" s="7" t="inlineStr">
        <is>
          <t>1100- Specialties, Equipment &amp; Furnishings</t>
        </is>
      </c>
      <c r="F311" s="11" t="inlineStr">
        <is>
          <t>GC</t>
        </is>
      </c>
      <c r="G311" s="7" t="inlineStr">
        <is>
          <t>Capital Plan</t>
        </is>
      </c>
      <c r="H311" s="3" t="n">
        <v>8000</v>
      </c>
      <c r="I311" s="3" t="n">
        <v>8000</v>
      </c>
      <c r="J311" s="4" t="n">
        <v>0</v>
      </c>
      <c r="K311" s="8">
        <f>IF(H311=0,0,I311/H311)</f>
        <v/>
      </c>
      <c r="L311" s="11" t="inlineStr">
        <is>
          <t>Completed</t>
        </is>
      </c>
    </row>
    <row r="312">
      <c r="A312" t="inlineStr">
        <is>
          <t>Collin Creek</t>
        </is>
      </c>
      <c r="B312" s="7" t="n">
        <v>2023</v>
      </c>
      <c r="C312" t="inlineStr">
        <is>
          <t>Electrical distribution</t>
        </is>
      </c>
      <c r="E312" s="7" t="inlineStr">
        <is>
          <t>1600 - Electrical</t>
        </is>
      </c>
      <c r="F312" s="11" t="inlineStr">
        <is>
          <t>GC</t>
        </is>
      </c>
      <c r="G312" s="7" t="inlineStr">
        <is>
          <t>Capital Plan</t>
        </is>
      </c>
      <c r="H312" s="3" t="n">
        <v>6000</v>
      </c>
      <c r="I312" s="3" t="n">
        <v>6000</v>
      </c>
      <c r="J312" s="4" t="n">
        <v>0</v>
      </c>
      <c r="K312" s="8">
        <f>IF(H312=0,0,I312/H312)</f>
        <v/>
      </c>
      <c r="L312" s="11" t="inlineStr">
        <is>
          <t>Completed</t>
        </is>
      </c>
    </row>
    <row r="313">
      <c r="A313" t="inlineStr">
        <is>
          <t>Collin Creek</t>
        </is>
      </c>
      <c r="B313" s="7" t="n">
        <v>2023</v>
      </c>
      <c r="C313" t="inlineStr">
        <is>
          <t>Common area light fixtures</t>
        </is>
      </c>
      <c r="E313" s="7" t="inlineStr">
        <is>
          <t>1600 - Electrical</t>
        </is>
      </c>
      <c r="F313" s="11" t="inlineStr">
        <is>
          <t>GC</t>
        </is>
      </c>
      <c r="G313" s="7" t="inlineStr">
        <is>
          <t>Capital Plan</t>
        </is>
      </c>
      <c r="H313" s="3" t="n">
        <v>29000</v>
      </c>
      <c r="I313" s="3" t="n">
        <v>29000</v>
      </c>
      <c r="J313" s="4" t="n">
        <v>0</v>
      </c>
      <c r="K313" s="8">
        <f>IF(H313=0,0,I313/H313)</f>
        <v/>
      </c>
      <c r="L313" s="11" t="inlineStr">
        <is>
          <t>Completed</t>
        </is>
      </c>
    </row>
    <row r="314">
      <c r="A314" t="inlineStr">
        <is>
          <t>Collin Creek</t>
        </is>
      </c>
      <c r="B314" s="7" t="n">
        <v>2023</v>
      </c>
      <c r="C314" t="inlineStr">
        <is>
          <t xml:space="preserve">Replace breezeway lights </t>
        </is>
      </c>
      <c r="E314" s="7" t="inlineStr">
        <is>
          <t>1600 - Electrical</t>
        </is>
      </c>
      <c r="F314" s="11" t="inlineStr">
        <is>
          <t>GC</t>
        </is>
      </c>
      <c r="G314" s="7" t="inlineStr">
        <is>
          <t>Capital Plan</t>
        </is>
      </c>
      <c r="H314" s="3" t="n">
        <v>26000</v>
      </c>
      <c r="I314" s="3" t="n">
        <v>26000</v>
      </c>
      <c r="J314" s="4" t="n">
        <v>0</v>
      </c>
      <c r="K314" s="8">
        <f>IF(H314=0,0,I314/H314)</f>
        <v/>
      </c>
      <c r="L314" s="11" t="inlineStr">
        <is>
          <t>Completed</t>
        </is>
      </c>
    </row>
    <row r="315">
      <c r="A315" t="inlineStr">
        <is>
          <t>Collin Creek</t>
        </is>
      </c>
      <c r="B315" s="7" t="n">
        <v>2023</v>
      </c>
      <c r="C315" t="inlineStr">
        <is>
          <t>Contingency- Deferred Maintenance</t>
        </is>
      </c>
      <c r="E315" s="7" t="inlineStr">
        <is>
          <t>Contingency</t>
        </is>
      </c>
      <c r="F315" s="13" t="inlineStr">
        <is>
          <t>Unmarked</t>
        </is>
      </c>
      <c r="G315" s="15" t="inlineStr">
        <is>
          <t>Contingency</t>
        </is>
      </c>
      <c r="H315" s="3" t="n">
        <v>290000</v>
      </c>
      <c r="I315" s="3" t="n">
        <v>0</v>
      </c>
      <c r="J315" s="4" t="n">
        <v>290000</v>
      </c>
      <c r="K315" s="8">
        <f>IF(H315=0,0,I315/H315)</f>
        <v/>
      </c>
      <c r="L315" s="12" t="inlineStr">
        <is>
          <t>Reserve</t>
        </is>
      </c>
    </row>
    <row r="316">
      <c r="A316" t="inlineStr">
        <is>
          <t>Collin Creek</t>
        </is>
      </c>
      <c r="B316" s="7" t="n">
        <v>2023</v>
      </c>
      <c r="C316" t="inlineStr">
        <is>
          <t>Contingency- Amenities</t>
        </is>
      </c>
      <c r="E316" s="7" t="inlineStr">
        <is>
          <t>Contingency</t>
        </is>
      </c>
      <c r="F316" s="13" t="inlineStr">
        <is>
          <t>Unmarked</t>
        </is>
      </c>
      <c r="G316" s="15" t="inlineStr">
        <is>
          <t>Contingency</t>
        </is>
      </c>
      <c r="H316" s="3" t="n">
        <v>104542</v>
      </c>
      <c r="I316" s="3" t="n">
        <v>0</v>
      </c>
      <c r="J316" s="4" t="n">
        <v>104542</v>
      </c>
      <c r="K316" s="8">
        <f>IF(H316=0,0,I316/H316)</f>
        <v/>
      </c>
      <c r="L316" s="12" t="inlineStr">
        <is>
          <t>Reserve</t>
        </is>
      </c>
    </row>
    <row r="317">
      <c r="A317" t="inlineStr">
        <is>
          <t>Collin Creek</t>
        </is>
      </c>
      <c r="B317" s="7" t="n">
        <v>2023</v>
      </c>
      <c r="C317" t="inlineStr">
        <is>
          <t>Contingency- Unit Upgrades</t>
        </is>
      </c>
      <c r="E317" s="7" t="inlineStr">
        <is>
          <t>Contingency</t>
        </is>
      </c>
      <c r="F317" s="12" t="inlineStr">
        <is>
          <t>PMC</t>
        </is>
      </c>
      <c r="G317" s="15" t="inlineStr">
        <is>
          <t>Contingency</t>
        </is>
      </c>
      <c r="H317" s="3" t="n">
        <v>610000</v>
      </c>
      <c r="I317" s="3" t="n">
        <v>0</v>
      </c>
      <c r="J317" s="4" t="n">
        <v>610000</v>
      </c>
      <c r="K317" s="8">
        <f>IF(H317=0,0,I317/H317)</f>
        <v/>
      </c>
      <c r="L317" s="12" t="inlineStr">
        <is>
          <t>Reserve</t>
        </is>
      </c>
    </row>
    <row r="318">
      <c r="A318" t="inlineStr">
        <is>
          <t>Las Colinas Heights</t>
        </is>
      </c>
      <c r="B318" s="7" t="n">
        <v>2023</v>
      </c>
      <c r="C318" t="inlineStr">
        <is>
          <t>Storm sewer piping</t>
        </is>
      </c>
      <c r="D318" t="inlineStr">
        <is>
          <t>clear storm drains, repair drains around pool two, clean and service lift pumps, install drainage is sub-terrain units</t>
        </is>
      </c>
      <c r="E318" s="7" t="inlineStr">
        <is>
          <t>0200 - Site Utilities &amp; Improvements</t>
        </is>
      </c>
      <c r="F318" s="11" t="inlineStr">
        <is>
          <t>GC</t>
        </is>
      </c>
      <c r="G318" s="7" t="inlineStr">
        <is>
          <t>Capital Plan</t>
        </is>
      </c>
      <c r="H318" s="3" t="n">
        <v>225000</v>
      </c>
      <c r="I318" s="3" t="n">
        <v>225000</v>
      </c>
      <c r="J318" s="4" t="n">
        <v>0</v>
      </c>
      <c r="K318" s="8">
        <f>IF(H318=0,0,I318/H318)</f>
        <v/>
      </c>
      <c r="L318" s="11" t="inlineStr">
        <is>
          <t>Completed</t>
        </is>
      </c>
    </row>
    <row r="319">
      <c r="A319" t="inlineStr">
        <is>
          <t>Las Colinas Heights</t>
        </is>
      </c>
      <c r="B319" s="7" t="n">
        <v>2023</v>
      </c>
      <c r="C319" t="inlineStr">
        <is>
          <t>Concrete pavement</t>
        </is>
      </c>
      <c r="D319" t="inlineStr">
        <is>
          <t>Repair concrete drive
From PCA- $3,750- Isolated sections of the concrete pavement were observed to be cracked, settled,</t>
        </is>
      </c>
      <c r="E319" s="7" t="inlineStr">
        <is>
          <t>0200 - Site Utilities &amp; Improvements</t>
        </is>
      </c>
      <c r="F319" s="11" t="inlineStr">
        <is>
          <t>GC</t>
        </is>
      </c>
      <c r="G319" s="7" t="inlineStr">
        <is>
          <t>Capital Plan</t>
        </is>
      </c>
      <c r="H319" s="3" t="n">
        <v>94000</v>
      </c>
      <c r="I319" s="3" t="n">
        <v>94000</v>
      </c>
      <c r="J319" s="4" t="n">
        <v>0</v>
      </c>
      <c r="K319" s="8">
        <f>IF(H319=0,0,I319/H319)</f>
        <v/>
      </c>
      <c r="L319" s="11" t="inlineStr">
        <is>
          <t>Completed</t>
        </is>
      </c>
    </row>
    <row r="320">
      <c r="A320" t="inlineStr">
        <is>
          <t>Las Colinas Heights</t>
        </is>
      </c>
      <c r="B320" s="7" t="n">
        <v>2023</v>
      </c>
      <c r="C320" t="inlineStr">
        <is>
          <t>Stripe parking areas</t>
        </is>
      </c>
      <c r="E320" s="7" t="inlineStr">
        <is>
          <t>0200 - Site Utilities &amp; Improvements</t>
        </is>
      </c>
      <c r="F320" s="11" t="inlineStr">
        <is>
          <t>GC</t>
        </is>
      </c>
      <c r="G320" s="7" t="inlineStr">
        <is>
          <t>Capital Plan</t>
        </is>
      </c>
      <c r="H320" s="3" t="n">
        <v>14000</v>
      </c>
      <c r="I320" s="3" t="n">
        <v>14000</v>
      </c>
      <c r="J320" s="4" t="n">
        <v>0</v>
      </c>
      <c r="K320" s="8">
        <f>IF(H320=0,0,I320/H320)</f>
        <v/>
      </c>
      <c r="L320" s="11" t="inlineStr">
        <is>
          <t>Completed</t>
        </is>
      </c>
    </row>
    <row r="321">
      <c r="A321" t="inlineStr">
        <is>
          <t>Las Colinas Heights</t>
        </is>
      </c>
      <c r="B321" s="7" t="n">
        <v>2023</v>
      </c>
      <c r="C321" t="inlineStr">
        <is>
          <t>Parking equipment</t>
        </is>
      </c>
      <c r="D321" t="inlineStr">
        <is>
          <t>add parking stops by fencing</t>
        </is>
      </c>
      <c r="E321" s="7" t="inlineStr">
        <is>
          <t>0200 - Site Utilities &amp; Improvements</t>
        </is>
      </c>
      <c r="F321" s="11" t="inlineStr">
        <is>
          <t>GC</t>
        </is>
      </c>
      <c r="G321" s="7" t="inlineStr">
        <is>
          <t>Capital Plan</t>
        </is>
      </c>
      <c r="H321" s="3" t="n">
        <v>22000</v>
      </c>
      <c r="I321" s="3" t="n">
        <v>22000</v>
      </c>
      <c r="J321" s="4" t="n">
        <v>0</v>
      </c>
      <c r="K321" s="8">
        <f>IF(H321=0,0,I321/H321)</f>
        <v/>
      </c>
      <c r="L321" s="11" t="inlineStr">
        <is>
          <t>Completed</t>
        </is>
      </c>
    </row>
    <row r="322">
      <c r="A322" t="inlineStr">
        <is>
          <t>Las Colinas Heights</t>
        </is>
      </c>
      <c r="B322" s="7" t="n">
        <v>2023</v>
      </c>
      <c r="C322" t="inlineStr">
        <is>
          <t>ADA parking &amp; curb cuts</t>
        </is>
      </c>
      <c r="D322" t="inlineStr">
        <is>
          <t>add proper signage</t>
        </is>
      </c>
      <c r="E322" s="7" t="inlineStr">
        <is>
          <t>0200 - Site Utilities &amp; Improvements</t>
        </is>
      </c>
      <c r="F322" s="11" t="inlineStr">
        <is>
          <t>GC</t>
        </is>
      </c>
      <c r="G322" s="7" t="inlineStr">
        <is>
          <t>Capital Plan</t>
        </is>
      </c>
      <c r="H322" s="3" t="n">
        <v>5600</v>
      </c>
      <c r="I322" s="3" t="n">
        <v>5600</v>
      </c>
      <c r="J322" s="4" t="n">
        <v>0</v>
      </c>
      <c r="K322" s="8">
        <f>IF(H322=0,0,I322/H322)</f>
        <v/>
      </c>
      <c r="L322" s="11" t="inlineStr">
        <is>
          <t>Completed</t>
        </is>
      </c>
    </row>
    <row r="323">
      <c r="A323" t="inlineStr">
        <is>
          <t>Las Colinas Heights</t>
        </is>
      </c>
      <c r="B323" s="7" t="n">
        <v>2023</v>
      </c>
      <c r="C323" t="inlineStr">
        <is>
          <t>Curbs &amp; gutters</t>
        </is>
      </c>
      <c r="D323" t="inlineStr">
        <is>
          <t>Sections of the concrete curbing were noted to be chipped, spalled, and damaged. Such sections were noted by the mainten</t>
        </is>
      </c>
      <c r="E323" s="7" t="inlineStr">
        <is>
          <t>0200 - Site Utilities &amp; Improvements</t>
        </is>
      </c>
      <c r="F323" s="11" t="inlineStr">
        <is>
          <t>GC</t>
        </is>
      </c>
      <c r="G323" s="7" t="inlineStr">
        <is>
          <t>Capital Plan</t>
        </is>
      </c>
      <c r="H323" s="3" t="n">
        <v>1500</v>
      </c>
      <c r="I323" s="3" t="n">
        <v>1500</v>
      </c>
      <c r="J323" s="4" t="n">
        <v>0</v>
      </c>
      <c r="K323" s="8">
        <f>IF(H323=0,0,I323/H323)</f>
        <v/>
      </c>
      <c r="L323" s="11" t="inlineStr">
        <is>
          <t>Completed</t>
        </is>
      </c>
    </row>
    <row r="324">
      <c r="A324" t="inlineStr">
        <is>
          <t>Las Colinas Heights</t>
        </is>
      </c>
      <c r="B324" s="7" t="n">
        <v>2023</v>
      </c>
      <c r="C324" t="inlineStr">
        <is>
          <t>Sidewalks</t>
        </is>
      </c>
      <c r="D324" t="inlineStr">
        <is>
          <t>replace missing expansion boards in sidewalks 
From PCA- $7,000- Several of the Subject's concrete sidewalk sections hav</t>
        </is>
      </c>
      <c r="E324" s="7" t="inlineStr">
        <is>
          <t>0200 - Site Utilities &amp; Improvements</t>
        </is>
      </c>
      <c r="F324" s="11" t="inlineStr">
        <is>
          <t>GC</t>
        </is>
      </c>
      <c r="G324" s="7" t="inlineStr">
        <is>
          <t>Capital Plan</t>
        </is>
      </c>
      <c r="H324" s="3" t="n">
        <v>75000</v>
      </c>
      <c r="I324" s="3" t="n">
        <v>75000</v>
      </c>
      <c r="J324" s="4" t="n">
        <v>0</v>
      </c>
      <c r="K324" s="8">
        <f>IF(H324=0,0,I324/H324)</f>
        <v/>
      </c>
      <c r="L324" s="11" t="inlineStr">
        <is>
          <t>Completed</t>
        </is>
      </c>
    </row>
    <row r="325">
      <c r="A325" t="inlineStr">
        <is>
          <t>Las Colinas Heights</t>
        </is>
      </c>
      <c r="B325" s="7" t="n">
        <v>2023</v>
      </c>
      <c r="C325" t="inlineStr">
        <is>
          <t>Landscape irrigation</t>
        </is>
      </c>
      <c r="D325" t="inlineStr">
        <is>
          <t>inspect and repair irrigation</t>
        </is>
      </c>
      <c r="E325" s="7" t="inlineStr">
        <is>
          <t>0200 - Site Utilities &amp; Improvements</t>
        </is>
      </c>
      <c r="F325" s="11" t="inlineStr">
        <is>
          <t>GC</t>
        </is>
      </c>
      <c r="G325" s="7" t="inlineStr">
        <is>
          <t>Capital Plan</t>
        </is>
      </c>
      <c r="H325" s="3" t="n">
        <v>45000</v>
      </c>
      <c r="I325" s="3" t="n">
        <v>45000</v>
      </c>
      <c r="J325" s="4" t="n">
        <v>0</v>
      </c>
      <c r="K325" s="8">
        <f>IF(H325=0,0,I325/H325)</f>
        <v/>
      </c>
      <c r="L325" s="11" t="inlineStr">
        <is>
          <t>Completed</t>
        </is>
      </c>
    </row>
    <row r="326">
      <c r="A326" t="inlineStr">
        <is>
          <t>Las Colinas Heights</t>
        </is>
      </c>
      <c r="B326" s="7" t="n">
        <v>2023</v>
      </c>
      <c r="C326" t="inlineStr">
        <is>
          <t xml:space="preserve">Erosion control </t>
        </is>
      </c>
      <c r="D326" t="inlineStr">
        <is>
          <t>add dirt around each building</t>
        </is>
      </c>
      <c r="E326" s="7" t="inlineStr">
        <is>
          <t>0200 - Site Utilities &amp; Improvements</t>
        </is>
      </c>
      <c r="F326" s="11" t="inlineStr">
        <is>
          <t>GC</t>
        </is>
      </c>
      <c r="G326" s="7" t="inlineStr">
        <is>
          <t>Capital Plan</t>
        </is>
      </c>
      <c r="H326" s="3" t="n">
        <v>60000</v>
      </c>
      <c r="I326" s="3" t="n">
        <v>60000</v>
      </c>
      <c r="J326" s="4" t="n">
        <v>0</v>
      </c>
      <c r="K326" s="8">
        <f>IF(H326=0,0,I326/H326)</f>
        <v/>
      </c>
      <c r="L326" s="11" t="inlineStr">
        <is>
          <t>Completed</t>
        </is>
      </c>
    </row>
    <row r="327">
      <c r="A327" t="inlineStr">
        <is>
          <t>Las Colinas Heights</t>
        </is>
      </c>
      <c r="B327" s="7" t="n">
        <v>2023</v>
      </c>
      <c r="C327" t="inlineStr">
        <is>
          <t>Fences &amp; gates - site perimeter</t>
        </is>
      </c>
      <c r="D327" t="inlineStr">
        <is>
          <t>Repair fence, columns and paint 
From PCA- $1,000- The concrete fencing on the southwest side was observed to be damaged</t>
        </is>
      </c>
      <c r="E327" s="7" t="inlineStr">
        <is>
          <t>0200 - Site Utilities &amp; Improvements</t>
        </is>
      </c>
      <c r="F327" s="11" t="inlineStr">
        <is>
          <t>GC</t>
        </is>
      </c>
      <c r="G327" s="7" t="inlineStr">
        <is>
          <t>Capital Plan</t>
        </is>
      </c>
      <c r="H327" s="3" t="n">
        <v>51300</v>
      </c>
      <c r="I327" s="3" t="n">
        <v>51300</v>
      </c>
      <c r="J327" s="4" t="n">
        <v>0</v>
      </c>
      <c r="K327" s="8">
        <f>IF(H327=0,0,I327/H327)</f>
        <v/>
      </c>
      <c r="L327" s="11" t="inlineStr">
        <is>
          <t>Completed</t>
        </is>
      </c>
    </row>
    <row r="328">
      <c r="A328" t="inlineStr">
        <is>
          <t>Las Colinas Heights</t>
        </is>
      </c>
      <c r="B328" s="7" t="n">
        <v>2023</v>
      </c>
      <c r="C328" t="inlineStr">
        <is>
          <t>Fences &amp; gates - site perimeter</t>
        </is>
      </c>
      <c r="D328" t="inlineStr">
        <is>
          <t>Fix Entrance Gates &amp; Access Control</t>
        </is>
      </c>
      <c r="E328" s="7" t="inlineStr">
        <is>
          <t>0200 - Site Utilities &amp; Improvements</t>
        </is>
      </c>
      <c r="F328" s="11" t="inlineStr">
        <is>
          <t>GC</t>
        </is>
      </c>
      <c r="G328" s="7" t="inlineStr">
        <is>
          <t>Capital Plan</t>
        </is>
      </c>
      <c r="H328" s="3" t="n">
        <v>20000</v>
      </c>
      <c r="I328" s="3" t="n">
        <v>20000</v>
      </c>
      <c r="J328" s="4" t="n">
        <v>0</v>
      </c>
      <c r="K328" s="8">
        <f>IF(H328=0,0,I328/H328)</f>
        <v/>
      </c>
      <c r="L328" s="11" t="inlineStr">
        <is>
          <t>Completed</t>
        </is>
      </c>
    </row>
    <row r="329">
      <c r="A329" t="inlineStr">
        <is>
          <t>Las Colinas Heights</t>
        </is>
      </c>
      <c r="B329" s="7" t="n">
        <v>2023</v>
      </c>
      <c r="C329" t="inlineStr">
        <is>
          <t>Access Control</t>
        </is>
      </c>
      <c r="D329" t="inlineStr">
        <is>
          <t>Need more fobs, repair hardware &amp; need software to program</t>
        </is>
      </c>
      <c r="E329" s="7" t="inlineStr">
        <is>
          <t>0200 - Site Utilities &amp; Improvements</t>
        </is>
      </c>
      <c r="F329" s="11" t="inlineStr">
        <is>
          <t>GC</t>
        </is>
      </c>
      <c r="G329" s="7" t="inlineStr">
        <is>
          <t>Capital Plan</t>
        </is>
      </c>
      <c r="H329" s="3" t="n">
        <v>5000</v>
      </c>
      <c r="I329" s="3" t="n">
        <v>5000</v>
      </c>
      <c r="J329" s="4" t="n">
        <v>0</v>
      </c>
      <c r="K329" s="8">
        <f>IF(H329=0,0,I329/H329)</f>
        <v/>
      </c>
      <c r="L329" s="11" t="inlineStr">
        <is>
          <t>Completed</t>
        </is>
      </c>
    </row>
    <row r="330">
      <c r="A330" t="inlineStr">
        <is>
          <t>Las Colinas Heights</t>
        </is>
      </c>
      <c r="B330" s="7" t="n">
        <v>2023</v>
      </c>
      <c r="C330" t="inlineStr">
        <is>
          <t xml:space="preserve">Retaining walls </t>
        </is>
      </c>
      <c r="D330" t="inlineStr">
        <is>
          <t>repair cracks in retaining walls
From PCA- $1,000- The retaining walls are in generally good
condition, but there are se</t>
        </is>
      </c>
      <c r="E330" s="7" t="inlineStr">
        <is>
          <t>0200 - Site Utilities &amp; Improvements</t>
        </is>
      </c>
      <c r="F330" s="11" t="inlineStr">
        <is>
          <t>GC</t>
        </is>
      </c>
      <c r="G330" s="7" t="inlineStr">
        <is>
          <t>Capital Plan</t>
        </is>
      </c>
      <c r="H330" s="3" t="n">
        <v>35600</v>
      </c>
      <c r="I330" s="3" t="n">
        <v>35600</v>
      </c>
      <c r="J330" s="4" t="n">
        <v>0</v>
      </c>
      <c r="K330" s="8">
        <f>IF(H330=0,0,I330/H330)</f>
        <v/>
      </c>
      <c r="L330" s="11" t="inlineStr">
        <is>
          <t>Completed</t>
        </is>
      </c>
    </row>
    <row r="331">
      <c r="A331" t="inlineStr">
        <is>
          <t>Las Colinas Heights</t>
        </is>
      </c>
      <c r="B331" s="7" t="n">
        <v>2023</v>
      </c>
      <c r="C331" t="inlineStr">
        <is>
          <t>Landscaping</t>
        </is>
      </c>
      <c r="D331" t="inlineStr">
        <is>
          <t>Tree trim</t>
        </is>
      </c>
      <c r="E331" s="7" t="inlineStr">
        <is>
          <t>0200 - Site Utilities &amp; Improvements</t>
        </is>
      </c>
      <c r="F331" s="11" t="inlineStr">
        <is>
          <t>GC</t>
        </is>
      </c>
      <c r="G331" s="7" t="inlineStr">
        <is>
          <t>Capital Plan</t>
        </is>
      </c>
      <c r="H331" s="3" t="n">
        <v>42000</v>
      </c>
      <c r="I331" s="3" t="n">
        <v>42000</v>
      </c>
      <c r="J331" s="4" t="n">
        <v>0</v>
      </c>
      <c r="K331" s="8">
        <f>IF(H331=0,0,I331/H331)</f>
        <v/>
      </c>
      <c r="L331" s="11" t="inlineStr">
        <is>
          <t>Completed</t>
        </is>
      </c>
    </row>
    <row r="332">
      <c r="A332" t="inlineStr">
        <is>
          <t>Las Colinas Heights</t>
        </is>
      </c>
      <c r="B332" s="7" t="n">
        <v>2023</v>
      </c>
      <c r="C332" t="inlineStr">
        <is>
          <t>Resurface swimming pool</t>
        </is>
      </c>
      <c r="D332" t="inlineStr">
        <is>
          <t>resurface two of four pools</t>
        </is>
      </c>
      <c r="E332" s="7" t="inlineStr">
        <is>
          <t>0200 - Site Utilities &amp; Improvements</t>
        </is>
      </c>
      <c r="F332" s="11" t="inlineStr">
        <is>
          <t>GC</t>
        </is>
      </c>
      <c r="G332" s="7" t="inlineStr">
        <is>
          <t>Capital Plan</t>
        </is>
      </c>
      <c r="H332" s="3" t="n">
        <v>61000</v>
      </c>
      <c r="I332" s="3" t="n">
        <v>61000</v>
      </c>
      <c r="J332" s="4" t="n">
        <v>0</v>
      </c>
      <c r="K332" s="8">
        <f>IF(H332=0,0,I332/H332)</f>
        <v/>
      </c>
      <c r="L332" s="11" t="inlineStr">
        <is>
          <t>Completed</t>
        </is>
      </c>
    </row>
    <row r="333">
      <c r="A333" t="inlineStr">
        <is>
          <t>Las Colinas Heights</t>
        </is>
      </c>
      <c r="B333" s="7" t="n">
        <v>2023</v>
      </c>
      <c r="C333" t="inlineStr">
        <is>
          <t>Replace swimming pool coping</t>
        </is>
      </c>
      <c r="D333" t="inlineStr">
        <is>
          <t>replace deck-o-seal on four pools</t>
        </is>
      </c>
      <c r="E333" s="7" t="inlineStr">
        <is>
          <t>0200 - Site Utilities &amp; Improvements</t>
        </is>
      </c>
      <c r="F333" s="11" t="inlineStr">
        <is>
          <t>GC</t>
        </is>
      </c>
      <c r="G333" s="7" t="inlineStr">
        <is>
          <t>Capital Plan</t>
        </is>
      </c>
      <c r="H333" s="3" t="n">
        <v>25000</v>
      </c>
      <c r="I333" s="3" t="n">
        <v>25000</v>
      </c>
      <c r="J333" s="4" t="n">
        <v>0</v>
      </c>
      <c r="K333" s="8">
        <f>IF(H333=0,0,I333/H333)</f>
        <v/>
      </c>
      <c r="L333" s="11" t="inlineStr">
        <is>
          <t>Completed</t>
        </is>
      </c>
    </row>
    <row r="334">
      <c r="A334" t="inlineStr">
        <is>
          <t>Las Colinas Heights</t>
        </is>
      </c>
      <c r="B334" s="7" t="n">
        <v>2023</v>
      </c>
      <c r="C334" t="inlineStr">
        <is>
          <t>Replace swimming pool deck</t>
        </is>
      </c>
      <c r="D334" t="inlineStr">
        <is>
          <t>Remove and replace pool deck on two of four pools add missing expansion boards on remaining two pools</t>
        </is>
      </c>
      <c r="E334" s="7" t="inlineStr">
        <is>
          <t>0200 - Site Utilities &amp; Improvements</t>
        </is>
      </c>
      <c r="F334" s="11" t="inlineStr">
        <is>
          <t>GC</t>
        </is>
      </c>
      <c r="G334" s="7" t="inlineStr">
        <is>
          <t>Capital Plan</t>
        </is>
      </c>
      <c r="H334" s="3" t="n">
        <v>160000</v>
      </c>
      <c r="I334" s="3" t="n">
        <v>160000</v>
      </c>
      <c r="J334" s="4" t="n">
        <v>0</v>
      </c>
      <c r="K334" s="8">
        <f>IF(H334=0,0,I334/H334)</f>
        <v/>
      </c>
      <c r="L334" s="11" t="inlineStr">
        <is>
          <t>Completed</t>
        </is>
      </c>
    </row>
    <row r="335">
      <c r="A335" t="inlineStr">
        <is>
          <t>Las Colinas Heights</t>
        </is>
      </c>
      <c r="B335" s="7" t="n">
        <v>2023</v>
      </c>
      <c r="C335" t="inlineStr">
        <is>
          <t>Repair / replace swimming pool pumps</t>
        </is>
      </c>
      <c r="D335" t="inlineStr">
        <is>
          <t>inspect and repair/replace pool pumps</t>
        </is>
      </c>
      <c r="E335" s="7" t="inlineStr">
        <is>
          <t>0200 - Site Utilities &amp; Improvements</t>
        </is>
      </c>
      <c r="F335" s="11" t="inlineStr">
        <is>
          <t>GC</t>
        </is>
      </c>
      <c r="G335" s="7" t="inlineStr">
        <is>
          <t>Capital Plan</t>
        </is>
      </c>
      <c r="H335" s="3" t="n">
        <v>15000</v>
      </c>
      <c r="I335" s="3" t="n">
        <v>15000</v>
      </c>
      <c r="J335" s="4" t="n">
        <v>0</v>
      </c>
      <c r="K335" s="8">
        <f>IF(H335=0,0,I335/H335)</f>
        <v/>
      </c>
      <c r="L335" s="11" t="inlineStr">
        <is>
          <t>Completed</t>
        </is>
      </c>
    </row>
    <row r="336">
      <c r="A336" t="inlineStr">
        <is>
          <t>Las Colinas Heights</t>
        </is>
      </c>
      <c r="B336" s="7" t="n">
        <v>2023</v>
      </c>
      <c r="C336" t="inlineStr">
        <is>
          <t>Fences &amp; gates - swimming pool</t>
        </is>
      </c>
      <c r="D336" t="inlineStr">
        <is>
          <t>Repair Pool fence and paint</t>
        </is>
      </c>
      <c r="E336" s="7" t="inlineStr">
        <is>
          <t>0200 - Site Utilities &amp; Improvements</t>
        </is>
      </c>
      <c r="F336" s="11" t="inlineStr">
        <is>
          <t>GC</t>
        </is>
      </c>
      <c r="G336" s="7" t="inlineStr">
        <is>
          <t>Capital Plan</t>
        </is>
      </c>
      <c r="H336" s="3" t="n">
        <v>24000</v>
      </c>
      <c r="I336" s="3" t="n">
        <v>24000</v>
      </c>
      <c r="J336" s="4" t="n">
        <v>0</v>
      </c>
      <c r="K336" s="8">
        <f>IF(H336=0,0,I336/H336)</f>
        <v/>
      </c>
      <c r="L336" s="11" t="inlineStr">
        <is>
          <t>Completed</t>
        </is>
      </c>
    </row>
    <row r="337">
      <c r="A337" t="inlineStr">
        <is>
          <t>Las Colinas Heights</t>
        </is>
      </c>
      <c r="B337" s="7" t="n">
        <v>2023</v>
      </c>
      <c r="C337" t="inlineStr">
        <is>
          <t>Pool Area repairs</t>
        </is>
      </c>
      <c r="D337" t="inlineStr">
        <is>
          <t>From PCA- $7,000- The walls and ceilings of the swimming pool equipment rooms were observed to be damaged. The restrooms</t>
        </is>
      </c>
      <c r="E337" s="7" t="inlineStr">
        <is>
          <t>0200 - Site Utilities &amp; Improvements</t>
        </is>
      </c>
      <c r="F337" s="11" t="inlineStr">
        <is>
          <t>GC</t>
        </is>
      </c>
      <c r="G337" s="7" t="inlineStr">
        <is>
          <t>Capital Plan</t>
        </is>
      </c>
      <c r="H337" s="3" t="n">
        <v>7000</v>
      </c>
      <c r="I337" s="3" t="n">
        <v>7000</v>
      </c>
      <c r="J337" s="4" t="n">
        <v>0</v>
      </c>
      <c r="K337" s="8">
        <f>IF(H337=0,0,I337/H337)</f>
        <v/>
      </c>
      <c r="L337" s="11" t="inlineStr">
        <is>
          <t>Completed</t>
        </is>
      </c>
    </row>
    <row r="338">
      <c r="A338" t="inlineStr">
        <is>
          <t>Las Colinas Heights</t>
        </is>
      </c>
      <c r="B338" s="7" t="n">
        <v>2023</v>
      </c>
      <c r="C338" t="inlineStr">
        <is>
          <t>WDO Treatment</t>
        </is>
      </c>
      <c r="D338" t="inlineStr">
        <is>
          <t>From PCA- Subsequent to the Site Visit a WDO inspection was conducted by Terminix Commercial on 2/3/23. Evidence of acti</t>
        </is>
      </c>
      <c r="E338" s="7" t="inlineStr">
        <is>
          <t>0200 - Site Utilities &amp; Improvements</t>
        </is>
      </c>
      <c r="F338" s="12" t="inlineStr">
        <is>
          <t>PMC</t>
        </is>
      </c>
      <c r="G338" s="7" t="inlineStr">
        <is>
          <t>Capital Plan</t>
        </is>
      </c>
      <c r="H338" s="3" t="n">
        <v>51112</v>
      </c>
      <c r="I338" s="3" t="n">
        <v>15586</v>
      </c>
      <c r="J338" s="4" t="n">
        <v>35526</v>
      </c>
      <c r="K338" s="8">
        <f>IF(H338=0,0,I338/H338)</f>
        <v/>
      </c>
      <c r="L338" s="10" t="inlineStr">
        <is>
          <t>In Progress</t>
        </is>
      </c>
    </row>
    <row r="339">
      <c r="A339" t="inlineStr">
        <is>
          <t>Las Colinas Heights</t>
        </is>
      </c>
      <c r="B339" s="7" t="n">
        <v>2023</v>
      </c>
      <c r="C339" t="inlineStr">
        <is>
          <t>Dumpster enclosures</t>
        </is>
      </c>
      <c r="D339" t="inlineStr">
        <is>
          <t>Repair Dumpsters and paint</t>
        </is>
      </c>
      <c r="E339" s="7" t="inlineStr">
        <is>
          <t>0200 - Site Utilities &amp; Improvements</t>
        </is>
      </c>
      <c r="F339" s="11" t="inlineStr">
        <is>
          <t>GC</t>
        </is>
      </c>
      <c r="G339" s="7" t="inlineStr">
        <is>
          <t>Capital Plan</t>
        </is>
      </c>
      <c r="H339" s="3" t="n">
        <v>19800</v>
      </c>
      <c r="I339" s="3" t="n">
        <v>19800</v>
      </c>
      <c r="J339" s="4" t="n">
        <v>0</v>
      </c>
      <c r="K339" s="8">
        <f>IF(H339=0,0,I339/H339)</f>
        <v/>
      </c>
      <c r="L339" s="11" t="inlineStr">
        <is>
          <t>Completed</t>
        </is>
      </c>
    </row>
    <row r="340">
      <c r="A340" t="inlineStr">
        <is>
          <t>Las Colinas Heights</t>
        </is>
      </c>
      <c r="B340" s="7" t="n">
        <v>2023</v>
      </c>
      <c r="C340" t="inlineStr">
        <is>
          <t>Carports / Garages</t>
        </is>
      </c>
      <c r="D340" t="inlineStr">
        <is>
          <t>repair Car ports
From PCA- $750- The metal carport by building #12 was observed to be damaged.</t>
        </is>
      </c>
      <c r="E340" s="7" t="inlineStr">
        <is>
          <t>0200 - Site Utilities &amp; Improvements</t>
        </is>
      </c>
      <c r="F340" s="11" t="inlineStr">
        <is>
          <t>GC</t>
        </is>
      </c>
      <c r="G340" s="7" t="inlineStr">
        <is>
          <t>Capital Plan</t>
        </is>
      </c>
      <c r="H340" s="3" t="n">
        <v>36000</v>
      </c>
      <c r="I340" s="3" t="n">
        <v>36000</v>
      </c>
      <c r="J340" s="4" t="n">
        <v>0</v>
      </c>
      <c r="K340" s="8">
        <f>IF(H340=0,0,I340/H340)</f>
        <v/>
      </c>
      <c r="L340" s="11" t="inlineStr">
        <is>
          <t>Completed</t>
        </is>
      </c>
    </row>
    <row r="341">
      <c r="A341" t="inlineStr">
        <is>
          <t>Las Colinas Heights</t>
        </is>
      </c>
      <c r="B341" s="7" t="n">
        <v>2023</v>
      </c>
      <c r="C341" t="inlineStr">
        <is>
          <t>Las Colinas Association Estoppel Repairs</t>
        </is>
      </c>
      <c r="D341" t="inlineStr">
        <is>
          <t>See list on separate tab</t>
        </is>
      </c>
      <c r="E341" s="7" t="inlineStr">
        <is>
          <t>0200 - Site Utilities &amp; Improvements</t>
        </is>
      </c>
      <c r="F341" s="11" t="inlineStr">
        <is>
          <t>GC</t>
        </is>
      </c>
      <c r="G341" s="7" t="inlineStr">
        <is>
          <t>Capital Plan</t>
        </is>
      </c>
      <c r="H341" s="3" t="n">
        <v>330550</v>
      </c>
      <c r="I341" s="3" t="n">
        <v>330550</v>
      </c>
      <c r="J341" s="4" t="n">
        <v>0</v>
      </c>
      <c r="K341" s="8">
        <f>IF(H341=0,0,I341/H341)</f>
        <v/>
      </c>
      <c r="L341" s="11" t="inlineStr">
        <is>
          <t>Completed</t>
        </is>
      </c>
    </row>
    <row r="342">
      <c r="A342" t="inlineStr">
        <is>
          <t>Las Colinas Heights</t>
        </is>
      </c>
      <c r="B342" s="7" t="n">
        <v>2023</v>
      </c>
      <c r="C342" t="inlineStr">
        <is>
          <t>Creek</t>
        </is>
      </c>
      <c r="D342" t="inlineStr">
        <is>
          <t>Clean, and service fountain's in creek</t>
        </is>
      </c>
      <c r="E342" s="7" t="inlineStr">
        <is>
          <t>0200 - Site Utilities &amp; Improvements</t>
        </is>
      </c>
      <c r="F342" s="11" t="inlineStr">
        <is>
          <t>GC</t>
        </is>
      </c>
      <c r="G342" s="7" t="inlineStr">
        <is>
          <t>Capital Plan</t>
        </is>
      </c>
      <c r="H342" s="3" t="n">
        <v>100000</v>
      </c>
      <c r="I342" s="3" t="n">
        <v>100000</v>
      </c>
      <c r="J342" s="4" t="n">
        <v>0</v>
      </c>
      <c r="K342" s="8">
        <f>IF(H342=0,0,I342/H342)</f>
        <v/>
      </c>
      <c r="L342" s="11" t="inlineStr">
        <is>
          <t>Completed</t>
        </is>
      </c>
    </row>
    <row r="343">
      <c r="A343" t="inlineStr">
        <is>
          <t>Las Colinas Heights</t>
        </is>
      </c>
      <c r="B343" s="7" t="n">
        <v>2023</v>
      </c>
      <c r="C343" t="inlineStr">
        <is>
          <t>Jack &amp; underpin foundations</t>
        </is>
      </c>
      <c r="D343" t="inlineStr">
        <is>
          <t>Buildings 5,11,14,21,19,36,24,6,9,13,19,26
From PCA- $5,000- The foundation exhibits settlement/step cracking in the ext</t>
        </is>
      </c>
      <c r="E343" s="7" t="inlineStr">
        <is>
          <t>0300 - Excavation &amp; Foundations</t>
        </is>
      </c>
      <c r="F343" s="11" t="inlineStr">
        <is>
          <t>GC</t>
        </is>
      </c>
      <c r="G343" s="7" t="inlineStr">
        <is>
          <t>Capital Plan</t>
        </is>
      </c>
      <c r="H343" s="3" t="n">
        <v>199985</v>
      </c>
      <c r="I343" s="3" t="n">
        <v>199985</v>
      </c>
      <c r="J343" s="4" t="n">
        <v>0</v>
      </c>
      <c r="K343" s="8">
        <f>IF(H343=0,0,I343/H343)</f>
        <v/>
      </c>
      <c r="L343" s="11" t="inlineStr">
        <is>
          <t>Completed</t>
        </is>
      </c>
    </row>
    <row r="344">
      <c r="A344" t="inlineStr">
        <is>
          <t>Las Colinas Heights</t>
        </is>
      </c>
      <c r="B344" s="7" t="n">
        <v>2023</v>
      </c>
      <c r="C344" t="inlineStr">
        <is>
          <t>Concrete deck / floor fill</t>
        </is>
      </c>
      <c r="D344" t="inlineStr">
        <is>
          <t>fill cracks in breezeways</t>
        </is>
      </c>
      <c r="E344" s="7" t="inlineStr">
        <is>
          <t>0400 - Structure</t>
        </is>
      </c>
      <c r="F344" s="11" t="inlineStr">
        <is>
          <t>GC</t>
        </is>
      </c>
      <c r="G344" s="7" t="inlineStr">
        <is>
          <t>Capital Plan</t>
        </is>
      </c>
      <c r="H344" s="3" t="n">
        <v>29000</v>
      </c>
      <c r="I344" s="3" t="n">
        <v>29000</v>
      </c>
      <c r="J344" s="4" t="n">
        <v>0</v>
      </c>
      <c r="K344" s="8">
        <f>IF(H344=0,0,I344/H344)</f>
        <v/>
      </c>
      <c r="L344" s="11" t="inlineStr">
        <is>
          <t>Completed</t>
        </is>
      </c>
    </row>
    <row r="345">
      <c r="A345" t="inlineStr">
        <is>
          <t>Las Colinas Heights</t>
        </is>
      </c>
      <c r="B345" s="7" t="n">
        <v>2023</v>
      </c>
      <c r="C345" t="inlineStr">
        <is>
          <t>Roof pad</t>
        </is>
      </c>
      <c r="E345" s="7" t="inlineStr">
        <is>
          <t>0400 - Structure</t>
        </is>
      </c>
      <c r="F345" s="11" t="inlineStr">
        <is>
          <t>GC</t>
        </is>
      </c>
      <c r="G345" s="7" t="inlineStr">
        <is>
          <t>Capital Plan</t>
        </is>
      </c>
      <c r="H345" s="3" t="n">
        <v>20000</v>
      </c>
      <c r="I345" s="3" t="n">
        <v>20000</v>
      </c>
      <c r="J345" s="4" t="n">
        <v>0</v>
      </c>
      <c r="K345" s="8">
        <f>IF(H345=0,0,I345/H345)</f>
        <v/>
      </c>
      <c r="L345" s="11" t="inlineStr">
        <is>
          <t>Completed</t>
        </is>
      </c>
    </row>
    <row r="346">
      <c r="A346" t="inlineStr">
        <is>
          <t>Las Colinas Heights</t>
        </is>
      </c>
      <c r="B346" s="7" t="n">
        <v>2023</v>
      </c>
      <c r="C346" t="inlineStr">
        <is>
          <t>Roof framing</t>
        </is>
      </c>
      <c r="E346" s="7" t="inlineStr">
        <is>
          <t>0400 - Structure</t>
        </is>
      </c>
      <c r="F346" s="11" t="inlineStr">
        <is>
          <t>GC</t>
        </is>
      </c>
      <c r="G346" s="7" t="inlineStr">
        <is>
          <t>Capital Plan</t>
        </is>
      </c>
      <c r="H346" s="3" t="n">
        <v>12000</v>
      </c>
      <c r="I346" s="3" t="n">
        <v>12000</v>
      </c>
      <c r="J346" s="4" t="n">
        <v>0</v>
      </c>
      <c r="K346" s="8">
        <f>IF(H346=0,0,I346/H346)</f>
        <v/>
      </c>
      <c r="L346" s="11" t="inlineStr">
        <is>
          <t>Completed</t>
        </is>
      </c>
    </row>
    <row r="347">
      <c r="A347" t="inlineStr">
        <is>
          <t>Las Colinas Heights</t>
        </is>
      </c>
      <c r="B347" s="7" t="n">
        <v>2023</v>
      </c>
      <c r="C347" t="inlineStr">
        <is>
          <t>Roof deck</t>
        </is>
      </c>
      <c r="D347" t="inlineStr">
        <is>
          <t>replace decking and underlayment on roofs</t>
        </is>
      </c>
      <c r="E347" s="7" t="inlineStr">
        <is>
          <t>0400 - Structure</t>
        </is>
      </c>
      <c r="F347" s="11" t="inlineStr">
        <is>
          <t>GC</t>
        </is>
      </c>
      <c r="G347" s="7" t="inlineStr">
        <is>
          <t>Capital Plan</t>
        </is>
      </c>
      <c r="H347" s="3" t="n">
        <v>17500</v>
      </c>
      <c r="I347" s="3" t="n">
        <v>17500</v>
      </c>
      <c r="J347" s="4" t="n">
        <v>0</v>
      </c>
      <c r="K347" s="8">
        <f>IF(H347=0,0,I347/H347)</f>
        <v/>
      </c>
      <c r="L347" s="11" t="inlineStr">
        <is>
          <t>Completed</t>
        </is>
      </c>
    </row>
    <row r="348">
      <c r="A348" t="inlineStr">
        <is>
          <t>Las Colinas Heights</t>
        </is>
      </c>
      <c r="B348" s="7" t="n">
        <v>2023</v>
      </c>
      <c r="C348" t="inlineStr">
        <is>
          <t>Repair exterior stair treads and stringers</t>
        </is>
      </c>
      <c r="E348" s="7" t="inlineStr">
        <is>
          <t>0400 - Structure</t>
        </is>
      </c>
      <c r="F348" s="11" t="inlineStr">
        <is>
          <t>GC</t>
        </is>
      </c>
      <c r="G348" s="7" t="inlineStr">
        <is>
          <t>Capital Plan</t>
        </is>
      </c>
      <c r="H348" s="3" t="n">
        <v>29000</v>
      </c>
      <c r="I348" s="3" t="n">
        <v>29000</v>
      </c>
      <c r="J348" s="4" t="n">
        <v>0</v>
      </c>
      <c r="K348" s="8">
        <f>IF(H348=0,0,I348/H348)</f>
        <v/>
      </c>
      <c r="L348" s="11" t="inlineStr">
        <is>
          <t>Completed</t>
        </is>
      </c>
    </row>
    <row r="349">
      <c r="A349" t="inlineStr">
        <is>
          <t>Las Colinas Heights</t>
        </is>
      </c>
      <c r="B349" s="7" t="n">
        <v>2023</v>
      </c>
      <c r="C349" t="inlineStr">
        <is>
          <t>Repair exterior stair railings</t>
        </is>
      </c>
      <c r="E349" s="7" t="inlineStr">
        <is>
          <t>0400 - Structure</t>
        </is>
      </c>
      <c r="F349" s="11" t="inlineStr">
        <is>
          <t>GC</t>
        </is>
      </c>
      <c r="G349" s="7" t="inlineStr">
        <is>
          <t>Capital Plan</t>
        </is>
      </c>
      <c r="H349" s="3" t="n">
        <v>15000</v>
      </c>
      <c r="I349" s="3" t="n">
        <v>15000</v>
      </c>
      <c r="J349" s="4" t="n">
        <v>0</v>
      </c>
      <c r="K349" s="8">
        <f>IF(H349=0,0,I349/H349)</f>
        <v/>
      </c>
      <c r="L349" s="11" t="inlineStr">
        <is>
          <t>Completed</t>
        </is>
      </c>
    </row>
    <row r="350">
      <c r="A350" t="inlineStr">
        <is>
          <t>Las Colinas Heights</t>
        </is>
      </c>
      <c r="B350" s="7" t="n">
        <v>2023</v>
      </c>
      <c r="C350" t="inlineStr">
        <is>
          <t>Repair balcony framing &amp; decking</t>
        </is>
      </c>
      <c r="D350" t="inlineStr">
        <is>
          <t>repair 5 balconies</t>
        </is>
      </c>
      <c r="E350" s="7" t="inlineStr">
        <is>
          <t>0400 - Structure</t>
        </is>
      </c>
      <c r="F350" s="11" t="inlineStr">
        <is>
          <t>GC</t>
        </is>
      </c>
      <c r="G350" s="7" t="inlineStr">
        <is>
          <t>Capital Plan</t>
        </is>
      </c>
      <c r="H350" s="3" t="n">
        <v>15000</v>
      </c>
      <c r="I350" s="3" t="n">
        <v>15000</v>
      </c>
      <c r="J350" s="4" t="n">
        <v>0</v>
      </c>
      <c r="K350" s="8">
        <f>IF(H350=0,0,I350/H350)</f>
        <v/>
      </c>
      <c r="L350" s="11" t="inlineStr">
        <is>
          <t>Completed</t>
        </is>
      </c>
    </row>
    <row r="351">
      <c r="A351" t="inlineStr">
        <is>
          <t>Las Colinas Heights</t>
        </is>
      </c>
      <c r="B351" s="7" t="n">
        <v>2023</v>
      </c>
      <c r="C351" t="inlineStr">
        <is>
          <t>Repair patio/balcony railings</t>
        </is>
      </c>
      <c r="D351" t="inlineStr">
        <is>
          <t>secure all railings</t>
        </is>
      </c>
      <c r="E351" s="7" t="inlineStr">
        <is>
          <t>0400 - Structure</t>
        </is>
      </c>
      <c r="F351" s="11" t="inlineStr">
        <is>
          <t>GC</t>
        </is>
      </c>
      <c r="G351" s="7" t="inlineStr">
        <is>
          <t>Capital Plan</t>
        </is>
      </c>
      <c r="H351" s="3" t="n">
        <v>15000</v>
      </c>
      <c r="I351" s="3" t="n">
        <v>15000</v>
      </c>
      <c r="J351" s="4" t="n">
        <v>0</v>
      </c>
      <c r="K351" s="8">
        <f>IF(H351=0,0,I351/H351)</f>
        <v/>
      </c>
      <c r="L351" s="11" t="inlineStr">
        <is>
          <t>Completed</t>
        </is>
      </c>
    </row>
    <row r="352">
      <c r="A352" t="inlineStr">
        <is>
          <t>Las Colinas Heights</t>
        </is>
      </c>
      <c r="B352" s="7" t="n">
        <v>2023</v>
      </c>
      <c r="C352" t="inlineStr">
        <is>
          <t>Tile roofing</t>
        </is>
      </c>
      <c r="D352" t="inlineStr">
        <is>
          <t>remove and reset or replace clay tiles on 30 buildings</t>
        </is>
      </c>
      <c r="E352" s="7" t="inlineStr">
        <is>
          <t>0700 - Roofing</t>
        </is>
      </c>
      <c r="F352" s="11" t="inlineStr">
        <is>
          <t>GC</t>
        </is>
      </c>
      <c r="G352" s="7" t="inlineStr">
        <is>
          <t>Capital Plan</t>
        </is>
      </c>
      <c r="H352" s="3" t="n">
        <v>65000</v>
      </c>
      <c r="I352" s="3" t="n">
        <v>65000</v>
      </c>
      <c r="J352" s="4" t="n">
        <v>0</v>
      </c>
      <c r="K352" s="8">
        <f>IF(H352=0,0,I352/H352)</f>
        <v/>
      </c>
      <c r="L352" s="11" t="inlineStr">
        <is>
          <t>Completed</t>
        </is>
      </c>
    </row>
    <row r="353">
      <c r="A353" t="inlineStr">
        <is>
          <t>Las Colinas Heights</t>
        </is>
      </c>
      <c r="B353" s="7" t="n">
        <v>2023</v>
      </c>
      <c r="C353" t="inlineStr">
        <is>
          <t>Gutters &amp; downspouts</t>
        </is>
      </c>
      <c r="D353" t="inlineStr">
        <is>
          <t>clean and repin 
From PCA- $2,000- some of the metal gutters and the metal leaders of building #26 were observed to be d</t>
        </is>
      </c>
      <c r="E353" s="7" t="inlineStr">
        <is>
          <t>0700 - Roofing</t>
        </is>
      </c>
      <c r="F353" s="11" t="inlineStr">
        <is>
          <t>GC</t>
        </is>
      </c>
      <c r="G353" s="7" t="inlineStr">
        <is>
          <t>Capital Plan</t>
        </is>
      </c>
      <c r="H353" s="3" t="n">
        <v>29000</v>
      </c>
      <c r="I353" s="3" t="n">
        <v>29000</v>
      </c>
      <c r="J353" s="4" t="n">
        <v>0</v>
      </c>
      <c r="K353" s="8">
        <f>IF(H353=0,0,I353/H353)</f>
        <v/>
      </c>
      <c r="L353" s="11" t="inlineStr">
        <is>
          <t>Completed</t>
        </is>
      </c>
    </row>
    <row r="354">
      <c r="A354" t="inlineStr">
        <is>
          <t>Las Colinas Heights</t>
        </is>
      </c>
      <c r="B354" s="7" t="n">
        <v>2023</v>
      </c>
      <c r="C354" t="inlineStr">
        <is>
          <t>Flashing</t>
        </is>
      </c>
      <c r="D354" t="inlineStr">
        <is>
          <t>replace rotted flashing on doghouse meter rooms</t>
        </is>
      </c>
      <c r="E354" s="7" t="inlineStr">
        <is>
          <t>0700 - Roofing</t>
        </is>
      </c>
      <c r="F354" s="11" t="inlineStr">
        <is>
          <t>GC</t>
        </is>
      </c>
      <c r="G354" s="7" t="inlineStr">
        <is>
          <t>Capital Plan</t>
        </is>
      </c>
      <c r="H354" s="3" t="n">
        <v>15000</v>
      </c>
      <c r="I354" s="3" t="n">
        <v>15000</v>
      </c>
      <c r="J354" s="4" t="n">
        <v>0</v>
      </c>
      <c r="K354" s="8">
        <f>IF(H354=0,0,I354/H354)</f>
        <v/>
      </c>
      <c r="L354" s="11" t="inlineStr">
        <is>
          <t>Completed</t>
        </is>
      </c>
    </row>
    <row r="355">
      <c r="A355" t="inlineStr">
        <is>
          <t>Las Colinas Heights</t>
        </is>
      </c>
      <c r="B355" s="7" t="n">
        <v>2023</v>
      </c>
      <c r="C355" t="inlineStr">
        <is>
          <t xml:space="preserve">Sealants &amp; caulking and paint </t>
        </is>
      </c>
      <c r="E355" s="7" t="inlineStr">
        <is>
          <t>0700 - Roofing</t>
        </is>
      </c>
      <c r="F355" s="11" t="inlineStr">
        <is>
          <t>GC</t>
        </is>
      </c>
      <c r="G355" s="7" t="inlineStr">
        <is>
          <t>Capital Plan</t>
        </is>
      </c>
      <c r="H355" s="3" t="n">
        <v>15000</v>
      </c>
      <c r="I355" s="3" t="n">
        <v>15000</v>
      </c>
      <c r="J355" s="4" t="n">
        <v>0</v>
      </c>
      <c r="K355" s="8">
        <f>IF(H355=0,0,I355/H355)</f>
        <v/>
      </c>
      <c r="L355" s="11" t="inlineStr">
        <is>
          <t>Completed</t>
        </is>
      </c>
    </row>
    <row r="356">
      <c r="A356" t="inlineStr">
        <is>
          <t>Las Colinas Heights</t>
        </is>
      </c>
      <c r="B356" s="7" t="n">
        <v>2023</v>
      </c>
      <c r="C356" t="inlineStr">
        <is>
          <t>Soffit repairs</t>
        </is>
      </c>
      <c r="D356" t="inlineStr">
        <is>
          <t>repair damaged soffits</t>
        </is>
      </c>
      <c r="E356" s="7" t="inlineStr">
        <is>
          <t>0800 - Exterior Wall</t>
        </is>
      </c>
      <c r="F356" s="11" t="inlineStr">
        <is>
          <t>GC</t>
        </is>
      </c>
      <c r="G356" s="7" t="inlineStr">
        <is>
          <t>Capital Plan</t>
        </is>
      </c>
      <c r="H356" s="3" t="n">
        <v>29000</v>
      </c>
      <c r="I356" s="3" t="n">
        <v>29000</v>
      </c>
      <c r="J356" s="4" t="n">
        <v>0</v>
      </c>
      <c r="K356" s="8">
        <f>IF(H356=0,0,I356/H356)</f>
        <v/>
      </c>
      <c r="L356" s="11" t="inlineStr">
        <is>
          <t>Completed</t>
        </is>
      </c>
    </row>
    <row r="357">
      <c r="A357" t="inlineStr">
        <is>
          <t>Las Colinas Heights</t>
        </is>
      </c>
      <c r="B357" s="7" t="n">
        <v>2023</v>
      </c>
      <c r="C357" t="inlineStr">
        <is>
          <t>Repair stucco</t>
        </is>
      </c>
      <c r="D357" t="inlineStr">
        <is>
          <t>repair cracked stucco</t>
        </is>
      </c>
      <c r="E357" s="7" t="inlineStr">
        <is>
          <t>0800 - Exterior Wall</t>
        </is>
      </c>
      <c r="F357" s="11" t="inlineStr">
        <is>
          <t>GC</t>
        </is>
      </c>
      <c r="G357" s="7" t="inlineStr">
        <is>
          <t>Capital Plan</t>
        </is>
      </c>
      <c r="H357" s="3" t="n">
        <v>45000</v>
      </c>
      <c r="I357" s="3" t="n">
        <v>45000</v>
      </c>
      <c r="J357" s="4" t="n">
        <v>0</v>
      </c>
      <c r="K357" s="8">
        <f>IF(H357=0,0,I357/H357)</f>
        <v/>
      </c>
      <c r="L357" s="11" t="inlineStr">
        <is>
          <t>Completed</t>
        </is>
      </c>
    </row>
    <row r="358">
      <c r="A358" t="inlineStr">
        <is>
          <t>Las Colinas Heights</t>
        </is>
      </c>
      <c r="B358" s="7" t="n">
        <v>2023</v>
      </c>
      <c r="C358" t="inlineStr">
        <is>
          <t>Exterior building</t>
        </is>
      </c>
      <c r="D358" t="inlineStr">
        <is>
          <t>Paint community</t>
        </is>
      </c>
      <c r="E358" s="7" t="inlineStr">
        <is>
          <t>0800 - Exterior Wall</t>
        </is>
      </c>
      <c r="F358" s="11" t="inlineStr">
        <is>
          <t>GC</t>
        </is>
      </c>
      <c r="G358" s="7" t="inlineStr">
        <is>
          <t>Capital Plan</t>
        </is>
      </c>
      <c r="H358" s="3" t="n">
        <v>595000</v>
      </c>
      <c r="I358" s="3" t="n">
        <v>595000</v>
      </c>
      <c r="J358" s="4" t="n">
        <v>0</v>
      </c>
      <c r="K358" s="8">
        <f>IF(H358=0,0,I358/H358)</f>
        <v/>
      </c>
      <c r="L358" s="11" t="inlineStr">
        <is>
          <t>Completed</t>
        </is>
      </c>
    </row>
    <row r="359">
      <c r="A359" t="inlineStr">
        <is>
          <t>Las Colinas Heights</t>
        </is>
      </c>
      <c r="B359" s="7" t="n">
        <v>2023</v>
      </c>
      <c r="C359" t="inlineStr">
        <is>
          <t>Repair / replace wood trim</t>
        </is>
      </c>
      <c r="D359" t="inlineStr">
        <is>
          <t>From PCA- $1,000- The wood siding at buildings #10 and #12 was
observed to be damaged.</t>
        </is>
      </c>
      <c r="E359" s="7" t="inlineStr">
        <is>
          <t>0800 - Exterior Wall</t>
        </is>
      </c>
      <c r="F359" s="11" t="inlineStr">
        <is>
          <t>GC</t>
        </is>
      </c>
      <c r="G359" s="7" t="inlineStr">
        <is>
          <t>Capital Plan</t>
        </is>
      </c>
      <c r="H359" s="3" t="n">
        <v>45000</v>
      </c>
      <c r="I359" s="3" t="n">
        <v>45000</v>
      </c>
      <c r="J359" s="4" t="n">
        <v>0</v>
      </c>
      <c r="K359" s="8">
        <f>IF(H359=0,0,I359/H359)</f>
        <v/>
      </c>
      <c r="L359" s="11" t="inlineStr">
        <is>
          <t>Completed</t>
        </is>
      </c>
    </row>
    <row r="360">
      <c r="A360" t="inlineStr">
        <is>
          <t>Las Colinas Heights</t>
        </is>
      </c>
      <c r="B360" s="7" t="n">
        <v>2023</v>
      </c>
      <c r="C360" t="inlineStr">
        <is>
          <t>Platinum upgrades</t>
        </is>
      </c>
      <c r="E360" s="7" t="inlineStr">
        <is>
          <t>0900 - FF&amp;E in Units</t>
        </is>
      </c>
      <c r="F360" s="12" t="inlineStr">
        <is>
          <t>PMC</t>
        </is>
      </c>
      <c r="G360" s="7" t="inlineStr">
        <is>
          <t>Capital Plan</t>
        </is>
      </c>
      <c r="H360" s="3" t="n">
        <v>650000</v>
      </c>
      <c r="I360" s="3" t="n">
        <v>886629</v>
      </c>
      <c r="J360" s="4" t="n">
        <v>-236629</v>
      </c>
      <c r="K360" s="8">
        <f>IF(H360=0,0,I360/H360)</f>
        <v/>
      </c>
      <c r="L360" s="11" t="inlineStr">
        <is>
          <t>Completed</t>
        </is>
      </c>
    </row>
    <row r="361">
      <c r="A361" t="inlineStr">
        <is>
          <t>Las Colinas Heights</t>
        </is>
      </c>
      <c r="B361" s="7" t="n">
        <v>2023</v>
      </c>
      <c r="C361" t="inlineStr">
        <is>
          <t>PFC Units</t>
        </is>
      </c>
      <c r="E361" s="7" t="inlineStr">
        <is>
          <t>0900 - FF&amp;E in Units</t>
        </is>
      </c>
      <c r="F361" s="12" t="inlineStr">
        <is>
          <t>PMC</t>
        </is>
      </c>
      <c r="G361" s="7" t="inlineStr">
        <is>
          <t>Capital Plan</t>
        </is>
      </c>
      <c r="H361" s="3" t="n">
        <v>1600000</v>
      </c>
      <c r="I361" s="3" t="n">
        <v>0</v>
      </c>
      <c r="J361" s="4" t="n">
        <v>1600000</v>
      </c>
      <c r="K361" s="8">
        <f>IF(H361=0,0,I361/H361)</f>
        <v/>
      </c>
      <c r="L361" s="13" t="inlineStr">
        <is>
          <t>Not Started</t>
        </is>
      </c>
    </row>
    <row r="362">
      <c r="A362" t="inlineStr">
        <is>
          <t>Las Colinas Heights</t>
        </is>
      </c>
      <c r="B362" s="7" t="n">
        <v>2023</v>
      </c>
      <c r="C362" t="inlineStr">
        <is>
          <t>Repair Leaking at Unit Interiors</t>
        </is>
      </c>
      <c r="D362" t="inlineStr">
        <is>
          <t>Subsequent to the site visit CBRE was informed of additional areas of repairs needed. Unit 676 - evidence of a major lea</t>
        </is>
      </c>
      <c r="E362" s="7" t="inlineStr">
        <is>
          <t>0900 - FF&amp;E in Units</t>
        </is>
      </c>
      <c r="F362" s="12" t="inlineStr">
        <is>
          <t>PMC</t>
        </is>
      </c>
      <c r="G362" s="7" t="inlineStr">
        <is>
          <t>Capital Plan</t>
        </is>
      </c>
      <c r="H362" s="3" t="n">
        <v>8500</v>
      </c>
      <c r="I362" s="3" t="n">
        <v>56593</v>
      </c>
      <c r="J362" s="4" t="n">
        <v>-48093</v>
      </c>
      <c r="K362" s="8">
        <f>IF(H362=0,0,I362/H362)</f>
        <v/>
      </c>
      <c r="L362" s="11" t="inlineStr">
        <is>
          <t>Completed</t>
        </is>
      </c>
    </row>
    <row r="363">
      <c r="A363" t="inlineStr">
        <is>
          <t>Las Colinas Heights</t>
        </is>
      </c>
      <c r="B363" s="7" t="n">
        <v>2023</v>
      </c>
      <c r="C363" t="inlineStr">
        <is>
          <t>Fix Broken handrail in Unit 4425</t>
        </is>
      </c>
      <c r="D363" t="inlineStr">
        <is>
          <t>Subsequent to the site visit CBRE was informed of additional areas of repairs needed. Unit 4425 - Handrail is broken and</t>
        </is>
      </c>
      <c r="E363" s="7" t="inlineStr">
        <is>
          <t>0900 - FF&amp;E in Units</t>
        </is>
      </c>
      <c r="F363" s="12" t="inlineStr">
        <is>
          <t>PMC</t>
        </is>
      </c>
      <c r="G363" s="7" t="inlineStr">
        <is>
          <t>Capital Plan</t>
        </is>
      </c>
      <c r="H363" s="3" t="n">
        <v>500</v>
      </c>
      <c r="I363" s="3" t="n">
        <v>0</v>
      </c>
      <c r="J363" s="4" t="n">
        <v>500</v>
      </c>
      <c r="K363" s="8">
        <f>IF(H363=0,0,I363/H363)</f>
        <v/>
      </c>
      <c r="L363" s="13" t="inlineStr">
        <is>
          <t>Not Started</t>
        </is>
      </c>
    </row>
    <row r="364">
      <c r="A364" t="inlineStr">
        <is>
          <t>Las Colinas Heights</t>
        </is>
      </c>
      <c r="B364" s="7" t="n">
        <v>2023</v>
      </c>
      <c r="C364" t="inlineStr">
        <is>
          <t>Remove interior mold</t>
        </is>
      </c>
      <c r="D364" t="inlineStr">
        <is>
          <t xml:space="preserve">From PCA- $2,000- CBRE observed conspicuous mold growth in the areas identified as walls and ceiling of the living room </t>
        </is>
      </c>
      <c r="E364" s="7" t="inlineStr">
        <is>
          <t>0900 - FF&amp;E in Units</t>
        </is>
      </c>
      <c r="F364" s="12" t="inlineStr">
        <is>
          <t>PMC</t>
        </is>
      </c>
      <c r="G364" s="7" t="inlineStr">
        <is>
          <t>Capital Plan</t>
        </is>
      </c>
      <c r="H364" s="3" t="n">
        <v>2000</v>
      </c>
      <c r="I364" s="3" t="n">
        <v>13316</v>
      </c>
      <c r="J364" s="4" t="n">
        <v>-11316</v>
      </c>
      <c r="K364" s="8">
        <f>IF(H364=0,0,I364/H364)</f>
        <v/>
      </c>
      <c r="L364" s="11" t="inlineStr">
        <is>
          <t>Completed</t>
        </is>
      </c>
    </row>
    <row r="365">
      <c r="A365" t="inlineStr">
        <is>
          <t>Las Colinas Heights</t>
        </is>
      </c>
      <c r="B365" s="7" t="n">
        <v>2023</v>
      </c>
      <c r="C365" t="inlineStr">
        <is>
          <t>Remove Interior Mold in Unit 3951</t>
        </is>
      </c>
      <c r="D365" t="inlineStr">
        <is>
          <t>From PCA- $1,000- Subsequent to the site visit CBRE was informed of additional areas of repairs needed. Unit 3951 - majo</t>
        </is>
      </c>
      <c r="E365" s="7" t="inlineStr">
        <is>
          <t>0900 - FF&amp;E in Units</t>
        </is>
      </c>
      <c r="F365" s="12" t="inlineStr">
        <is>
          <t>PMC</t>
        </is>
      </c>
      <c r="G365" s="7" t="inlineStr">
        <is>
          <t>Capital Plan</t>
        </is>
      </c>
      <c r="H365" s="3" t="n">
        <v>1000</v>
      </c>
      <c r="I365" s="3" t="n">
        <v>6658</v>
      </c>
      <c r="J365" s="4" t="n">
        <v>-5658</v>
      </c>
      <c r="K365" s="8">
        <f>IF(H365=0,0,I365/H365)</f>
        <v/>
      </c>
      <c r="L365" s="11" t="inlineStr">
        <is>
          <t>Completed</t>
        </is>
      </c>
    </row>
    <row r="366">
      <c r="A366" t="inlineStr">
        <is>
          <t>Las Colinas Heights</t>
        </is>
      </c>
      <c r="B366" s="7" t="n">
        <v>2023</v>
      </c>
      <c r="C366" t="inlineStr">
        <is>
          <t>Down Units</t>
        </is>
      </c>
      <c r="D366" t="inlineStr">
        <is>
          <t>From PCA- $10,000- At the time of the site visit, 1 down unit (unit #4335) was observed due to subflooring damage accord</t>
        </is>
      </c>
      <c r="E366" s="7" t="inlineStr">
        <is>
          <t>0900 - FF&amp;E in Units</t>
        </is>
      </c>
      <c r="F366" s="11" t="inlineStr">
        <is>
          <t>GC</t>
        </is>
      </c>
      <c r="G366" s="7" t="inlineStr">
        <is>
          <t>Capital Plan</t>
        </is>
      </c>
      <c r="H366" s="3" t="n">
        <v>10000</v>
      </c>
      <c r="I366" s="3" t="n">
        <v>10000</v>
      </c>
      <c r="J366" s="4" t="n">
        <v>0</v>
      </c>
      <c r="K366" s="8">
        <f>IF(H366=0,0,I366/H366)</f>
        <v/>
      </c>
      <c r="L366" s="11" t="inlineStr">
        <is>
          <t>Completed</t>
        </is>
      </c>
    </row>
    <row r="367">
      <c r="A367" t="inlineStr">
        <is>
          <t>Las Colinas Heights</t>
        </is>
      </c>
      <c r="B367" s="7" t="n">
        <v>2023</v>
      </c>
      <c r="C367" t="inlineStr">
        <is>
          <t>Dryer Vents</t>
        </is>
      </c>
      <c r="D367" t="inlineStr">
        <is>
          <t>Clean dryer vents</t>
        </is>
      </c>
      <c r="E367" s="7" t="inlineStr">
        <is>
          <t>0900 - FF&amp;E in Units</t>
        </is>
      </c>
      <c r="F367" s="11" t="inlineStr">
        <is>
          <t>GC</t>
        </is>
      </c>
      <c r="G367" s="7" t="inlineStr">
        <is>
          <t>Capital Plan</t>
        </is>
      </c>
      <c r="H367" s="3" t="n">
        <v>23175</v>
      </c>
      <c r="I367" s="3" t="n">
        <v>23175</v>
      </c>
      <c r="J367" s="4" t="n">
        <v>0</v>
      </c>
      <c r="K367" s="8">
        <f>IF(H367=0,0,I367/H367)</f>
        <v/>
      </c>
      <c r="L367" s="11" t="inlineStr">
        <is>
          <t>Completed</t>
        </is>
      </c>
    </row>
    <row r="368">
      <c r="A368" t="inlineStr">
        <is>
          <t>Las Colinas Heights</t>
        </is>
      </c>
      <c r="B368" s="7" t="n">
        <v>2023</v>
      </c>
      <c r="C368" t="inlineStr">
        <is>
          <t xml:space="preserve">Range Queen </t>
        </is>
      </c>
      <c r="D368" t="inlineStr">
        <is>
          <t>Fire stops</t>
        </is>
      </c>
      <c r="E368" s="7" t="inlineStr">
        <is>
          <t>0900 - FF&amp;E in Units</t>
        </is>
      </c>
      <c r="F368" s="11" t="inlineStr">
        <is>
          <t>GC</t>
        </is>
      </c>
      <c r="G368" s="7" t="inlineStr">
        <is>
          <t>Capital Plan</t>
        </is>
      </c>
      <c r="H368" s="3" t="n">
        <v>50985</v>
      </c>
      <c r="I368" s="3" t="n">
        <v>50985</v>
      </c>
      <c r="J368" s="4" t="n">
        <v>0</v>
      </c>
      <c r="K368" s="8">
        <f>IF(H368=0,0,I368/H368)</f>
        <v/>
      </c>
      <c r="L368" s="11" t="inlineStr">
        <is>
          <t>Completed</t>
        </is>
      </c>
    </row>
    <row r="369">
      <c r="A369" t="inlineStr">
        <is>
          <t>Las Colinas Heights</t>
        </is>
      </c>
      <c r="B369" s="7" t="n">
        <v>2023</v>
      </c>
      <c r="C369" t="inlineStr">
        <is>
          <t>Install GFCI outlet in wet areas</t>
        </is>
      </c>
      <c r="D369" t="inlineStr">
        <is>
          <t>From PCA- $11,750- 50% of the bathrooms of 2-bedroom units had Non-GFCI outlets.</t>
        </is>
      </c>
      <c r="E369" s="7" t="inlineStr">
        <is>
          <t>0900 - FF&amp;E in Units</t>
        </is>
      </c>
      <c r="F369" s="11" t="inlineStr">
        <is>
          <t>GC</t>
        </is>
      </c>
      <c r="G369" s="7" t="inlineStr">
        <is>
          <t>Capital Plan</t>
        </is>
      </c>
      <c r="H369" s="3" t="n">
        <v>17625</v>
      </c>
      <c r="I369" s="3" t="n">
        <v>17625</v>
      </c>
      <c r="J369" s="4" t="n">
        <v>0</v>
      </c>
      <c r="K369" s="8">
        <f>IF(H369=0,0,I369/H369)</f>
        <v/>
      </c>
      <c r="L369" s="11" t="inlineStr">
        <is>
          <t>Completed</t>
        </is>
      </c>
    </row>
    <row r="370">
      <c r="A370" t="inlineStr">
        <is>
          <t>Las Colinas Heights</t>
        </is>
      </c>
      <c r="B370" s="7" t="n">
        <v>2023</v>
      </c>
      <c r="C370" t="inlineStr">
        <is>
          <t>Clubhouse / Office Remodel</t>
        </is>
      </c>
      <c r="D370" t="inlineStr">
        <is>
          <t>repair and stain office catwalk balcony</t>
        </is>
      </c>
      <c r="E370" s="7" t="inlineStr">
        <is>
          <t>1100- Specialties, Equipment &amp; Furnishings</t>
        </is>
      </c>
      <c r="F370" s="11" t="inlineStr">
        <is>
          <t>GC</t>
        </is>
      </c>
      <c r="G370" s="7" t="inlineStr">
        <is>
          <t>Capital Plan</t>
        </is>
      </c>
      <c r="H370" s="3" t="n">
        <v>12000</v>
      </c>
      <c r="I370" s="3" t="n">
        <v>12000</v>
      </c>
      <c r="J370" s="4" t="n">
        <v>0</v>
      </c>
      <c r="K370" s="8">
        <f>IF(H370=0,0,I370/H370)</f>
        <v/>
      </c>
      <c r="L370" s="11" t="inlineStr">
        <is>
          <t>Completed</t>
        </is>
      </c>
    </row>
    <row r="371">
      <c r="A371" t="inlineStr">
        <is>
          <t>Las Colinas Heights</t>
        </is>
      </c>
      <c r="B371" s="7" t="n">
        <v>2023</v>
      </c>
      <c r="C371" t="inlineStr">
        <is>
          <t>Clubhouse Renovation</t>
        </is>
      </c>
      <c r="D371" t="inlineStr">
        <is>
          <t>Hide cabling
Look at replacing hexagonal mirrored tile on walls
Kitchen upgrades?</t>
        </is>
      </c>
      <c r="E371" s="7" t="inlineStr">
        <is>
          <t>1100- Specialties, Equipment &amp; Furnishings</t>
        </is>
      </c>
      <c r="F371" s="12" t="inlineStr">
        <is>
          <t>PMC</t>
        </is>
      </c>
      <c r="G371" s="7" t="inlineStr">
        <is>
          <t>Capital Plan</t>
        </is>
      </c>
      <c r="H371" s="3" t="n">
        <v>25000</v>
      </c>
      <c r="I371" s="3" t="n">
        <v>1720</v>
      </c>
      <c r="J371" s="4" t="n">
        <v>23280</v>
      </c>
      <c r="K371" s="8">
        <f>IF(H371=0,0,I371/H371)</f>
        <v/>
      </c>
      <c r="L371" s="10" t="inlineStr">
        <is>
          <t>In Progress</t>
        </is>
      </c>
    </row>
    <row r="372">
      <c r="A372" t="inlineStr">
        <is>
          <t>Las Colinas Heights</t>
        </is>
      </c>
      <c r="B372" s="7" t="n">
        <v>2023</v>
      </c>
      <c r="C372" t="inlineStr">
        <is>
          <t>Clubhouse Furniture</t>
        </is>
      </c>
      <c r="E372" s="7" t="inlineStr">
        <is>
          <t>1100- Specialties, Equipment &amp; Furnishings</t>
        </is>
      </c>
      <c r="F372" s="12" t="inlineStr">
        <is>
          <t>PMC</t>
        </is>
      </c>
      <c r="G372" s="7" t="inlineStr">
        <is>
          <t>Capital Plan</t>
        </is>
      </c>
      <c r="H372" s="3" t="n">
        <v>40000</v>
      </c>
      <c r="I372" s="3" t="n">
        <v>2946</v>
      </c>
      <c r="J372" s="4" t="n">
        <v>37054</v>
      </c>
      <c r="K372" s="8">
        <f>IF(H372=0,0,I372/H372)</f>
        <v/>
      </c>
      <c r="L372" s="10" t="inlineStr">
        <is>
          <t>In Progress</t>
        </is>
      </c>
    </row>
    <row r="373">
      <c r="A373" t="inlineStr">
        <is>
          <t>Las Colinas Heights</t>
        </is>
      </c>
      <c r="B373" s="7" t="n">
        <v>2023</v>
      </c>
      <c r="C373" t="inlineStr">
        <is>
          <t>Audio systems</t>
        </is>
      </c>
      <c r="E373" s="7" t="inlineStr">
        <is>
          <t>1100- Specialties, Equipment &amp; Furnishings</t>
        </is>
      </c>
      <c r="F373" s="12" t="inlineStr">
        <is>
          <t>PMC</t>
        </is>
      </c>
      <c r="G373" s="7" t="inlineStr">
        <is>
          <t>Capital Plan</t>
        </is>
      </c>
      <c r="H373" s="3" t="n">
        <v>30000</v>
      </c>
      <c r="I373" s="3" t="n">
        <v>0</v>
      </c>
      <c r="J373" s="4" t="n">
        <v>30000</v>
      </c>
      <c r="K373" s="8">
        <f>IF(H373=0,0,I373/H373)</f>
        <v/>
      </c>
      <c r="L373" s="13" t="inlineStr">
        <is>
          <t>Not Started</t>
        </is>
      </c>
    </row>
    <row r="374">
      <c r="A374" t="inlineStr">
        <is>
          <t>Las Colinas Heights</t>
        </is>
      </c>
      <c r="B374" s="7" t="n">
        <v>2023</v>
      </c>
      <c r="C374" t="inlineStr">
        <is>
          <t>Fitness Equipment</t>
        </is>
      </c>
      <c r="E374" s="7" t="inlineStr">
        <is>
          <t>1100- Specialties, Equipment &amp; Furnishings</t>
        </is>
      </c>
      <c r="F374" s="12" t="inlineStr">
        <is>
          <t>PMC</t>
        </is>
      </c>
      <c r="G374" s="7" t="inlineStr">
        <is>
          <t>Capital Plan</t>
        </is>
      </c>
      <c r="H374" s="3" t="n">
        <v>50000</v>
      </c>
      <c r="I374" s="3" t="n">
        <v>50321</v>
      </c>
      <c r="J374" s="4" t="n">
        <v>-321</v>
      </c>
      <c r="K374" s="8">
        <f>IF(H374=0,0,I374/H374)</f>
        <v/>
      </c>
      <c r="L374" s="11" t="inlineStr">
        <is>
          <t>Completed</t>
        </is>
      </c>
    </row>
    <row r="375">
      <c r="A375" t="inlineStr">
        <is>
          <t>Las Colinas Heights</t>
        </is>
      </c>
      <c r="B375" s="7" t="n">
        <v>2023</v>
      </c>
      <c r="C375" t="inlineStr">
        <is>
          <t>Pool furniture</t>
        </is>
      </c>
      <c r="D375" t="inlineStr">
        <is>
          <t>To include installation of cabanas</t>
        </is>
      </c>
      <c r="E375" s="7" t="inlineStr">
        <is>
          <t>1100- Specialties, Equipment &amp; Furnishings</t>
        </is>
      </c>
      <c r="F375" s="12" t="inlineStr">
        <is>
          <t>PMC</t>
        </is>
      </c>
      <c r="G375" s="7" t="inlineStr">
        <is>
          <t>Capital Plan</t>
        </is>
      </c>
      <c r="H375" s="3" t="n">
        <v>40000</v>
      </c>
      <c r="I375" s="3" t="n">
        <v>0</v>
      </c>
      <c r="J375" s="4" t="n">
        <v>40000</v>
      </c>
      <c r="K375" s="8">
        <f>IF(H375=0,0,I375/H375)</f>
        <v/>
      </c>
      <c r="L375" s="13" t="inlineStr">
        <is>
          <t>Not Started</t>
        </is>
      </c>
    </row>
    <row r="376">
      <c r="A376" t="inlineStr">
        <is>
          <t>Las Colinas Heights</t>
        </is>
      </c>
      <c r="B376" s="7" t="n">
        <v>2023</v>
      </c>
      <c r="C376" t="inlineStr">
        <is>
          <t>Pool area amenities- 2 pools</t>
        </is>
      </c>
      <c r="E376" s="7" t="inlineStr">
        <is>
          <t>1100- Specialties, Equipment &amp; Furnishings</t>
        </is>
      </c>
      <c r="F376" s="12" t="inlineStr">
        <is>
          <t>PMC</t>
        </is>
      </c>
      <c r="G376" s="7" t="inlineStr">
        <is>
          <t>Capital Plan</t>
        </is>
      </c>
      <c r="H376" s="3" t="n">
        <v>100000</v>
      </c>
      <c r="I376" s="3" t="n">
        <v>4808</v>
      </c>
      <c r="J376" s="4" t="n">
        <v>95192</v>
      </c>
      <c r="K376" s="8">
        <f>IF(H376=0,0,I376/H376)</f>
        <v/>
      </c>
      <c r="L376" s="10" t="inlineStr">
        <is>
          <t>In Progress</t>
        </is>
      </c>
    </row>
    <row r="377">
      <c r="A377" t="inlineStr">
        <is>
          <t>Las Colinas Heights</t>
        </is>
      </c>
      <c r="B377" s="7" t="n">
        <v>2023</v>
      </c>
      <c r="C377" t="inlineStr">
        <is>
          <t>Fitness center renovation</t>
        </is>
      </c>
      <c r="D377" t="inlineStr">
        <is>
          <t>New flooring- rubber or epoxy</t>
        </is>
      </c>
      <c r="E377" s="7" t="inlineStr">
        <is>
          <t>1100- Specialties, Equipment &amp; Furnishings</t>
        </is>
      </c>
      <c r="F377" s="11" t="inlineStr">
        <is>
          <t>GC</t>
        </is>
      </c>
      <c r="G377" s="7" t="inlineStr">
        <is>
          <t>Capital Plan</t>
        </is>
      </c>
      <c r="H377" s="3" t="n">
        <v>20000</v>
      </c>
      <c r="I377" s="3" t="n">
        <v>20000</v>
      </c>
      <c r="J377" s="4" t="n">
        <v>0</v>
      </c>
      <c r="K377" s="8">
        <f>IF(H377=0,0,I377/H377)</f>
        <v/>
      </c>
      <c r="L377" s="11" t="inlineStr">
        <is>
          <t>Completed</t>
        </is>
      </c>
    </row>
    <row r="378">
      <c r="A378" t="inlineStr">
        <is>
          <t>Las Colinas Heights</t>
        </is>
      </c>
      <c r="B378" s="7" t="n">
        <v>2023</v>
      </c>
      <c r="C378" t="inlineStr">
        <is>
          <t>Plumbing- General</t>
        </is>
      </c>
      <c r="D378" t="inlineStr">
        <is>
          <t>6 buildings with leaks</t>
        </is>
      </c>
      <c r="E378" s="7" t="inlineStr">
        <is>
          <t>1400 - Plumbing</t>
        </is>
      </c>
      <c r="F378" s="11" t="inlineStr">
        <is>
          <t>GC</t>
        </is>
      </c>
      <c r="G378" s="7" t="inlineStr">
        <is>
          <t>Capital Plan</t>
        </is>
      </c>
      <c r="H378" s="3" t="n">
        <v>30000</v>
      </c>
      <c r="I378" s="3" t="n">
        <v>30000</v>
      </c>
      <c r="J378" s="4" t="n">
        <v>0</v>
      </c>
      <c r="K378" s="8">
        <f>IF(H378=0,0,I378/H378)</f>
        <v/>
      </c>
      <c r="L378" s="11" t="inlineStr">
        <is>
          <t>Completed</t>
        </is>
      </c>
    </row>
    <row r="379">
      <c r="A379" t="inlineStr">
        <is>
          <t>Las Colinas Heights</t>
        </is>
      </c>
      <c r="B379" s="7" t="n">
        <v>2023</v>
      </c>
      <c r="C379" t="inlineStr">
        <is>
          <t>Electrical distribution</t>
        </is>
      </c>
      <c r="D379" t="inlineStr">
        <is>
          <t>From PCA- $1,000- The Electrical Panel in the swimming pool equipment by the leasing office was observed to be without c</t>
        </is>
      </c>
      <c r="E379" s="7" t="inlineStr">
        <is>
          <t>1600 - Electrical</t>
        </is>
      </c>
      <c r="F379" s="11" t="inlineStr">
        <is>
          <t>GC</t>
        </is>
      </c>
      <c r="G379" s="7" t="inlineStr">
        <is>
          <t>Capital Plan</t>
        </is>
      </c>
      <c r="H379" s="3" t="n">
        <v>5200</v>
      </c>
      <c r="I379" s="3" t="n">
        <v>5200</v>
      </c>
      <c r="J379" s="4" t="n">
        <v>0</v>
      </c>
      <c r="K379" s="8">
        <f>IF(H379=0,0,I379/H379)</f>
        <v/>
      </c>
      <c r="L379" s="11" t="inlineStr">
        <is>
          <t>Completed</t>
        </is>
      </c>
    </row>
    <row r="380">
      <c r="A380" t="inlineStr">
        <is>
          <t>Las Colinas Heights</t>
        </is>
      </c>
      <c r="B380" s="7" t="n">
        <v>2023</v>
      </c>
      <c r="C380" t="inlineStr">
        <is>
          <t>Switchgear/metering</t>
        </is>
      </c>
      <c r="D380" t="inlineStr">
        <is>
          <t>From PCA- $700- The Electrical Panels in the swimming pool equipment by the leasing office and in the electrical room of</t>
        </is>
      </c>
      <c r="E380" s="7" t="inlineStr">
        <is>
          <t>1600 - Electrical</t>
        </is>
      </c>
      <c r="F380" s="11" t="inlineStr">
        <is>
          <t>GC</t>
        </is>
      </c>
      <c r="G380" s="7" t="inlineStr">
        <is>
          <t>Capital Plan</t>
        </is>
      </c>
      <c r="H380" s="3" t="n">
        <v>700</v>
      </c>
      <c r="I380" s="3" t="n">
        <v>700</v>
      </c>
      <c r="J380" s="4" t="n">
        <v>0</v>
      </c>
      <c r="K380" s="8">
        <f>IF(H380=0,0,I380/H380)</f>
        <v/>
      </c>
      <c r="L380" s="11" t="inlineStr">
        <is>
          <t>Completed</t>
        </is>
      </c>
    </row>
    <row r="381">
      <c r="A381" t="inlineStr">
        <is>
          <t>Las Colinas Heights</t>
        </is>
      </c>
      <c r="B381" s="7" t="n">
        <v>2023</v>
      </c>
      <c r="C381" t="inlineStr">
        <is>
          <t>Fix/ test the fire riser</t>
        </is>
      </c>
      <c r="D381" t="inlineStr">
        <is>
          <t>From PCA- $2,000- The fire sprinkler riser in building #10 has a red inspection tag.</t>
        </is>
      </c>
      <c r="E381" s="7" t="inlineStr">
        <is>
          <t>1600 - Electrical</t>
        </is>
      </c>
      <c r="F381" s="11" t="inlineStr">
        <is>
          <t>GC</t>
        </is>
      </c>
      <c r="G381" s="7" t="inlineStr">
        <is>
          <t>Capital Plan</t>
        </is>
      </c>
      <c r="H381" s="3" t="n">
        <v>2000</v>
      </c>
      <c r="I381" s="3" t="n">
        <v>2000</v>
      </c>
      <c r="J381" s="4" t="n">
        <v>0</v>
      </c>
      <c r="K381" s="8">
        <f>IF(H381=0,0,I381/H381)</f>
        <v/>
      </c>
      <c r="L381" s="11" t="inlineStr">
        <is>
          <t>Completed</t>
        </is>
      </c>
    </row>
    <row r="382">
      <c r="A382" t="inlineStr">
        <is>
          <t>Las Colinas Heights</t>
        </is>
      </c>
      <c r="B382" s="7" t="n">
        <v>2023</v>
      </c>
      <c r="C382" t="inlineStr">
        <is>
          <t>Fix the fire alarm panel</t>
        </is>
      </c>
      <c r="D382" t="inlineStr">
        <is>
          <t>From PCA- $1,000- A trouble indicator light was noted at the fire alarm panel of building #5.</t>
        </is>
      </c>
      <c r="E382" s="7" t="inlineStr">
        <is>
          <t>1600 - Electrical</t>
        </is>
      </c>
      <c r="F382" s="11" t="inlineStr">
        <is>
          <t>GC</t>
        </is>
      </c>
      <c r="G382" s="7" t="inlineStr">
        <is>
          <t>Capital Plan</t>
        </is>
      </c>
      <c r="H382" s="3" t="n">
        <v>1000</v>
      </c>
      <c r="I382" s="3" t="n">
        <v>1000</v>
      </c>
      <c r="J382" s="4" t="n">
        <v>0</v>
      </c>
      <c r="K382" s="8">
        <f>IF(H382=0,0,I382/H382)</f>
        <v/>
      </c>
      <c r="L382" s="11" t="inlineStr">
        <is>
          <t>Completed</t>
        </is>
      </c>
    </row>
    <row r="383">
      <c r="A383" t="inlineStr">
        <is>
          <t>Las Colinas Heights</t>
        </is>
      </c>
      <c r="B383" s="7" t="n">
        <v>2023</v>
      </c>
      <c r="C383" t="inlineStr">
        <is>
          <t>Install CO Detector</t>
        </is>
      </c>
      <c r="D383" t="inlineStr">
        <is>
          <t>From PCA- $12,950- Carbon Monoxide detectors were not observed as required.</t>
        </is>
      </c>
      <c r="E383" s="7" t="inlineStr">
        <is>
          <t>1600 - Electrical</t>
        </is>
      </c>
      <c r="F383" s="11" t="inlineStr">
        <is>
          <t>GC</t>
        </is>
      </c>
      <c r="G383" s="7" t="inlineStr">
        <is>
          <t>Capital Plan</t>
        </is>
      </c>
      <c r="H383" s="3" t="n">
        <v>23310</v>
      </c>
      <c r="I383" s="3" t="n">
        <v>23310</v>
      </c>
      <c r="J383" s="4" t="n">
        <v>0</v>
      </c>
      <c r="K383" s="8">
        <f>IF(H383=0,0,I383/H383)</f>
        <v/>
      </c>
      <c r="L383" s="11" t="inlineStr">
        <is>
          <t>Completed</t>
        </is>
      </c>
    </row>
    <row r="384">
      <c r="A384" t="inlineStr">
        <is>
          <t>Las Colinas Heights</t>
        </is>
      </c>
      <c r="B384" s="7" t="n">
        <v>2023</v>
      </c>
      <c r="C384" t="inlineStr">
        <is>
          <t>Fire suppression</t>
        </is>
      </c>
      <c r="D384" t="inlineStr">
        <is>
          <t>From PCA- $2,000- No fire extinguishers were observed in any visited units.</t>
        </is>
      </c>
      <c r="E384" s="7" t="inlineStr">
        <is>
          <t>1600 - Electrical</t>
        </is>
      </c>
      <c r="F384" s="11" t="inlineStr">
        <is>
          <t>GC</t>
        </is>
      </c>
      <c r="G384" s="7" t="inlineStr">
        <is>
          <t>Capital Plan</t>
        </is>
      </c>
      <c r="H384" s="3" t="n">
        <v>2500</v>
      </c>
      <c r="I384" s="3" t="n">
        <v>2500</v>
      </c>
      <c r="J384" s="4" t="n">
        <v>0</v>
      </c>
      <c r="K384" s="8">
        <f>IF(H384=0,0,I384/H384)</f>
        <v/>
      </c>
      <c r="L384" s="11" t="inlineStr">
        <is>
          <t>Completed</t>
        </is>
      </c>
    </row>
    <row r="385">
      <c r="A385" t="inlineStr">
        <is>
          <t>Las Colinas Heights</t>
        </is>
      </c>
      <c r="B385" s="7" t="n">
        <v>2023</v>
      </c>
      <c r="C385" t="inlineStr">
        <is>
          <t>Common area light fixtures</t>
        </is>
      </c>
      <c r="D385" t="inlineStr">
        <is>
          <t>Change all 8 ft pole lights to LED</t>
        </is>
      </c>
      <c r="E385" s="7" t="inlineStr">
        <is>
          <t>1600 - Electrical</t>
        </is>
      </c>
      <c r="F385" s="11" t="inlineStr">
        <is>
          <t>GC</t>
        </is>
      </c>
      <c r="G385" s="7" t="inlineStr">
        <is>
          <t>Capital Plan</t>
        </is>
      </c>
      <c r="H385" s="3" t="n">
        <v>36000</v>
      </c>
      <c r="I385" s="3" t="n">
        <v>36000</v>
      </c>
      <c r="J385" s="4" t="n">
        <v>0</v>
      </c>
      <c r="K385" s="8">
        <f>IF(H385=0,0,I385/H385)</f>
        <v/>
      </c>
      <c r="L385" s="11" t="inlineStr">
        <is>
          <t>Completed</t>
        </is>
      </c>
    </row>
    <row r="386">
      <c r="A386" t="inlineStr">
        <is>
          <t>Las Colinas Heights</t>
        </is>
      </c>
      <c r="B386" s="7" t="n">
        <v>2023</v>
      </c>
      <c r="C386" t="inlineStr">
        <is>
          <t xml:space="preserve">Replace breezeway lights </t>
        </is>
      </c>
      <c r="D386" t="inlineStr">
        <is>
          <t>change breezeway lights to LED</t>
        </is>
      </c>
      <c r="E386" s="7" t="inlineStr">
        <is>
          <t>1600 - Electrical</t>
        </is>
      </c>
      <c r="F386" s="11" t="inlineStr">
        <is>
          <t>GC</t>
        </is>
      </c>
      <c r="G386" s="7" t="inlineStr">
        <is>
          <t>Capital Plan</t>
        </is>
      </c>
      <c r="H386" s="3" t="n">
        <v>42000</v>
      </c>
      <c r="I386" s="3" t="n">
        <v>42000</v>
      </c>
      <c r="J386" s="4" t="n">
        <v>0</v>
      </c>
      <c r="K386" s="8">
        <f>IF(H386=0,0,I386/H386)</f>
        <v/>
      </c>
      <c r="L386" s="11" t="inlineStr">
        <is>
          <t>Completed</t>
        </is>
      </c>
    </row>
    <row r="387">
      <c r="A387" t="inlineStr">
        <is>
          <t>Las Colinas Heights</t>
        </is>
      </c>
      <c r="B387" s="7" t="n">
        <v>2023</v>
      </c>
      <c r="C387" t="inlineStr">
        <is>
          <t>Contingency- Other</t>
        </is>
      </c>
      <c r="E387" s="7" t="inlineStr">
        <is>
          <t>Contingency</t>
        </is>
      </c>
      <c r="F387" s="13" t="inlineStr">
        <is>
          <t>Unmarked</t>
        </is>
      </c>
      <c r="G387" s="15" t="inlineStr">
        <is>
          <t>Contingency</t>
        </is>
      </c>
      <c r="H387" s="3" t="n">
        <v>162465</v>
      </c>
      <c r="I387" s="3" t="n">
        <v>0</v>
      </c>
      <c r="J387" s="4" t="n">
        <v>162465</v>
      </c>
      <c r="K387" s="8">
        <f>IF(H387=0,0,I387/H387)</f>
        <v/>
      </c>
      <c r="L387" s="12" t="inlineStr">
        <is>
          <t>Reserve</t>
        </is>
      </c>
    </row>
    <row r="388">
      <c r="A388" t="inlineStr">
        <is>
          <t>Oak Forest</t>
        </is>
      </c>
      <c r="B388" s="7" t="n">
        <v>2023</v>
      </c>
      <c r="C388" t="inlineStr">
        <is>
          <t>Storm sewer piping</t>
        </is>
      </c>
      <c r="D388" t="inlineStr">
        <is>
          <t>clean out storm drain boxes</t>
        </is>
      </c>
      <c r="E388" s="7" t="inlineStr">
        <is>
          <t>0200 - Site Utilities &amp; Improvements</t>
        </is>
      </c>
      <c r="F388" s="11" t="inlineStr">
        <is>
          <t>GC</t>
        </is>
      </c>
      <c r="G388" s="7" t="inlineStr">
        <is>
          <t>Capital Plan</t>
        </is>
      </c>
      <c r="H388" s="3" t="n">
        <v>14000</v>
      </c>
      <c r="I388" s="3" t="n">
        <v>14000</v>
      </c>
      <c r="J388" s="4" t="n">
        <v>0</v>
      </c>
      <c r="K388" s="8">
        <f>IF(H388=0,0,I388/H388)</f>
        <v/>
      </c>
      <c r="L388" s="11" t="inlineStr">
        <is>
          <t>Completed</t>
        </is>
      </c>
    </row>
    <row r="389">
      <c r="A389" t="inlineStr">
        <is>
          <t>Oak Forest</t>
        </is>
      </c>
      <c r="B389" s="7" t="n">
        <v>2023</v>
      </c>
      <c r="C389" t="inlineStr">
        <is>
          <t>Concrete pavement</t>
        </is>
      </c>
      <c r="D389" t="inlineStr">
        <is>
          <t>repair pot holes and broken sidewalks</t>
        </is>
      </c>
      <c r="E389" s="7" t="inlineStr">
        <is>
          <t>0200 - Site Utilities &amp; Improvements</t>
        </is>
      </c>
      <c r="F389" s="11" t="inlineStr">
        <is>
          <t>GC</t>
        </is>
      </c>
      <c r="G389" s="7" t="inlineStr">
        <is>
          <t>Capital Plan</t>
        </is>
      </c>
      <c r="H389" s="3" t="n">
        <v>62000</v>
      </c>
      <c r="I389" s="3" t="n">
        <v>62000</v>
      </c>
      <c r="J389" s="4" t="n">
        <v>0</v>
      </c>
      <c r="K389" s="8">
        <f>IF(H389=0,0,I389/H389)</f>
        <v/>
      </c>
      <c r="L389" s="11" t="inlineStr">
        <is>
          <t>Completed</t>
        </is>
      </c>
    </row>
    <row r="390">
      <c r="A390" t="inlineStr">
        <is>
          <t>Oak Forest</t>
        </is>
      </c>
      <c r="B390" s="7" t="n">
        <v>2023</v>
      </c>
      <c r="C390" t="inlineStr">
        <is>
          <t>Stripe parking areas</t>
        </is>
      </c>
      <c r="E390" s="7" t="inlineStr">
        <is>
          <t>0200 - Site Utilities &amp; Improvements</t>
        </is>
      </c>
      <c r="F390" s="11" t="inlineStr">
        <is>
          <t>GC</t>
        </is>
      </c>
      <c r="G390" s="7" t="inlineStr">
        <is>
          <t>Capital Plan</t>
        </is>
      </c>
      <c r="H390" s="3" t="n">
        <v>14000</v>
      </c>
      <c r="I390" s="3" t="n">
        <v>14000</v>
      </c>
      <c r="J390" s="4" t="n">
        <v>0</v>
      </c>
      <c r="K390" s="8">
        <f>IF(H390=0,0,I390/H390)</f>
        <v/>
      </c>
      <c r="L390" s="11" t="inlineStr">
        <is>
          <t>Completed</t>
        </is>
      </c>
    </row>
    <row r="391">
      <c r="A391" t="inlineStr">
        <is>
          <t>Oak Forest</t>
        </is>
      </c>
      <c r="B391" s="7" t="n">
        <v>2023</v>
      </c>
      <c r="C391" t="inlineStr">
        <is>
          <t>ADA parking &amp; curb cuts</t>
        </is>
      </c>
      <c r="E391" s="7" t="inlineStr">
        <is>
          <t>0200 - Site Utilities &amp; Improvements</t>
        </is>
      </c>
      <c r="F391" s="11" t="inlineStr">
        <is>
          <t>GC</t>
        </is>
      </c>
      <c r="G391" s="7" t="inlineStr">
        <is>
          <t>Capital Plan</t>
        </is>
      </c>
      <c r="H391" s="3" t="n">
        <v>6500</v>
      </c>
      <c r="I391" s="3" t="n">
        <v>6500</v>
      </c>
      <c r="J391" s="4" t="n">
        <v>0</v>
      </c>
      <c r="K391" s="8">
        <f>IF(H391=0,0,I391/H391)</f>
        <v/>
      </c>
      <c r="L391" s="11" t="inlineStr">
        <is>
          <t>Completed</t>
        </is>
      </c>
    </row>
    <row r="392">
      <c r="A392" t="inlineStr">
        <is>
          <t>Oak Forest</t>
        </is>
      </c>
      <c r="B392" s="7" t="n">
        <v>2023</v>
      </c>
      <c r="C392" t="inlineStr">
        <is>
          <t>Sidewalks</t>
        </is>
      </c>
      <c r="D392" t="inlineStr">
        <is>
          <t xml:space="preserve">From PCA- $5,000- The concrete sidewalks and flatwork were observed to be in overall fair to good condition. Blackstone </t>
        </is>
      </c>
      <c r="E392" s="7" t="inlineStr">
        <is>
          <t>0200 - Site Utilities &amp; Improvements</t>
        </is>
      </c>
      <c r="F392" s="11" t="inlineStr">
        <is>
          <t>GC</t>
        </is>
      </c>
      <c r="G392" s="7" t="inlineStr">
        <is>
          <t>Capital Plan</t>
        </is>
      </c>
      <c r="H392" s="3" t="n">
        <v>24000</v>
      </c>
      <c r="I392" s="3" t="n">
        <v>24000</v>
      </c>
      <c r="J392" s="4" t="n">
        <v>0</v>
      </c>
      <c r="K392" s="8">
        <f>IF(H392=0,0,I392/H392)</f>
        <v/>
      </c>
      <c r="L392" s="11" t="inlineStr">
        <is>
          <t>Completed</t>
        </is>
      </c>
    </row>
    <row r="393">
      <c r="A393" t="inlineStr">
        <is>
          <t>Oak Forest</t>
        </is>
      </c>
      <c r="B393" s="7" t="n">
        <v>2023</v>
      </c>
      <c r="C393" t="inlineStr">
        <is>
          <t>Landscape irrigation</t>
        </is>
      </c>
      <c r="D393" t="inlineStr">
        <is>
          <t>Inspect and repair irrigation.  
From PCA- $34,000- The landscaping and irrigation systems appeared to be in fair to ave</t>
        </is>
      </c>
      <c r="E393" s="7" t="inlineStr">
        <is>
          <t>0200 - Site Utilities &amp; Improvements</t>
        </is>
      </c>
      <c r="F393" s="11" t="inlineStr">
        <is>
          <t>GC</t>
        </is>
      </c>
      <c r="G393" s="7" t="inlineStr">
        <is>
          <t>Capital Plan</t>
        </is>
      </c>
      <c r="H393" s="3" t="n">
        <v>34000</v>
      </c>
      <c r="I393" s="3" t="n">
        <v>34000</v>
      </c>
      <c r="J393" s="4" t="n">
        <v>0</v>
      </c>
      <c r="K393" s="8">
        <f>IF(H393=0,0,I393/H393)</f>
        <v/>
      </c>
      <c r="L393" s="11" t="inlineStr">
        <is>
          <t>Completed</t>
        </is>
      </c>
    </row>
    <row r="394">
      <c r="A394" t="inlineStr">
        <is>
          <t>Oak Forest</t>
        </is>
      </c>
      <c r="B394" s="7" t="n">
        <v>2023</v>
      </c>
      <c r="C394" t="inlineStr">
        <is>
          <t xml:space="preserve">Erosion control </t>
        </is>
      </c>
      <c r="D394" t="inlineStr">
        <is>
          <t xml:space="preserve">From PCA- $25,500- Management reported erosion repairs in 2022, and Blackstone observed new rock groundcover at several </t>
        </is>
      </c>
      <c r="E394" s="7" t="inlineStr">
        <is>
          <t>0200 - Site Utilities &amp; Improvements</t>
        </is>
      </c>
      <c r="F394" s="11" t="inlineStr">
        <is>
          <t>GC</t>
        </is>
      </c>
      <c r="G394" s="7" t="inlineStr">
        <is>
          <t>Capital Plan</t>
        </is>
      </c>
      <c r="H394" s="3" t="n">
        <v>31000</v>
      </c>
      <c r="I394" s="3" t="n">
        <v>31000</v>
      </c>
      <c r="J394" s="4" t="n">
        <v>0</v>
      </c>
      <c r="K394" s="8">
        <f>IF(H394=0,0,I394/H394)</f>
        <v/>
      </c>
      <c r="L394" s="11" t="inlineStr">
        <is>
          <t>Completed</t>
        </is>
      </c>
    </row>
    <row r="395">
      <c r="A395" t="inlineStr">
        <is>
          <t>Oak Forest</t>
        </is>
      </c>
      <c r="B395" s="7" t="n">
        <v>2023</v>
      </c>
      <c r="C395" t="inlineStr">
        <is>
          <t>Fences &amp; gates - site perimeter</t>
        </is>
      </c>
      <c r="D395" t="inlineStr">
        <is>
          <t>Repair and paint wooden fence and replace sections of damaged metal fence, Repair gate operators and ped gate closers</t>
        </is>
      </c>
      <c r="E395" s="7" t="inlineStr">
        <is>
          <t>0200 - Site Utilities &amp; Improvements</t>
        </is>
      </c>
      <c r="F395" s="11" t="inlineStr">
        <is>
          <t>GC</t>
        </is>
      </c>
      <c r="G395" s="7" t="inlineStr">
        <is>
          <t>Capital Plan</t>
        </is>
      </c>
      <c r="H395" s="3" t="n">
        <v>185000</v>
      </c>
      <c r="I395" s="3" t="n">
        <v>185000</v>
      </c>
      <c r="J395" s="4" t="n">
        <v>0</v>
      </c>
      <c r="K395" s="8">
        <f>IF(H395=0,0,I395/H395)</f>
        <v/>
      </c>
      <c r="L395" s="11" t="inlineStr">
        <is>
          <t>Completed</t>
        </is>
      </c>
    </row>
    <row r="396">
      <c r="A396" t="inlineStr">
        <is>
          <t>Oak Forest</t>
        </is>
      </c>
      <c r="B396" s="7" t="n">
        <v>2023</v>
      </c>
      <c r="C396" t="inlineStr">
        <is>
          <t xml:space="preserve">Retaining walls </t>
        </is>
      </c>
      <c r="D396" t="inlineStr">
        <is>
          <t>Tuck Point retaining walls
From PCA- $5,000- Blackstone observed cracking and/or missing stone components at retaining w</t>
        </is>
      </c>
      <c r="E396" s="7" t="inlineStr">
        <is>
          <t>0200 - Site Utilities &amp; Improvements</t>
        </is>
      </c>
      <c r="F396" s="11" t="inlineStr">
        <is>
          <t>GC</t>
        </is>
      </c>
      <c r="G396" s="7" t="inlineStr">
        <is>
          <t>Capital Plan</t>
        </is>
      </c>
      <c r="H396" s="3" t="n">
        <v>20000</v>
      </c>
      <c r="I396" s="3" t="n">
        <v>20000</v>
      </c>
      <c r="J396" s="4" t="n">
        <v>0</v>
      </c>
      <c r="K396" s="8">
        <f>IF(H396=0,0,I396/H396)</f>
        <v/>
      </c>
      <c r="L396" s="11" t="inlineStr">
        <is>
          <t>Completed</t>
        </is>
      </c>
    </row>
    <row r="397">
      <c r="A397" t="inlineStr">
        <is>
          <t>Oak Forest</t>
        </is>
      </c>
      <c r="B397" s="7" t="n">
        <v>2023</v>
      </c>
      <c r="C397" t="inlineStr">
        <is>
          <t>Landscaping</t>
        </is>
      </c>
      <c r="D397" t="inlineStr">
        <is>
          <t>Trim Trees and remove dead bushes</t>
        </is>
      </c>
      <c r="E397" s="7" t="inlineStr">
        <is>
          <t>0200 - Site Utilities &amp; Improvements</t>
        </is>
      </c>
      <c r="F397" s="11" t="inlineStr">
        <is>
          <t>GC</t>
        </is>
      </c>
      <c r="G397" s="7" t="inlineStr">
        <is>
          <t>Capital Plan</t>
        </is>
      </c>
      <c r="H397" s="3" t="n">
        <v>85000</v>
      </c>
      <c r="I397" s="3" t="n">
        <v>85000</v>
      </c>
      <c r="J397" s="4" t="n">
        <v>0</v>
      </c>
      <c r="K397" s="8">
        <f>IF(H397=0,0,I397/H397)</f>
        <v/>
      </c>
      <c r="L397" s="11" t="inlineStr">
        <is>
          <t>Completed</t>
        </is>
      </c>
    </row>
    <row r="398">
      <c r="A398" t="inlineStr">
        <is>
          <t>Oak Forest</t>
        </is>
      </c>
      <c r="B398" s="7" t="n">
        <v>2023</v>
      </c>
      <c r="C398" t="inlineStr">
        <is>
          <t>Resurface swimming pool</t>
        </is>
      </c>
      <c r="D398" t="inlineStr">
        <is>
          <t>Resurface three pools with pebble tech plaster</t>
        </is>
      </c>
      <c r="E398" s="7" t="inlineStr">
        <is>
          <t>0200 - Site Utilities &amp; Improvements</t>
        </is>
      </c>
      <c r="F398" s="11" t="inlineStr">
        <is>
          <t>GC</t>
        </is>
      </c>
      <c r="G398" s="7" t="inlineStr">
        <is>
          <t>Capital Plan</t>
        </is>
      </c>
      <c r="H398" s="3" t="n">
        <v>81000</v>
      </c>
      <c r="I398" s="3" t="n">
        <v>81000</v>
      </c>
      <c r="J398" s="4" t="n">
        <v>0</v>
      </c>
      <c r="K398" s="8">
        <f>IF(H398=0,0,I398/H398)</f>
        <v/>
      </c>
      <c r="L398" s="11" t="inlineStr">
        <is>
          <t>Completed</t>
        </is>
      </c>
    </row>
    <row r="399">
      <c r="A399" t="inlineStr">
        <is>
          <t>Oak Forest</t>
        </is>
      </c>
      <c r="B399" s="7" t="n">
        <v>2023</v>
      </c>
      <c r="C399" t="inlineStr">
        <is>
          <t>Replace swimming pool coping</t>
        </is>
      </c>
      <c r="D399" t="inlineStr">
        <is>
          <t>Replace deck-o-seal on pools</t>
        </is>
      </c>
      <c r="E399" s="7" t="inlineStr">
        <is>
          <t>0200 - Site Utilities &amp; Improvements</t>
        </is>
      </c>
      <c r="F399" s="11" t="inlineStr">
        <is>
          <t>GC</t>
        </is>
      </c>
      <c r="G399" s="7" t="inlineStr">
        <is>
          <t>Capital Plan</t>
        </is>
      </c>
      <c r="H399" s="3" t="n">
        <v>21000</v>
      </c>
      <c r="I399" s="3" t="n">
        <v>21000</v>
      </c>
      <c r="J399" s="4" t="n">
        <v>0</v>
      </c>
      <c r="K399" s="8">
        <f>IF(H399=0,0,I399/H399)</f>
        <v/>
      </c>
      <c r="L399" s="11" t="inlineStr">
        <is>
          <t>Completed</t>
        </is>
      </c>
    </row>
    <row r="400">
      <c r="A400" t="inlineStr">
        <is>
          <t>Oak Forest</t>
        </is>
      </c>
      <c r="B400" s="7" t="n">
        <v>2023</v>
      </c>
      <c r="C400" t="inlineStr">
        <is>
          <t>Fences &amp; gates - swimming pool</t>
        </is>
      </c>
      <c r="D400" t="inlineStr">
        <is>
          <t>Repair and paint pool fences</t>
        </is>
      </c>
      <c r="E400" s="7" t="inlineStr">
        <is>
          <t>0200 - Site Utilities &amp; Improvements</t>
        </is>
      </c>
      <c r="F400" s="11" t="inlineStr">
        <is>
          <t>GC</t>
        </is>
      </c>
      <c r="G400" s="7" t="inlineStr">
        <is>
          <t>Capital Plan</t>
        </is>
      </c>
      <c r="H400" s="3" t="n">
        <v>16000</v>
      </c>
      <c r="I400" s="3" t="n">
        <v>16000</v>
      </c>
      <c r="J400" s="4" t="n">
        <v>0</v>
      </c>
      <c r="K400" s="8">
        <f>IF(H400=0,0,I400/H400)</f>
        <v/>
      </c>
      <c r="L400" s="11" t="inlineStr">
        <is>
          <t>Completed</t>
        </is>
      </c>
    </row>
    <row r="401">
      <c r="A401" t="inlineStr">
        <is>
          <t>Oak Forest</t>
        </is>
      </c>
      <c r="B401" s="7" t="n">
        <v>2023</v>
      </c>
      <c r="C401" t="inlineStr">
        <is>
          <t>Pergola</t>
        </is>
      </c>
      <c r="D401" t="inlineStr">
        <is>
          <t>repair and stain all pergolas</t>
        </is>
      </c>
      <c r="E401" s="7" t="inlineStr">
        <is>
          <t>0200 - Site Utilities &amp; Improvements</t>
        </is>
      </c>
      <c r="F401" s="11" t="inlineStr">
        <is>
          <t>GC</t>
        </is>
      </c>
      <c r="G401" s="7" t="inlineStr">
        <is>
          <t>Capital Plan</t>
        </is>
      </c>
      <c r="H401" s="3" t="n">
        <v>18000</v>
      </c>
      <c r="I401" s="3" t="n">
        <v>18000</v>
      </c>
      <c r="J401" s="4" t="n">
        <v>0</v>
      </c>
      <c r="K401" s="8">
        <f>IF(H401=0,0,I401/H401)</f>
        <v/>
      </c>
      <c r="L401" s="11" t="inlineStr">
        <is>
          <t>Completed</t>
        </is>
      </c>
    </row>
    <row r="402">
      <c r="A402" t="inlineStr">
        <is>
          <t>Oak Forest</t>
        </is>
      </c>
      <c r="B402" s="7" t="n">
        <v>2023</v>
      </c>
      <c r="C402" t="inlineStr">
        <is>
          <t>Playground equipment</t>
        </is>
      </c>
      <c r="D402" t="inlineStr">
        <is>
          <t>Replace Fall zone in play ground</t>
        </is>
      </c>
      <c r="E402" s="7" t="inlineStr">
        <is>
          <t>0200 - Site Utilities &amp; Improvements</t>
        </is>
      </c>
      <c r="F402" s="11" t="inlineStr">
        <is>
          <t>GC</t>
        </is>
      </c>
      <c r="G402" s="7" t="inlineStr">
        <is>
          <t>Capital Plan</t>
        </is>
      </c>
      <c r="H402" s="3" t="n">
        <v>14000</v>
      </c>
      <c r="I402" s="3" t="n">
        <v>14000</v>
      </c>
      <c r="J402" s="4" t="n">
        <v>0</v>
      </c>
      <c r="K402" s="8">
        <f>IF(H402=0,0,I402/H402)</f>
        <v/>
      </c>
      <c r="L402" s="11" t="inlineStr">
        <is>
          <t>Completed</t>
        </is>
      </c>
    </row>
    <row r="403">
      <c r="A403" t="inlineStr">
        <is>
          <t>Oak Forest</t>
        </is>
      </c>
      <c r="B403" s="7" t="n">
        <v>2023</v>
      </c>
      <c r="C403" t="inlineStr">
        <is>
          <t>Picnic areas</t>
        </is>
      </c>
      <c r="D403" t="inlineStr">
        <is>
          <t>replace 8 grills</t>
        </is>
      </c>
      <c r="E403" s="7" t="inlineStr">
        <is>
          <t>0200 - Site Utilities &amp; Improvements</t>
        </is>
      </c>
      <c r="F403" s="11" t="inlineStr">
        <is>
          <t>GC</t>
        </is>
      </c>
      <c r="G403" s="7" t="inlineStr">
        <is>
          <t>Capital Plan</t>
        </is>
      </c>
      <c r="H403" s="3" t="n">
        <v>31000</v>
      </c>
      <c r="I403" s="3" t="n">
        <v>31000</v>
      </c>
      <c r="J403" s="4" t="n">
        <v>0</v>
      </c>
      <c r="K403" s="8">
        <f>IF(H403=0,0,I403/H403)</f>
        <v/>
      </c>
      <c r="L403" s="11" t="inlineStr">
        <is>
          <t>Completed</t>
        </is>
      </c>
    </row>
    <row r="404">
      <c r="A404" t="inlineStr">
        <is>
          <t>Oak Forest</t>
        </is>
      </c>
      <c r="B404" s="7" t="n">
        <v>2023</v>
      </c>
      <c r="C404" t="inlineStr">
        <is>
          <t xml:space="preserve">Carport and garage </t>
        </is>
      </c>
      <c r="D404" t="inlineStr">
        <is>
          <t>Repair carport damage</t>
        </is>
      </c>
      <c r="E404" s="7" t="inlineStr">
        <is>
          <t>0200 - Site Utilities &amp; Improvements</t>
        </is>
      </c>
      <c r="F404" s="11" t="inlineStr">
        <is>
          <t>GC</t>
        </is>
      </c>
      <c r="G404" s="7" t="inlineStr">
        <is>
          <t>Capital Plan</t>
        </is>
      </c>
      <c r="H404" s="3" t="n">
        <v>39000</v>
      </c>
      <c r="I404" s="3" t="n">
        <v>39000</v>
      </c>
      <c r="J404" s="4" t="n">
        <v>0</v>
      </c>
      <c r="K404" s="8">
        <f>IF(H404=0,0,I404/H404)</f>
        <v/>
      </c>
      <c r="L404" s="11" t="inlineStr">
        <is>
          <t>Completed</t>
        </is>
      </c>
    </row>
    <row r="405">
      <c r="A405" t="inlineStr">
        <is>
          <t>Oak Forest</t>
        </is>
      </c>
      <c r="B405" s="7" t="n">
        <v>2023</v>
      </c>
      <c r="C405" t="inlineStr">
        <is>
          <t>Dumpster enclosures</t>
        </is>
      </c>
      <c r="D405" t="inlineStr">
        <is>
          <t>Repair dumpster enclosures</t>
        </is>
      </c>
      <c r="E405" s="7" t="inlineStr">
        <is>
          <t>0200 - Site Utilities &amp; Improvements</t>
        </is>
      </c>
      <c r="F405" s="11" t="inlineStr">
        <is>
          <t>GC</t>
        </is>
      </c>
      <c r="G405" s="7" t="inlineStr">
        <is>
          <t>Capital Plan</t>
        </is>
      </c>
      <c r="H405" s="3" t="n">
        <v>15000</v>
      </c>
      <c r="I405" s="3" t="n">
        <v>15000</v>
      </c>
      <c r="J405" s="4" t="n">
        <v>0</v>
      </c>
      <c r="K405" s="8">
        <f>IF(H405=0,0,I405/H405)</f>
        <v/>
      </c>
      <c r="L405" s="11" t="inlineStr">
        <is>
          <t>Completed</t>
        </is>
      </c>
    </row>
    <row r="406">
      <c r="A406" t="inlineStr">
        <is>
          <t>Oak Forest</t>
        </is>
      </c>
      <c r="B406" s="7" t="n">
        <v>2023</v>
      </c>
      <c r="C406" t="inlineStr">
        <is>
          <t>Wall framing</t>
        </is>
      </c>
      <c r="D406" t="inlineStr">
        <is>
          <t>Replace damaged gable vents and balcony structure</t>
        </is>
      </c>
      <c r="E406" s="7" t="inlineStr">
        <is>
          <t>0400 - Structure</t>
        </is>
      </c>
      <c r="F406" s="11" t="inlineStr">
        <is>
          <t>GC</t>
        </is>
      </c>
      <c r="G406" s="7" t="inlineStr">
        <is>
          <t>Capital Plan</t>
        </is>
      </c>
      <c r="H406" s="3" t="n">
        <v>62000</v>
      </c>
      <c r="I406" s="3" t="n">
        <v>62000</v>
      </c>
      <c r="J406" s="4" t="n">
        <v>0</v>
      </c>
      <c r="K406" s="8">
        <f>IF(H406=0,0,I406/H406)</f>
        <v/>
      </c>
      <c r="L406" s="11" t="inlineStr">
        <is>
          <t>Completed</t>
        </is>
      </c>
    </row>
    <row r="407">
      <c r="A407" t="inlineStr">
        <is>
          <t>Oak Forest</t>
        </is>
      </c>
      <c r="B407" s="7" t="n">
        <v>2023</v>
      </c>
      <c r="C407" t="inlineStr">
        <is>
          <t>Roof deck</t>
        </is>
      </c>
      <c r="D407" t="inlineStr">
        <is>
          <t>replace bad decking on roofs</t>
        </is>
      </c>
      <c r="E407" s="7" t="inlineStr">
        <is>
          <t>0400 - Structure</t>
        </is>
      </c>
      <c r="F407" s="11" t="inlineStr">
        <is>
          <t>GC</t>
        </is>
      </c>
      <c r="G407" s="7" t="inlineStr">
        <is>
          <t>Capital Plan</t>
        </is>
      </c>
      <c r="H407" s="3" t="n">
        <v>10000</v>
      </c>
      <c r="I407" s="3" t="n">
        <v>10000</v>
      </c>
      <c r="J407" s="4" t="n">
        <v>0</v>
      </c>
      <c r="K407" s="8">
        <f>IF(H407=0,0,I407/H407)</f>
        <v/>
      </c>
      <c r="L407" s="11" t="inlineStr">
        <is>
          <t>Completed</t>
        </is>
      </c>
    </row>
    <row r="408">
      <c r="A408" t="inlineStr">
        <is>
          <t>Oak Forest</t>
        </is>
      </c>
      <c r="B408" s="7" t="n">
        <v>2023</v>
      </c>
      <c r="C408" t="inlineStr">
        <is>
          <t>Repair exterior stair railings</t>
        </is>
      </c>
      <c r="D408" t="inlineStr">
        <is>
          <t>secure railings</t>
        </is>
      </c>
      <c r="E408" s="7" t="inlineStr">
        <is>
          <t>0400 - Structure</t>
        </is>
      </c>
      <c r="F408" s="11" t="inlineStr">
        <is>
          <t>GC</t>
        </is>
      </c>
      <c r="G408" s="7" t="inlineStr">
        <is>
          <t>Capital Plan</t>
        </is>
      </c>
      <c r="H408" s="3" t="n">
        <v>8300</v>
      </c>
      <c r="I408" s="3" t="n">
        <v>8300</v>
      </c>
      <c r="J408" s="4" t="n">
        <v>0</v>
      </c>
      <c r="K408" s="8">
        <f>IF(H408=0,0,I408/H408)</f>
        <v/>
      </c>
      <c r="L408" s="11" t="inlineStr">
        <is>
          <t>Completed</t>
        </is>
      </c>
    </row>
    <row r="409">
      <c r="A409" t="inlineStr">
        <is>
          <t>Oak Forest</t>
        </is>
      </c>
      <c r="B409" s="7" t="n">
        <v>2023</v>
      </c>
      <c r="C409" t="inlineStr">
        <is>
          <t>Repair balcony framing &amp; decking</t>
        </is>
      </c>
      <c r="D409" t="inlineStr">
        <is>
          <t>repair balcony band boards</t>
        </is>
      </c>
      <c r="E409" s="7" t="inlineStr">
        <is>
          <t>0400 - Structure</t>
        </is>
      </c>
      <c r="F409" s="11" t="inlineStr">
        <is>
          <t>GC</t>
        </is>
      </c>
      <c r="G409" s="7" t="inlineStr">
        <is>
          <t>Capital Plan</t>
        </is>
      </c>
      <c r="H409" s="3" t="n">
        <v>18000</v>
      </c>
      <c r="I409" s="3" t="n">
        <v>18000</v>
      </c>
      <c r="J409" s="4" t="n">
        <v>0</v>
      </c>
      <c r="K409" s="8">
        <f>IF(H409=0,0,I409/H409)</f>
        <v/>
      </c>
      <c r="L409" s="11" t="inlineStr">
        <is>
          <t>Completed</t>
        </is>
      </c>
    </row>
    <row r="410">
      <c r="A410" t="inlineStr">
        <is>
          <t>Oak Forest</t>
        </is>
      </c>
      <c r="B410" s="7" t="n">
        <v>2023</v>
      </c>
      <c r="C410" t="inlineStr">
        <is>
          <t>Repair patio/balcony railings</t>
        </is>
      </c>
      <c r="D410" t="inlineStr">
        <is>
          <t>secure railings</t>
        </is>
      </c>
      <c r="E410" s="7" t="inlineStr">
        <is>
          <t>0400 - Structure</t>
        </is>
      </c>
      <c r="F410" s="11" t="inlineStr">
        <is>
          <t>GC</t>
        </is>
      </c>
      <c r="G410" s="7" t="inlineStr">
        <is>
          <t>Capital Plan</t>
        </is>
      </c>
      <c r="H410" s="3" t="n">
        <v>8300</v>
      </c>
      <c r="I410" s="3" t="n">
        <v>8300</v>
      </c>
      <c r="J410" s="4" t="n">
        <v>0</v>
      </c>
      <c r="K410" s="8">
        <f>IF(H410=0,0,I410/H410)</f>
        <v/>
      </c>
      <c r="L410" s="11" t="inlineStr">
        <is>
          <t>Completed</t>
        </is>
      </c>
    </row>
    <row r="411">
      <c r="A411" t="inlineStr">
        <is>
          <t>Oak Forest</t>
        </is>
      </c>
      <c r="B411" s="7" t="n">
        <v>2023</v>
      </c>
      <c r="C411" t="inlineStr">
        <is>
          <t>Repair catwalks</t>
        </is>
      </c>
      <c r="D411" t="inlineStr">
        <is>
          <t>clean and seal expansion joints</t>
        </is>
      </c>
      <c r="E411" s="7" t="inlineStr">
        <is>
          <t>0400 - Structure</t>
        </is>
      </c>
      <c r="F411" s="11" t="inlineStr">
        <is>
          <t>GC</t>
        </is>
      </c>
      <c r="G411" s="7" t="inlineStr">
        <is>
          <t>Capital Plan</t>
        </is>
      </c>
      <c r="H411" s="3" t="n">
        <v>14000</v>
      </c>
      <c r="I411" s="3" t="n">
        <v>14000</v>
      </c>
      <c r="J411" s="4" t="n">
        <v>0</v>
      </c>
      <c r="K411" s="8">
        <f>IF(H411=0,0,I411/H411)</f>
        <v/>
      </c>
      <c r="L411" s="11" t="inlineStr">
        <is>
          <t>Completed</t>
        </is>
      </c>
    </row>
    <row r="412">
      <c r="A412" t="inlineStr">
        <is>
          <t>Oak Forest</t>
        </is>
      </c>
      <c r="B412" s="7" t="n">
        <v>2023</v>
      </c>
      <c r="C412" t="inlineStr">
        <is>
          <t>Asphalt composite shingle roofing</t>
        </is>
      </c>
      <c r="D412" t="inlineStr">
        <is>
          <t>minor roof repairs</t>
        </is>
      </c>
      <c r="E412" s="7" t="inlineStr">
        <is>
          <t>0700 - Roofing</t>
        </is>
      </c>
      <c r="F412" s="11" t="inlineStr">
        <is>
          <t>GC</t>
        </is>
      </c>
      <c r="G412" s="7" t="inlineStr">
        <is>
          <t>Capital Plan</t>
        </is>
      </c>
      <c r="H412" s="3" t="n">
        <v>38000</v>
      </c>
      <c r="I412" s="3" t="n">
        <v>38000</v>
      </c>
      <c r="J412" s="4" t="n">
        <v>0</v>
      </c>
      <c r="K412" s="8">
        <f>IF(H412=0,0,I412/H412)</f>
        <v/>
      </c>
      <c r="L412" s="11" t="inlineStr">
        <is>
          <t>Completed</t>
        </is>
      </c>
    </row>
    <row r="413">
      <c r="A413" t="inlineStr">
        <is>
          <t>Oak Forest</t>
        </is>
      </c>
      <c r="B413" s="7" t="n">
        <v>2023</v>
      </c>
      <c r="C413" t="inlineStr">
        <is>
          <t>Gutters &amp; downspouts</t>
        </is>
      </c>
      <c r="D413" t="inlineStr">
        <is>
          <t>Clean down spouts and gutters</t>
        </is>
      </c>
      <c r="E413" s="7" t="inlineStr">
        <is>
          <t>0700 - Roofing</t>
        </is>
      </c>
      <c r="F413" s="11" t="inlineStr">
        <is>
          <t>GC</t>
        </is>
      </c>
      <c r="G413" s="7" t="inlineStr">
        <is>
          <t>Capital Plan</t>
        </is>
      </c>
      <c r="H413" s="3" t="n">
        <v>38000</v>
      </c>
      <c r="I413" s="3" t="n">
        <v>38000</v>
      </c>
      <c r="J413" s="4" t="n">
        <v>0</v>
      </c>
      <c r="K413" s="8">
        <f>IF(H413=0,0,I413/H413)</f>
        <v/>
      </c>
      <c r="L413" s="11" t="inlineStr">
        <is>
          <t>Completed</t>
        </is>
      </c>
    </row>
    <row r="414">
      <c r="A414" t="inlineStr">
        <is>
          <t>Oak Forest</t>
        </is>
      </c>
      <c r="B414" s="7" t="n">
        <v>2023</v>
      </c>
      <c r="C414" t="inlineStr">
        <is>
          <t xml:space="preserve">Sealants &amp; caulking and paint </t>
        </is>
      </c>
      <c r="E414" s="7" t="inlineStr">
        <is>
          <t>0700 - Roofing</t>
        </is>
      </c>
      <c r="F414" s="11" t="inlineStr">
        <is>
          <t>GC</t>
        </is>
      </c>
      <c r="G414" s="7" t="inlineStr">
        <is>
          <t>Capital Plan</t>
        </is>
      </c>
      <c r="H414" s="3" t="n">
        <v>18000</v>
      </c>
      <c r="I414" s="3" t="n">
        <v>18000</v>
      </c>
      <c r="J414" s="4" t="n">
        <v>0</v>
      </c>
      <c r="K414" s="8">
        <f>IF(H414=0,0,I414/H414)</f>
        <v/>
      </c>
      <c r="L414" s="11" t="inlineStr">
        <is>
          <t>Completed</t>
        </is>
      </c>
    </row>
    <row r="415">
      <c r="A415" t="inlineStr">
        <is>
          <t>Oak Forest</t>
        </is>
      </c>
      <c r="B415" s="7" t="n">
        <v>2023</v>
      </c>
      <c r="C415" t="inlineStr">
        <is>
          <t>Repair / replace wood siding</t>
        </is>
      </c>
      <c r="D415" t="inlineStr">
        <is>
          <t>repair damaged siding</t>
        </is>
      </c>
      <c r="E415" s="7" t="inlineStr">
        <is>
          <t>0800 - Exterior Wall</t>
        </is>
      </c>
      <c r="F415" s="11" t="inlineStr">
        <is>
          <t>GC</t>
        </is>
      </c>
      <c r="G415" s="7" t="inlineStr">
        <is>
          <t>Capital Plan</t>
        </is>
      </c>
      <c r="H415" s="3" t="n">
        <v>12000</v>
      </c>
      <c r="I415" s="3" t="n">
        <v>12000</v>
      </c>
      <c r="J415" s="4" t="n">
        <v>0</v>
      </c>
      <c r="K415" s="8">
        <f>IF(H415=0,0,I415/H415)</f>
        <v/>
      </c>
      <c r="L415" s="11" t="inlineStr">
        <is>
          <t>Completed</t>
        </is>
      </c>
    </row>
    <row r="416">
      <c r="A416" t="inlineStr">
        <is>
          <t>Oak Forest</t>
        </is>
      </c>
      <c r="B416" s="7" t="n">
        <v>2023</v>
      </c>
      <c r="C416" t="inlineStr">
        <is>
          <t>Dryer Vents</t>
        </is>
      </c>
      <c r="D416" t="inlineStr">
        <is>
          <t>Clean dryer vents ($45@) &amp; Vent cover replacements as needed ($3000)</t>
        </is>
      </c>
      <c r="E416" s="7" t="inlineStr">
        <is>
          <t>0800 - Exterior Wall</t>
        </is>
      </c>
      <c r="F416" s="11" t="inlineStr">
        <is>
          <t>GC</t>
        </is>
      </c>
      <c r="G416" s="7" t="inlineStr">
        <is>
          <t>Capital Plan</t>
        </is>
      </c>
      <c r="H416" s="3" t="n">
        <v>34000</v>
      </c>
      <c r="I416" s="3" t="n">
        <v>34000</v>
      </c>
      <c r="J416" s="4" t="n">
        <v>0</v>
      </c>
      <c r="K416" s="8">
        <f>IF(H416=0,0,I416/H416)</f>
        <v/>
      </c>
      <c r="L416" s="11" t="inlineStr">
        <is>
          <t>Completed</t>
        </is>
      </c>
    </row>
    <row r="417">
      <c r="A417" t="inlineStr">
        <is>
          <t>Oak Forest</t>
        </is>
      </c>
      <c r="B417" s="7" t="n">
        <v>2023</v>
      </c>
      <c r="C417" t="inlineStr">
        <is>
          <t>Tuck-pointing</t>
        </is>
      </c>
      <c r="E417" s="7" t="inlineStr">
        <is>
          <t>0800 - Exterior Wall</t>
        </is>
      </c>
      <c r="F417" s="11" t="inlineStr">
        <is>
          <t>GC</t>
        </is>
      </c>
      <c r="G417" s="7" t="inlineStr">
        <is>
          <t>Capital Plan</t>
        </is>
      </c>
      <c r="H417" s="3" t="n">
        <v>12000</v>
      </c>
      <c r="I417" s="3" t="n">
        <v>12000</v>
      </c>
      <c r="J417" s="4" t="n">
        <v>0</v>
      </c>
      <c r="K417" s="8">
        <f>IF(H417=0,0,I417/H417)</f>
        <v/>
      </c>
      <c r="L417" s="11" t="inlineStr">
        <is>
          <t>Completed</t>
        </is>
      </c>
    </row>
    <row r="418">
      <c r="A418" t="inlineStr">
        <is>
          <t>Oak Forest</t>
        </is>
      </c>
      <c r="B418" s="7" t="n">
        <v>2023</v>
      </c>
      <c r="C418" t="inlineStr">
        <is>
          <t>Repair stucco</t>
        </is>
      </c>
      <c r="E418" s="7" t="inlineStr">
        <is>
          <t>0800 - Exterior Wall</t>
        </is>
      </c>
      <c r="F418" s="11" t="inlineStr">
        <is>
          <t>GC</t>
        </is>
      </c>
      <c r="G418" s="7" t="inlineStr">
        <is>
          <t>Capital Plan</t>
        </is>
      </c>
      <c r="H418" s="3" t="n">
        <v>38000</v>
      </c>
      <c r="I418" s="3" t="n">
        <v>38000</v>
      </c>
      <c r="J418" s="4" t="n">
        <v>0</v>
      </c>
      <c r="K418" s="8">
        <f>IF(H418=0,0,I418/H418)</f>
        <v/>
      </c>
      <c r="L418" s="11" t="inlineStr">
        <is>
          <t>Completed</t>
        </is>
      </c>
    </row>
    <row r="419">
      <c r="A419" t="inlineStr">
        <is>
          <t>Oak Forest</t>
        </is>
      </c>
      <c r="B419" s="7" t="n">
        <v>2023</v>
      </c>
      <c r="C419" t="inlineStr">
        <is>
          <t xml:space="preserve">Breezeway soffit repairs </t>
        </is>
      </c>
      <c r="D419" t="inlineStr">
        <is>
          <t>Repair soffit on breezeways patios and balconies</t>
        </is>
      </c>
      <c r="E419" s="7" t="inlineStr">
        <is>
          <t>0800 - Exterior Wall</t>
        </is>
      </c>
      <c r="F419" s="11" t="inlineStr">
        <is>
          <t>GC</t>
        </is>
      </c>
      <c r="G419" s="7" t="inlineStr">
        <is>
          <t>Capital Plan</t>
        </is>
      </c>
      <c r="H419" s="3" t="n">
        <v>32000</v>
      </c>
      <c r="I419" s="3" t="n">
        <v>32000</v>
      </c>
      <c r="J419" s="4" t="n">
        <v>0</v>
      </c>
      <c r="K419" s="8">
        <f>IF(H419=0,0,I419/H419)</f>
        <v/>
      </c>
      <c r="L419" s="11" t="inlineStr">
        <is>
          <t>Completed</t>
        </is>
      </c>
    </row>
    <row r="420">
      <c r="A420" t="inlineStr">
        <is>
          <t>Oak Forest</t>
        </is>
      </c>
      <c r="B420" s="7" t="n">
        <v>2023</v>
      </c>
      <c r="C420" t="inlineStr">
        <is>
          <t>Exterior building</t>
        </is>
      </c>
      <c r="D420" t="inlineStr">
        <is>
          <t>Paint community</t>
        </is>
      </c>
      <c r="E420" s="7" t="inlineStr">
        <is>
          <t>0800 - Exterior Wall</t>
        </is>
      </c>
      <c r="F420" s="11" t="inlineStr">
        <is>
          <t>GC</t>
        </is>
      </c>
      <c r="G420" s="7" t="inlineStr">
        <is>
          <t>Capital Plan</t>
        </is>
      </c>
      <c r="H420" s="3" t="n">
        <v>686000</v>
      </c>
      <c r="I420" s="3" t="n">
        <v>686000</v>
      </c>
      <c r="J420" s="4" t="n">
        <v>0</v>
      </c>
      <c r="K420" s="8">
        <f>IF(H420=0,0,I420/H420)</f>
        <v/>
      </c>
      <c r="L420" s="11" t="inlineStr">
        <is>
          <t>Completed</t>
        </is>
      </c>
    </row>
    <row r="421">
      <c r="A421" t="inlineStr">
        <is>
          <t>Oak Forest</t>
        </is>
      </c>
      <c r="B421" s="7" t="n">
        <v>2023</v>
      </c>
      <c r="C421" t="inlineStr">
        <is>
          <t>Repair / replace wood trim</t>
        </is>
      </c>
      <c r="E421" s="7" t="inlineStr">
        <is>
          <t>0800 - Exterior Wall</t>
        </is>
      </c>
      <c r="F421" s="11" t="inlineStr">
        <is>
          <t>GC</t>
        </is>
      </c>
      <c r="G421" s="7" t="inlineStr">
        <is>
          <t>Capital Plan</t>
        </is>
      </c>
      <c r="H421" s="3" t="n">
        <v>48000</v>
      </c>
      <c r="I421" s="3" t="n">
        <v>48000</v>
      </c>
      <c r="J421" s="4" t="n">
        <v>0</v>
      </c>
      <c r="K421" s="8">
        <f>IF(H421=0,0,I421/H421)</f>
        <v/>
      </c>
      <c r="L421" s="11" t="inlineStr">
        <is>
          <t>Completed</t>
        </is>
      </c>
    </row>
    <row r="422">
      <c r="A422" t="inlineStr">
        <is>
          <t>Oak Forest</t>
        </is>
      </c>
      <c r="B422" s="7" t="n">
        <v>2023</v>
      </c>
      <c r="C422" t="inlineStr">
        <is>
          <t>Mold remediation</t>
        </is>
      </c>
      <c r="D422" t="inlineStr">
        <is>
          <t>Blackstone observed apparent mold growth (AMG) at the Unit 110 bathroom ceiling, likely due to condensate from the fan c</t>
        </is>
      </c>
      <c r="E422" s="7" t="inlineStr">
        <is>
          <t>0900 - FF&amp;E in Units</t>
        </is>
      </c>
      <c r="F422" s="11" t="inlineStr">
        <is>
          <t>GC</t>
        </is>
      </c>
      <c r="G422" s="7" t="inlineStr">
        <is>
          <t>Capital Plan</t>
        </is>
      </c>
      <c r="H422" s="3" t="n">
        <v>2000</v>
      </c>
      <c r="I422" s="3" t="n">
        <v>2000</v>
      </c>
      <c r="J422" s="4" t="n">
        <v>0</v>
      </c>
      <c r="K422" s="8">
        <f>IF(H422=0,0,I422/H422)</f>
        <v/>
      </c>
      <c r="L422" s="11" t="inlineStr">
        <is>
          <t>Completed</t>
        </is>
      </c>
    </row>
    <row r="423">
      <c r="A423" t="inlineStr">
        <is>
          <t>Oak Forest</t>
        </is>
      </c>
      <c r="B423" s="7" t="n">
        <v>2023</v>
      </c>
      <c r="C423" t="inlineStr">
        <is>
          <t>Radon Mitigation Systems:</t>
        </is>
      </c>
      <c r="D423" t="inlineStr">
        <is>
          <t>Lender Mandate- In accordance with the Freddie Mac Phase I ESA Guidelines, Blackstone conducted a radon screening at the</t>
        </is>
      </c>
      <c r="E423" s="7" t="inlineStr">
        <is>
          <t>0900 - FF&amp;E in Units</t>
        </is>
      </c>
      <c r="F423" s="12" t="inlineStr">
        <is>
          <t>PMC</t>
        </is>
      </c>
      <c r="G423" s="7" t="inlineStr">
        <is>
          <t>Capital Plan</t>
        </is>
      </c>
      <c r="H423" s="3" t="n">
        <v>10500</v>
      </c>
      <c r="I423" s="3" t="n">
        <v>0</v>
      </c>
      <c r="J423" s="4" t="n">
        <v>10500</v>
      </c>
      <c r="K423" s="8">
        <f>IF(H423=0,0,I423/H423)</f>
        <v/>
      </c>
      <c r="L423" s="13" t="inlineStr">
        <is>
          <t>Not Started</t>
        </is>
      </c>
    </row>
    <row r="424">
      <c r="A424" t="inlineStr">
        <is>
          <t>Oak Forest</t>
        </is>
      </c>
      <c r="B424" s="7" t="n">
        <v>2023</v>
      </c>
      <c r="C424" t="inlineStr">
        <is>
          <t xml:space="preserve">Range Queen </t>
        </is>
      </c>
      <c r="D424" t="inlineStr">
        <is>
          <t>Fire stops</t>
        </is>
      </c>
      <c r="E424" s="7" t="inlineStr">
        <is>
          <t>0900 - FF&amp;E in Units</t>
        </is>
      </c>
      <c r="F424" s="11" t="inlineStr">
        <is>
          <t>GC</t>
        </is>
      </c>
      <c r="G424" s="7" t="inlineStr">
        <is>
          <t>Capital Plan</t>
        </is>
      </c>
      <c r="H424" s="3" t="n">
        <v>66120</v>
      </c>
      <c r="I424" s="3" t="n">
        <v>66120</v>
      </c>
      <c r="J424" s="4" t="n">
        <v>0</v>
      </c>
      <c r="K424" s="8">
        <f>IF(H424=0,0,I424/H424)</f>
        <v/>
      </c>
      <c r="L424" s="11" t="inlineStr">
        <is>
          <t>Completed</t>
        </is>
      </c>
    </row>
    <row r="425">
      <c r="A425" t="inlineStr">
        <is>
          <t>Oak Forest</t>
        </is>
      </c>
      <c r="B425" s="7" t="n">
        <v>2023</v>
      </c>
      <c r="C425" t="inlineStr">
        <is>
          <t>Washer/dryer</t>
        </is>
      </c>
      <c r="E425" s="7" t="inlineStr">
        <is>
          <t>0900 - FF&amp;E in Units</t>
        </is>
      </c>
      <c r="F425" s="12" t="inlineStr">
        <is>
          <t>PMC</t>
        </is>
      </c>
      <c r="G425" s="7" t="inlineStr">
        <is>
          <t>Capital Plan</t>
        </is>
      </c>
      <c r="H425" s="3" t="n">
        <v>130000</v>
      </c>
      <c r="I425" s="3" t="n">
        <v>0</v>
      </c>
      <c r="J425" s="4" t="n">
        <v>130000</v>
      </c>
      <c r="K425" s="8">
        <f>IF(H425=0,0,I425/H425)</f>
        <v/>
      </c>
      <c r="L425" s="13" t="inlineStr">
        <is>
          <t>Not Started</t>
        </is>
      </c>
    </row>
    <row r="426">
      <c r="A426" t="inlineStr">
        <is>
          <t>Oak Forest</t>
        </is>
      </c>
      <c r="B426" s="7" t="n">
        <v>2023</v>
      </c>
      <c r="C426" t="inlineStr">
        <is>
          <t>Clubhouse / Office Remodel</t>
        </is>
      </c>
      <c r="D426" t="inlineStr">
        <is>
          <t>Paint accent walls
Create built in desk/counter
Add glass wall and door to back right office for tenant discussions</t>
        </is>
      </c>
      <c r="E426" s="7" t="inlineStr">
        <is>
          <t>1100- Specialties, Equipment &amp; Furnishings</t>
        </is>
      </c>
      <c r="F426" s="11" t="inlineStr">
        <is>
          <t>GC</t>
        </is>
      </c>
      <c r="G426" s="7" t="inlineStr">
        <is>
          <t>Capital Plan</t>
        </is>
      </c>
      <c r="H426" s="3" t="n">
        <v>50000</v>
      </c>
      <c r="I426" s="3" t="n">
        <v>50000</v>
      </c>
      <c r="J426" s="4" t="n">
        <v>0</v>
      </c>
      <c r="K426" s="8">
        <f>IF(H426=0,0,I426/H426)</f>
        <v/>
      </c>
      <c r="L426" s="11" t="inlineStr">
        <is>
          <t>Completed</t>
        </is>
      </c>
    </row>
    <row r="427">
      <c r="A427" t="inlineStr">
        <is>
          <t>Oak Forest</t>
        </is>
      </c>
      <c r="B427" s="7" t="n">
        <v>2023</v>
      </c>
      <c r="C427" t="inlineStr">
        <is>
          <t>Clubhouse / Office Redecorate (FFE)</t>
        </is>
      </c>
      <c r="D427" t="inlineStr">
        <is>
          <t>New clubhouse furniture</t>
        </is>
      </c>
      <c r="E427" s="7" t="inlineStr">
        <is>
          <t>1100- Specialties, Equipment &amp; Furnishings</t>
        </is>
      </c>
      <c r="F427" s="12" t="inlineStr">
        <is>
          <t>PMC</t>
        </is>
      </c>
      <c r="G427" s="7" t="inlineStr">
        <is>
          <t>Capital Plan</t>
        </is>
      </c>
      <c r="H427" s="3" t="n">
        <v>80000</v>
      </c>
      <c r="I427" s="3" t="n">
        <v>59297</v>
      </c>
      <c r="J427" s="4" t="n">
        <v>20703</v>
      </c>
      <c r="K427" s="8">
        <f>IF(H427=0,0,I427/H427)</f>
        <v/>
      </c>
      <c r="L427" s="10" t="inlineStr">
        <is>
          <t>In Progress</t>
        </is>
      </c>
    </row>
    <row r="428">
      <c r="A428" t="inlineStr">
        <is>
          <t>Oak Forest</t>
        </is>
      </c>
      <c r="B428" s="7" t="n">
        <v>2023</v>
      </c>
      <c r="C428" t="inlineStr">
        <is>
          <t>Video systems</t>
        </is>
      </c>
      <c r="E428" s="7" t="inlineStr">
        <is>
          <t>1100- Specialties, Equipment &amp; Furnishings</t>
        </is>
      </c>
      <c r="F428" s="12" t="inlineStr">
        <is>
          <t>PMC</t>
        </is>
      </c>
      <c r="G428" s="7" t="inlineStr">
        <is>
          <t>Capital Plan</t>
        </is>
      </c>
      <c r="H428" s="3" t="n">
        <v>250000</v>
      </c>
      <c r="I428" s="3" t="n">
        <v>40715</v>
      </c>
      <c r="J428" s="4" t="n">
        <v>209285</v>
      </c>
      <c r="K428" s="8">
        <f>IF(H428=0,0,I428/H428)</f>
        <v/>
      </c>
      <c r="L428" s="10" t="inlineStr">
        <is>
          <t>In Progress</t>
        </is>
      </c>
    </row>
    <row r="429">
      <c r="A429" t="inlineStr">
        <is>
          <t>Oak Forest</t>
        </is>
      </c>
      <c r="B429" s="7" t="n">
        <v>2023</v>
      </c>
      <c r="C429" t="inlineStr">
        <is>
          <t>Fitness Equipment</t>
        </is>
      </c>
      <c r="E429" s="7" t="inlineStr">
        <is>
          <t>1100- Specialties, Equipment &amp; Furnishings</t>
        </is>
      </c>
      <c r="F429" s="12" t="inlineStr">
        <is>
          <t>PMC</t>
        </is>
      </c>
      <c r="G429" s="7" t="inlineStr">
        <is>
          <t>Capital Plan</t>
        </is>
      </c>
      <c r="H429" s="3" t="n">
        <v>30000</v>
      </c>
      <c r="I429" s="3" t="n">
        <v>42136</v>
      </c>
      <c r="J429" s="4" t="n">
        <v>-12136</v>
      </c>
      <c r="K429" s="8">
        <f>IF(H429=0,0,I429/H429)</f>
        <v/>
      </c>
      <c r="L429" s="11" t="inlineStr">
        <is>
          <t>Completed</t>
        </is>
      </c>
    </row>
    <row r="430">
      <c r="A430" t="inlineStr">
        <is>
          <t>Oak Forest</t>
        </is>
      </c>
      <c r="B430" s="7" t="n">
        <v>2023</v>
      </c>
      <c r="C430" t="inlineStr">
        <is>
          <t>Pool furniture- Office Pool</t>
        </is>
      </c>
      <c r="D430" t="inlineStr">
        <is>
          <t>New furniture for office pool area only, repurpose existing good furniture to other 2 pools</t>
        </is>
      </c>
      <c r="E430" s="7" t="inlineStr">
        <is>
          <t>1100- Specialties, Equipment &amp; Furnishings</t>
        </is>
      </c>
      <c r="F430" s="12" t="inlineStr">
        <is>
          <t>PMC</t>
        </is>
      </c>
      <c r="G430" s="7" t="inlineStr">
        <is>
          <t>Capital Plan</t>
        </is>
      </c>
      <c r="H430" s="3" t="n">
        <v>30000</v>
      </c>
      <c r="I430" s="3" t="n">
        <v>49605</v>
      </c>
      <c r="J430" s="4" t="n">
        <v>-19605</v>
      </c>
      <c r="K430" s="8">
        <f>IF(H430=0,0,I430/H430)</f>
        <v/>
      </c>
      <c r="L430" s="11" t="inlineStr">
        <is>
          <t>Completed</t>
        </is>
      </c>
    </row>
    <row r="431">
      <c r="A431" t="inlineStr">
        <is>
          <t>Oak Forest</t>
        </is>
      </c>
      <c r="B431" s="7" t="n">
        <v>2023</v>
      </c>
      <c r="C431" t="inlineStr">
        <is>
          <t>Pool area enhancements</t>
        </is>
      </c>
      <c r="D431" t="inlineStr">
        <is>
          <t>Address pool inspection items, upgraded pool deck</t>
        </is>
      </c>
      <c r="E431" s="7" t="inlineStr">
        <is>
          <t>1100- Specialties, Equipment &amp; Furnishings</t>
        </is>
      </c>
      <c r="F431" s="12" t="inlineStr">
        <is>
          <t>PMC</t>
        </is>
      </c>
      <c r="G431" s="7" t="inlineStr">
        <is>
          <t>Capital Plan</t>
        </is>
      </c>
      <c r="H431" s="3" t="n">
        <v>80000</v>
      </c>
      <c r="I431" s="3" t="n">
        <v>23295</v>
      </c>
      <c r="J431" s="4" t="n">
        <v>56705</v>
      </c>
      <c r="K431" s="8">
        <f>IF(H431=0,0,I431/H431)</f>
        <v/>
      </c>
      <c r="L431" s="10" t="inlineStr">
        <is>
          <t>In Progress</t>
        </is>
      </c>
    </row>
    <row r="432">
      <c r="A432" t="inlineStr">
        <is>
          <t>Oak Forest</t>
        </is>
      </c>
      <c r="B432" s="7" t="n">
        <v>2023</v>
      </c>
      <c r="C432" t="inlineStr">
        <is>
          <t>Pool area enhancements</t>
        </is>
      </c>
      <c r="D432" t="inlineStr">
        <is>
          <t>Activities, turf, etc</t>
        </is>
      </c>
      <c r="E432" s="7" t="inlineStr">
        <is>
          <t>1100- Specialties, Equipment &amp; Furnishings</t>
        </is>
      </c>
      <c r="F432" s="12" t="inlineStr">
        <is>
          <t>PMC</t>
        </is>
      </c>
      <c r="G432" s="7" t="inlineStr">
        <is>
          <t>Capital Plan</t>
        </is>
      </c>
      <c r="H432" s="3" t="n">
        <v>20000</v>
      </c>
      <c r="I432" s="3" t="n">
        <v>0</v>
      </c>
      <c r="J432" s="4" t="n">
        <v>20000</v>
      </c>
      <c r="K432" s="8">
        <f>IF(H432=0,0,I432/H432)</f>
        <v/>
      </c>
      <c r="L432" s="13" t="inlineStr">
        <is>
          <t>Not Started</t>
        </is>
      </c>
    </row>
    <row r="433">
      <c r="A433" t="inlineStr">
        <is>
          <t>Oak Forest</t>
        </is>
      </c>
      <c r="B433" s="7" t="n">
        <v>2023</v>
      </c>
      <c r="C433" t="inlineStr">
        <is>
          <t>Fitness center renovation</t>
        </is>
      </c>
      <c r="D433" t="inlineStr">
        <is>
          <t>Close 2-3 wall openings between gym and bathroom hallway</t>
        </is>
      </c>
      <c r="E433" s="7" t="inlineStr">
        <is>
          <t>1100- Specialties, Equipment &amp; Furnishings</t>
        </is>
      </c>
      <c r="F433" s="11" t="inlineStr">
        <is>
          <t>GC</t>
        </is>
      </c>
      <c r="G433" s="7" t="inlineStr">
        <is>
          <t>Capital Plan</t>
        </is>
      </c>
      <c r="H433" s="3" t="n">
        <v>5000</v>
      </c>
      <c r="I433" s="3" t="n">
        <v>5000</v>
      </c>
      <c r="J433" s="4" t="n">
        <v>0</v>
      </c>
      <c r="K433" s="8">
        <f>IF(H433=0,0,I433/H433)</f>
        <v/>
      </c>
      <c r="L433" s="11" t="inlineStr">
        <is>
          <t>Completed</t>
        </is>
      </c>
    </row>
    <row r="434">
      <c r="A434" t="inlineStr">
        <is>
          <t>Oak Forest</t>
        </is>
      </c>
      <c r="B434" s="7" t="n">
        <v>2023</v>
      </c>
      <c r="C434" t="inlineStr">
        <is>
          <t>Fitness center adjacent restroom upgrades</t>
        </is>
      </c>
      <c r="D434" t="inlineStr">
        <is>
          <t>Repair/replace partitions, touch up paint and base</t>
        </is>
      </c>
      <c r="E434" s="7" t="inlineStr">
        <is>
          <t>1100- Specialties, Equipment &amp; Furnishings</t>
        </is>
      </c>
      <c r="F434" s="11" t="inlineStr">
        <is>
          <t>GC</t>
        </is>
      </c>
      <c r="G434" s="7" t="inlineStr">
        <is>
          <t>Capital Plan</t>
        </is>
      </c>
      <c r="H434" s="3" t="n">
        <v>5000</v>
      </c>
      <c r="I434" s="3" t="n">
        <v>5000</v>
      </c>
      <c r="J434" s="4" t="n">
        <v>0</v>
      </c>
      <c r="K434" s="8">
        <f>IF(H434=0,0,I434/H434)</f>
        <v/>
      </c>
      <c r="L434" s="11" t="inlineStr">
        <is>
          <t>Completed</t>
        </is>
      </c>
    </row>
    <row r="435">
      <c r="A435" t="inlineStr">
        <is>
          <t>Oak Forest</t>
        </is>
      </c>
      <c r="B435" s="7" t="n">
        <v>2023</v>
      </c>
      <c r="C435" t="inlineStr">
        <is>
          <t>Fire and Sprinklers</t>
        </is>
      </c>
      <c r="D435" t="inlineStr">
        <is>
          <t>replace painted heads in units 
From PCA- $68,000- The fire and life safety system appeared to be in overall fair to ave</t>
        </is>
      </c>
      <c r="E435" s="7" t="inlineStr">
        <is>
          <t>1600 - Electrical</t>
        </is>
      </c>
      <c r="F435" s="11" t="inlineStr">
        <is>
          <t>GC</t>
        </is>
      </c>
      <c r="G435" s="7" t="inlineStr">
        <is>
          <t>Capital Plan</t>
        </is>
      </c>
      <c r="H435" s="3" t="n">
        <v>68000</v>
      </c>
      <c r="I435" s="3" t="n">
        <v>68000</v>
      </c>
      <c r="J435" s="4" t="n">
        <v>0</v>
      </c>
      <c r="K435" s="8">
        <f>IF(H435=0,0,I435/H435)</f>
        <v/>
      </c>
      <c r="L435" s="11" t="inlineStr">
        <is>
          <t>Completed</t>
        </is>
      </c>
    </row>
    <row r="436">
      <c r="A436" t="inlineStr">
        <is>
          <t>Oak Forest</t>
        </is>
      </c>
      <c r="B436" s="7" t="n">
        <v>2023</v>
      </c>
      <c r="C436" t="inlineStr">
        <is>
          <t>Contingency- Deferred Maintenance</t>
        </is>
      </c>
      <c r="E436" s="7" t="inlineStr">
        <is>
          <t>Contingency</t>
        </is>
      </c>
      <c r="F436" s="13" t="inlineStr">
        <is>
          <t>Unmarked</t>
        </is>
      </c>
      <c r="G436" s="15" t="inlineStr">
        <is>
          <t>Contingency</t>
        </is>
      </c>
      <c r="H436" s="3" t="n">
        <v>466000</v>
      </c>
      <c r="I436" s="3" t="n">
        <v>0</v>
      </c>
      <c r="J436" s="4" t="n">
        <v>466000</v>
      </c>
      <c r="K436" s="8">
        <f>IF(H436=0,0,I436/H436)</f>
        <v/>
      </c>
      <c r="L436" s="12" t="inlineStr">
        <is>
          <t>Reserve</t>
        </is>
      </c>
    </row>
    <row r="437">
      <c r="A437" t="inlineStr">
        <is>
          <t>Oak Forest</t>
        </is>
      </c>
      <c r="B437" s="7" t="n">
        <v>2023</v>
      </c>
      <c r="C437" t="inlineStr">
        <is>
          <t>Contingency- Amenities</t>
        </is>
      </c>
      <c r="E437" s="7" t="inlineStr">
        <is>
          <t>Contingency</t>
        </is>
      </c>
      <c r="F437" s="13" t="inlineStr">
        <is>
          <t>Unmarked</t>
        </is>
      </c>
      <c r="G437" s="15" t="inlineStr">
        <is>
          <t>Contingency</t>
        </is>
      </c>
      <c r="H437" s="3" t="n">
        <v>100000</v>
      </c>
      <c r="I437" s="3" t="n">
        <v>0</v>
      </c>
      <c r="J437" s="4" t="n">
        <v>100000</v>
      </c>
      <c r="K437" s="8">
        <f>IF(H437=0,0,I437/H437)</f>
        <v/>
      </c>
      <c r="L437" s="12" t="inlineStr">
        <is>
          <t>Reserve</t>
        </is>
      </c>
    </row>
    <row r="438">
      <c r="A438" t="inlineStr">
        <is>
          <t>Oak Forest</t>
        </is>
      </c>
      <c r="B438" s="7" t="n">
        <v>2023</v>
      </c>
      <c r="C438" t="inlineStr">
        <is>
          <t>Contingency- Unit Upgrades</t>
        </is>
      </c>
      <c r="E438" s="7" t="inlineStr">
        <is>
          <t>Contingency</t>
        </is>
      </c>
      <c r="F438" s="13" t="inlineStr">
        <is>
          <t>Unmarked</t>
        </is>
      </c>
      <c r="G438" s="15" t="inlineStr">
        <is>
          <t>Contingency</t>
        </is>
      </c>
      <c r="H438" s="3" t="n">
        <v>2784000</v>
      </c>
      <c r="I438" s="3" t="n">
        <v>0</v>
      </c>
      <c r="J438" s="4" t="n">
        <v>2784000</v>
      </c>
      <c r="K438" s="8">
        <f>IF(H438=0,0,I438/H438)</f>
        <v/>
      </c>
      <c r="L438" s="12" t="inlineStr">
        <is>
          <t>Reserve</t>
        </is>
      </c>
    </row>
    <row r="439">
      <c r="A439" t="inlineStr">
        <is>
          <t>Oak Forest</t>
        </is>
      </c>
      <c r="B439" s="7" t="n">
        <v>2023</v>
      </c>
      <c r="C439" t="inlineStr">
        <is>
          <t>Contingency- Other</t>
        </is>
      </c>
      <c r="E439" s="7" t="inlineStr">
        <is>
          <t>Contingency</t>
        </is>
      </c>
      <c r="F439" s="13" t="inlineStr">
        <is>
          <t>Unmarked</t>
        </is>
      </c>
      <c r="G439" s="15" t="inlineStr">
        <is>
          <t>Contingency</t>
        </is>
      </c>
      <c r="H439" s="3" t="n">
        <v>996280</v>
      </c>
      <c r="I439" s="3" t="n">
        <v>0</v>
      </c>
      <c r="J439" s="4" t="n">
        <v>996280</v>
      </c>
      <c r="K439" s="8">
        <f>IF(H439=0,0,I439/H439)</f>
        <v/>
      </c>
      <c r="L439" s="12" t="inlineStr">
        <is>
          <t>Reserve</t>
        </is>
      </c>
    </row>
    <row r="440">
      <c r="A440" t="inlineStr">
        <is>
          <t>Oak Park</t>
        </is>
      </c>
      <c r="B440" s="7" t="n">
        <v>2023</v>
      </c>
      <c r="C440" t="inlineStr">
        <is>
          <t>Club House/Leasing Center Addition/Alteration</t>
        </is>
      </c>
      <c r="D440" t="inlineStr">
        <is>
          <t>Need to replace front door to meet ADA 10k. 20k per post PNA to replace some other doors and update bathroom</t>
        </is>
      </c>
      <c r="E440" s="7" t="inlineStr">
        <is>
          <t>Admin/Marketing</t>
        </is>
      </c>
      <c r="F440" s="13" t="inlineStr">
        <is>
          <t>Unmarked</t>
        </is>
      </c>
      <c r="G440" s="7" t="inlineStr">
        <is>
          <t>Capital Plan</t>
        </is>
      </c>
      <c r="H440" s="3" t="n">
        <v>35000</v>
      </c>
      <c r="I440" s="3" t="n">
        <v>38925</v>
      </c>
      <c r="J440" s="4" t="n">
        <v>-3925</v>
      </c>
      <c r="K440" s="8">
        <f>IF(H440=0,0,I440/H440)</f>
        <v/>
      </c>
      <c r="L440" s="11" t="inlineStr">
        <is>
          <t>Completed</t>
        </is>
      </c>
    </row>
    <row r="441">
      <c r="A441" t="inlineStr">
        <is>
          <t>Oak Park</t>
        </is>
      </c>
      <c r="B441" s="7" t="n">
        <v>2023</v>
      </c>
      <c r="C441" t="inlineStr">
        <is>
          <t>Computers</t>
        </is>
      </c>
      <c r="D441" t="inlineStr">
        <is>
          <t>do we need computer?</t>
        </is>
      </c>
      <c r="E441" s="7" t="inlineStr">
        <is>
          <t>Admin/Marketing</t>
        </is>
      </c>
      <c r="F441" s="13" t="inlineStr">
        <is>
          <t>Unmarked</t>
        </is>
      </c>
      <c r="G441" s="7" t="inlineStr">
        <is>
          <t>Capital Plan</t>
        </is>
      </c>
      <c r="H441" s="3" t="n">
        <v>10000</v>
      </c>
      <c r="I441" s="3" t="n">
        <v>1985</v>
      </c>
      <c r="J441" s="4" t="n">
        <v>8015</v>
      </c>
      <c r="K441" s="8">
        <f>IF(H441=0,0,I441/H441)</f>
        <v/>
      </c>
      <c r="L441" s="10" t="inlineStr">
        <is>
          <t>In Progress</t>
        </is>
      </c>
    </row>
    <row r="442">
      <c r="A442" t="inlineStr">
        <is>
          <t>Oak Park</t>
        </is>
      </c>
      <c r="B442" s="7" t="n">
        <v>2023</v>
      </c>
      <c r="C442" t="inlineStr">
        <is>
          <t>Fitness Center &amp; Equipment</t>
        </is>
      </c>
      <c r="D442" t="inlineStr">
        <is>
          <t>Site has new equipment and new floors room has repair needs and still needs paint,Add TVs lights/fans water despenser 15</t>
        </is>
      </c>
      <c r="E442" s="7" t="inlineStr">
        <is>
          <t>Admin/Marketing</t>
        </is>
      </c>
      <c r="F442" s="13" t="inlineStr">
        <is>
          <t>Unmarked</t>
        </is>
      </c>
      <c r="G442" s="7" t="inlineStr">
        <is>
          <t>Capital Plan</t>
        </is>
      </c>
      <c r="H442" s="3" t="n">
        <v>28000</v>
      </c>
      <c r="I442" s="3" t="n">
        <v>8979</v>
      </c>
      <c r="J442" s="4" t="n">
        <v>19021</v>
      </c>
      <c r="K442" s="8">
        <f>IF(H442=0,0,I442/H442)</f>
        <v/>
      </c>
      <c r="L442" s="10" t="inlineStr">
        <is>
          <t>In Progress</t>
        </is>
      </c>
    </row>
    <row r="443">
      <c r="A443" t="inlineStr">
        <is>
          <t>Oak Park</t>
        </is>
      </c>
      <c r="B443" s="7" t="n">
        <v>2023</v>
      </c>
      <c r="C443" t="inlineStr">
        <is>
          <t>Model Furniture/Finishes</t>
        </is>
      </c>
      <c r="D443" t="inlineStr">
        <is>
          <t>model furniture discussed 15k spaceholder</t>
        </is>
      </c>
      <c r="E443" s="7" t="inlineStr">
        <is>
          <t>Admin/Marketing</t>
        </is>
      </c>
      <c r="F443" s="13" t="inlineStr">
        <is>
          <t>Unmarked</t>
        </is>
      </c>
      <c r="G443" s="7" t="inlineStr">
        <is>
          <t>Capital Plan</t>
        </is>
      </c>
      <c r="H443" s="3" t="n">
        <v>20000</v>
      </c>
      <c r="I443" s="3" t="n">
        <v>7163</v>
      </c>
      <c r="J443" s="4" t="n">
        <v>12837</v>
      </c>
      <c r="K443" s="8">
        <f>IF(H443=0,0,I443/H443)</f>
        <v/>
      </c>
      <c r="L443" s="10" t="inlineStr">
        <is>
          <t>In Progress</t>
        </is>
      </c>
    </row>
    <row r="444">
      <c r="A444" t="inlineStr">
        <is>
          <t>Oak Park</t>
        </is>
      </c>
      <c r="B444" s="7" t="n">
        <v>2023</v>
      </c>
      <c r="C444" t="inlineStr">
        <is>
          <t>Monument Sign</t>
        </is>
      </c>
      <c r="D444" t="inlineStr">
        <is>
          <t>Monument looked good. All building signage looks old and drab. Space holder 15k to replace bldg signs at $85ea</t>
        </is>
      </c>
      <c r="E444" s="7" t="inlineStr">
        <is>
          <t>Admin/Marketing</t>
        </is>
      </c>
      <c r="F444" s="13" t="inlineStr">
        <is>
          <t>Unmarked</t>
        </is>
      </c>
      <c r="G444" s="7" t="inlineStr">
        <is>
          <t>Capital Plan</t>
        </is>
      </c>
      <c r="H444" s="3" t="n">
        <v>8300</v>
      </c>
      <c r="I444" s="3" t="n">
        <v>2042</v>
      </c>
      <c r="J444" s="4" t="n">
        <v>6258</v>
      </c>
      <c r="K444" s="8">
        <f>IF(H444=0,0,I444/H444)</f>
        <v/>
      </c>
      <c r="L444" s="10" t="inlineStr">
        <is>
          <t>In Progress</t>
        </is>
      </c>
    </row>
    <row r="445">
      <c r="A445" t="inlineStr">
        <is>
          <t>Oak Park</t>
        </is>
      </c>
      <c r="B445" s="7" t="n">
        <v>2023</v>
      </c>
      <c r="C445" t="inlineStr">
        <is>
          <t>Office Furniture/Finishes</t>
        </is>
      </c>
      <c r="D445" t="inlineStr">
        <is>
          <t>Refresh on furnitre per Post</t>
        </is>
      </c>
      <c r="E445" s="7" t="inlineStr">
        <is>
          <t>Admin/Marketing</t>
        </is>
      </c>
      <c r="F445" s="13" t="inlineStr">
        <is>
          <t>Unmarked</t>
        </is>
      </c>
      <c r="G445" s="7" t="inlineStr">
        <is>
          <t>Capital Plan</t>
        </is>
      </c>
      <c r="H445" s="3" t="n">
        <v>85000</v>
      </c>
      <c r="I445" s="3" t="n">
        <v>6260</v>
      </c>
      <c r="J445" s="4" t="n">
        <v>78740</v>
      </c>
      <c r="K445" s="8">
        <f>IF(H445=0,0,I445/H445)</f>
        <v/>
      </c>
      <c r="L445" s="10" t="inlineStr">
        <is>
          <t>In Progress</t>
        </is>
      </c>
    </row>
    <row r="446">
      <c r="A446" t="inlineStr">
        <is>
          <t>Oak Park</t>
        </is>
      </c>
      <c r="B446" s="7" t="n">
        <v>2023</v>
      </c>
      <c r="C446" t="inlineStr">
        <is>
          <t>Vehicles/Carts</t>
        </is>
      </c>
      <c r="D446" t="inlineStr">
        <is>
          <t>Have 3 working maint, 1 leasing, budgeting for 2 gators, 1 leasing and 1 maintenance (used)</t>
        </is>
      </c>
      <c r="E446" s="7" t="inlineStr">
        <is>
          <t>Admin/Marketing</t>
        </is>
      </c>
      <c r="F446" s="13" t="inlineStr">
        <is>
          <t>Unmarked</t>
        </is>
      </c>
      <c r="G446" s="7" t="inlineStr">
        <is>
          <t>Capital Plan</t>
        </is>
      </c>
      <c r="H446" s="3" t="n">
        <v>48000</v>
      </c>
      <c r="I446" s="3" t="n">
        <v>125664</v>
      </c>
      <c r="J446" s="4" t="n">
        <v>-77664</v>
      </c>
      <c r="K446" s="8">
        <f>IF(H446=0,0,I446/H446)</f>
        <v/>
      </c>
      <c r="L446" s="11" t="inlineStr">
        <is>
          <t>Completed</t>
        </is>
      </c>
    </row>
    <row r="447">
      <c r="A447" t="inlineStr">
        <is>
          <t>Oak Park</t>
        </is>
      </c>
      <c r="B447" s="7" t="n">
        <v>2023</v>
      </c>
      <c r="C447" t="inlineStr">
        <is>
          <t>Common Corridors Rehab</t>
        </is>
      </c>
      <c r="D447" t="inlineStr">
        <is>
          <t>Power wash breezeways - has valet waste</t>
        </is>
      </c>
      <c r="E447" s="7" t="inlineStr">
        <is>
          <t>Common Area</t>
        </is>
      </c>
      <c r="F447" s="13" t="inlineStr">
        <is>
          <t>Unmarked</t>
        </is>
      </c>
      <c r="G447" s="7" t="inlineStr">
        <is>
          <t>Capital Plan</t>
        </is>
      </c>
      <c r="H447" s="3" t="n">
        <v>50000</v>
      </c>
      <c r="I447" s="3" t="n">
        <v>0</v>
      </c>
      <c r="J447" s="4" t="n">
        <v>50000</v>
      </c>
      <c r="K447" s="8">
        <f>IF(H447=0,0,I447/H447)</f>
        <v/>
      </c>
      <c r="L447" s="13" t="inlineStr">
        <is>
          <t>Not Started</t>
        </is>
      </c>
    </row>
    <row r="448">
      <c r="A448" t="inlineStr">
        <is>
          <t>Oak Park</t>
        </is>
      </c>
      <c r="B448" s="7" t="n">
        <v>2023</v>
      </c>
      <c r="C448" t="inlineStr">
        <is>
          <t>Laundry Center</t>
        </is>
      </c>
      <c r="D448" t="inlineStr">
        <is>
          <t>Has two laundry center need to refresh both 5k ea.</t>
        </is>
      </c>
      <c r="E448" s="7" t="inlineStr">
        <is>
          <t>Common Area</t>
        </is>
      </c>
      <c r="F448" s="13" t="inlineStr">
        <is>
          <t>Unmarked</t>
        </is>
      </c>
      <c r="G448" s="7" t="inlineStr">
        <is>
          <t>Capital Plan</t>
        </is>
      </c>
      <c r="H448" s="3" t="n">
        <v>10000</v>
      </c>
      <c r="I448" s="3" t="n">
        <v>5620</v>
      </c>
      <c r="J448" s="4" t="n">
        <v>4380</v>
      </c>
      <c r="K448" s="8">
        <f>IF(H448=0,0,I448/H448)</f>
        <v/>
      </c>
      <c r="L448" s="10" t="inlineStr">
        <is>
          <t>In Progress</t>
        </is>
      </c>
    </row>
    <row r="449">
      <c r="A449" t="inlineStr">
        <is>
          <t>Oak Park</t>
        </is>
      </c>
      <c r="B449" s="7" t="n">
        <v>2023</v>
      </c>
      <c r="C449" t="inlineStr">
        <is>
          <t>Mailboxes</t>
        </is>
      </c>
      <c r="D449" t="inlineStr">
        <is>
          <t>Wish list item from PM, new mail boxes there are 7 mail rooms, Budgteing for 2 replacements 55k.  And some in out yrs. A</t>
        </is>
      </c>
      <c r="E449" s="7" t="inlineStr">
        <is>
          <t>Common Area</t>
        </is>
      </c>
      <c r="F449" s="13" t="inlineStr">
        <is>
          <t>Unmarked</t>
        </is>
      </c>
      <c r="G449" s="7" t="inlineStr">
        <is>
          <t>Capital Plan</t>
        </is>
      </c>
      <c r="H449" s="3" t="n">
        <v>50000</v>
      </c>
      <c r="I449" s="3" t="n">
        <v>0</v>
      </c>
      <c r="J449" s="4" t="n">
        <v>50000</v>
      </c>
      <c r="K449" s="8">
        <f>IF(H449=0,0,I449/H449)</f>
        <v/>
      </c>
      <c r="L449" s="13" t="inlineStr">
        <is>
          <t>Not Started</t>
        </is>
      </c>
    </row>
    <row r="450">
      <c r="A450" t="inlineStr">
        <is>
          <t>Oak Park</t>
        </is>
      </c>
      <c r="B450" s="7" t="n">
        <v>2023</v>
      </c>
      <c r="C450" t="inlineStr">
        <is>
          <t>Pool Area Repairs &amp; Equipment</t>
        </is>
      </c>
      <c r="D450" t="inlineStr">
        <is>
          <t>Replaster both pools at leasing offfice pool, refresh grill/pergola area, and repair expansion joints on deck replace gr</t>
        </is>
      </c>
      <c r="E450" s="7" t="inlineStr">
        <is>
          <t>Common Area</t>
        </is>
      </c>
      <c r="F450" s="13" t="inlineStr">
        <is>
          <t>Unmarked</t>
        </is>
      </c>
      <c r="G450" s="7" t="inlineStr">
        <is>
          <t>Capital Plan</t>
        </is>
      </c>
      <c r="H450" s="3" t="n">
        <v>342164</v>
      </c>
      <c r="I450" s="3" t="n">
        <v>454979</v>
      </c>
      <c r="J450" s="4" t="n">
        <v>-112815</v>
      </c>
      <c r="K450" s="8">
        <f>IF(H450=0,0,I450/H450)</f>
        <v/>
      </c>
      <c r="L450" s="11" t="inlineStr">
        <is>
          <t>Completed</t>
        </is>
      </c>
    </row>
    <row r="451">
      <c r="A451" t="inlineStr">
        <is>
          <t>Oak Park</t>
        </is>
      </c>
      <c r="B451" s="7" t="n">
        <v>2023</v>
      </c>
      <c r="C451" t="inlineStr">
        <is>
          <t>Pool Furniture/Finishes</t>
        </is>
      </c>
      <c r="D451" t="inlineStr">
        <is>
          <t>Pool furniture needed at leasing pool- space holder 25k</t>
        </is>
      </c>
      <c r="E451" s="7" t="inlineStr">
        <is>
          <t>Common Area</t>
        </is>
      </c>
      <c r="F451" s="13" t="inlineStr">
        <is>
          <t>Unmarked</t>
        </is>
      </c>
      <c r="G451" s="7" t="inlineStr">
        <is>
          <t>Capital Plan</t>
        </is>
      </c>
      <c r="H451" s="3" t="n">
        <v>45000</v>
      </c>
      <c r="I451" s="3" t="n">
        <v>58118</v>
      </c>
      <c r="J451" s="4" t="n">
        <v>-13118</v>
      </c>
      <c r="K451" s="8">
        <f>IF(H451=0,0,I451/H451)</f>
        <v/>
      </c>
      <c r="L451" s="11" t="inlineStr">
        <is>
          <t>Completed</t>
        </is>
      </c>
    </row>
    <row r="452">
      <c r="A452" t="inlineStr">
        <is>
          <t>Oak Park</t>
        </is>
      </c>
      <c r="B452" s="7" t="n">
        <v>2023</v>
      </c>
      <c r="C452" t="inlineStr">
        <is>
          <t>Asphalt Milling/Paving/Sealcoat</t>
        </is>
      </c>
      <c r="D452" t="inlineStr">
        <is>
          <t>Restripe some areas in Y1. Y2 fix major potholes and restripe after</t>
        </is>
      </c>
      <c r="E452" s="7" t="inlineStr">
        <is>
          <t>Exterior Building &amp; Site Work</t>
        </is>
      </c>
      <c r="F452" s="13" t="inlineStr">
        <is>
          <t>Unmarked</t>
        </is>
      </c>
      <c r="G452" s="7" t="inlineStr">
        <is>
          <t>Capital Plan</t>
        </is>
      </c>
      <c r="H452" s="3" t="n">
        <v>243500</v>
      </c>
      <c r="I452" s="3" t="n">
        <v>105364</v>
      </c>
      <c r="J452" s="4" t="n">
        <v>138136</v>
      </c>
      <c r="K452" s="8">
        <f>IF(H452=0,0,I452/H452)</f>
        <v/>
      </c>
      <c r="L452" s="10" t="inlineStr">
        <is>
          <t>In Progress</t>
        </is>
      </c>
    </row>
    <row r="453">
      <c r="A453" t="inlineStr">
        <is>
          <t>Oak Park</t>
        </is>
      </c>
      <c r="B453" s="7" t="n">
        <v>2023</v>
      </c>
      <c r="C453" t="inlineStr">
        <is>
          <t>Balconies</t>
        </is>
      </c>
      <c r="D453" t="inlineStr">
        <is>
          <t>Rebuild 12 balconies called out by gc $68k. Pick and pull other balcony and land structural members including replacemen</t>
        </is>
      </c>
      <c r="E453" s="7" t="inlineStr">
        <is>
          <t>Exterior Building &amp; Site Work</t>
        </is>
      </c>
      <c r="F453" s="13" t="inlineStr">
        <is>
          <t>Unmarked</t>
        </is>
      </c>
      <c r="G453" s="7" t="inlineStr">
        <is>
          <t>Capital Plan</t>
        </is>
      </c>
      <c r="H453" s="3" t="n">
        <v>243600</v>
      </c>
      <c r="I453" s="3" t="n">
        <v>148350</v>
      </c>
      <c r="J453" s="4" t="n">
        <v>95250</v>
      </c>
      <c r="K453" s="8">
        <f>IF(H453=0,0,I453/H453)</f>
        <v/>
      </c>
      <c r="L453" s="10" t="inlineStr">
        <is>
          <t>In Progress</t>
        </is>
      </c>
    </row>
    <row r="454">
      <c r="A454" t="inlineStr">
        <is>
          <t>Oak Park</t>
        </is>
      </c>
      <c r="B454" s="7" t="n">
        <v>2023</v>
      </c>
      <c r="C454" t="inlineStr">
        <is>
          <t>Brick Repair/Point-Up</t>
        </is>
      </c>
      <c r="D454" t="inlineStr">
        <is>
          <t>Per bid from Norman.</t>
        </is>
      </c>
      <c r="E454" s="7" t="inlineStr">
        <is>
          <t>Exterior Building &amp; Site Work</t>
        </is>
      </c>
      <c r="F454" s="13" t="inlineStr">
        <is>
          <t>Unmarked</t>
        </is>
      </c>
      <c r="G454" s="7" t="inlineStr">
        <is>
          <t>Capital Plan</t>
        </is>
      </c>
      <c r="H454" s="3" t="n">
        <v>15000</v>
      </c>
      <c r="I454" s="3" t="n">
        <v>310</v>
      </c>
      <c r="J454" s="4" t="n">
        <v>14690</v>
      </c>
      <c r="K454" s="8">
        <f>IF(H454=0,0,I454/H454)</f>
        <v/>
      </c>
      <c r="L454" s="10" t="inlineStr">
        <is>
          <t>In Progress</t>
        </is>
      </c>
    </row>
    <row r="455">
      <c r="A455" t="inlineStr">
        <is>
          <t>Oak Park</t>
        </is>
      </c>
      <c r="B455" s="7" t="n">
        <v>2023</v>
      </c>
      <c r="C455" t="inlineStr">
        <is>
          <t>Concrete Curb/Sidewalk</t>
        </is>
      </c>
      <c r="D455" t="inlineStr">
        <is>
          <t>Sidewalk repairs and grinding 49k per bid from Sunland. Per Post PNA -ADA acess to common areas 16k.
Includes $5k in le</t>
        </is>
      </c>
      <c r="E455" s="7" t="inlineStr">
        <is>
          <t>Exterior Building &amp; Site Work</t>
        </is>
      </c>
      <c r="F455" s="13" t="inlineStr">
        <is>
          <t>Unmarked</t>
        </is>
      </c>
      <c r="G455" s="7" t="inlineStr">
        <is>
          <t>Capital Plan</t>
        </is>
      </c>
      <c r="H455" s="3" t="n">
        <v>95000</v>
      </c>
      <c r="I455" s="3" t="n">
        <v>750</v>
      </c>
      <c r="J455" s="4" t="n">
        <v>94250</v>
      </c>
      <c r="K455" s="8">
        <f>IF(H455=0,0,I455/H455)</f>
        <v/>
      </c>
      <c r="L455" s="10" t="inlineStr">
        <is>
          <t>In Progress</t>
        </is>
      </c>
    </row>
    <row r="456">
      <c r="A456" t="inlineStr">
        <is>
          <t>Oak Park</t>
        </is>
      </c>
      <c r="B456" s="7" t="n">
        <v>2023</v>
      </c>
      <c r="C456" t="inlineStr">
        <is>
          <t>Controlled Access Systems</t>
        </is>
      </c>
      <c r="D456" t="inlineStr">
        <is>
          <t>Site uses Gate Wise Need to check Mo. Operating cost   Call box is Linear and does not work and needs replaced. Also sev</t>
        </is>
      </c>
      <c r="E456" s="7" t="inlineStr">
        <is>
          <t>Exterior Building &amp; Site Work</t>
        </is>
      </c>
      <c r="F456" s="13" t="inlineStr">
        <is>
          <t>Unmarked</t>
        </is>
      </c>
      <c r="G456" s="7" t="inlineStr">
        <is>
          <t>Capital Plan</t>
        </is>
      </c>
      <c r="H456" s="3" t="n">
        <v>90000</v>
      </c>
      <c r="I456" s="3" t="n">
        <v>20147</v>
      </c>
      <c r="J456" s="4" t="n">
        <v>69853</v>
      </c>
      <c r="K456" s="8">
        <f>IF(H456=0,0,I456/H456)</f>
        <v/>
      </c>
      <c r="L456" s="10" t="inlineStr">
        <is>
          <t>In Progress</t>
        </is>
      </c>
    </row>
    <row r="457">
      <c r="A457" t="inlineStr">
        <is>
          <t>Oak Park</t>
        </is>
      </c>
      <c r="B457" s="7" t="n">
        <v>2023</v>
      </c>
      <c r="C457" t="inlineStr">
        <is>
          <t>Covered Parking &amp; Misc Parking Items</t>
        </is>
      </c>
      <c r="D457" t="inlineStr">
        <is>
          <t>Repair handful of carports in Y1, and then 1 or 2 a year in outyears.</t>
        </is>
      </c>
      <c r="E457" s="7" t="inlineStr">
        <is>
          <t>Exterior Building &amp; Site Work</t>
        </is>
      </c>
      <c r="F457" s="13" t="inlineStr">
        <is>
          <t>Unmarked</t>
        </is>
      </c>
      <c r="G457" s="7" t="inlineStr">
        <is>
          <t>Capital Plan</t>
        </is>
      </c>
      <c r="H457" s="3" t="n">
        <v>55000</v>
      </c>
      <c r="I457" s="3" t="n">
        <v>57741</v>
      </c>
      <c r="J457" s="4" t="n">
        <v>-2741</v>
      </c>
      <c r="K457" s="8">
        <f>IF(H457=0,0,I457/H457)</f>
        <v/>
      </c>
      <c r="L457" s="11" t="inlineStr">
        <is>
          <t>Completed</t>
        </is>
      </c>
    </row>
    <row r="458">
      <c r="A458" t="inlineStr">
        <is>
          <t>Oak Park</t>
        </is>
      </c>
      <c r="B458" s="7" t="n">
        <v>2023</v>
      </c>
      <c r="C458" t="inlineStr">
        <is>
          <t>Dog Park</t>
        </is>
      </c>
      <c r="D458" t="inlineStr">
        <is>
          <t>Ali numbers are high ($9K for refresh + $35K for new dogpark). FCP believes they can do add new park for $15K and refres</t>
        </is>
      </c>
      <c r="E458" s="7" t="inlineStr">
        <is>
          <t>Exterior Building &amp; Site Work</t>
        </is>
      </c>
      <c r="F458" s="13" t="inlineStr">
        <is>
          <t>Unmarked</t>
        </is>
      </c>
      <c r="G458" s="7" t="inlineStr">
        <is>
          <t>Capital Plan</t>
        </is>
      </c>
      <c r="H458" s="3" t="n">
        <v>20000</v>
      </c>
      <c r="I458" s="3" t="n">
        <v>34842</v>
      </c>
      <c r="J458" s="4" t="n">
        <v>-14842</v>
      </c>
      <c r="K458" s="8">
        <f>IF(H458=0,0,I458/H458)</f>
        <v/>
      </c>
      <c r="L458" s="11" t="inlineStr">
        <is>
          <t>Completed</t>
        </is>
      </c>
    </row>
    <row r="459">
      <c r="A459" t="inlineStr">
        <is>
          <t>Oak Park</t>
        </is>
      </c>
      <c r="B459" s="7" t="n">
        <v>2023</v>
      </c>
      <c r="C459" t="inlineStr">
        <is>
          <t>Dumpster Enclosures</t>
        </is>
      </c>
      <c r="D459" t="inlineStr">
        <is>
          <t>Per bid from Norman. Repair and stain dumpster enclosures</t>
        </is>
      </c>
      <c r="E459" s="7" t="inlineStr">
        <is>
          <t>Exterior Building &amp; Site Work</t>
        </is>
      </c>
      <c r="F459" s="13" t="inlineStr">
        <is>
          <t>Unmarked</t>
        </is>
      </c>
      <c r="G459" s="7" t="inlineStr">
        <is>
          <t>Capital Plan</t>
        </is>
      </c>
      <c r="H459" s="3" t="n">
        <v>32000</v>
      </c>
      <c r="I459" s="3" t="n">
        <v>7966</v>
      </c>
      <c r="J459" s="4" t="n">
        <v>24034</v>
      </c>
      <c r="K459" s="8">
        <f>IF(H459=0,0,I459/H459)</f>
        <v/>
      </c>
      <c r="L459" s="10" t="inlineStr">
        <is>
          <t>In Progress</t>
        </is>
      </c>
    </row>
    <row r="460">
      <c r="A460" t="inlineStr">
        <is>
          <t>Oak Park</t>
        </is>
      </c>
      <c r="B460" s="7" t="n">
        <v>2023</v>
      </c>
      <c r="C460" t="inlineStr">
        <is>
          <t>Erosion Control/Drainage</t>
        </is>
      </c>
      <c r="D460" t="inlineStr">
        <is>
          <t>Repair drainage and add swell back side bldgs. 11-13 $11k. Clean out and test all french drains through out property $15</t>
        </is>
      </c>
      <c r="E460" s="7" t="inlineStr">
        <is>
          <t>Exterior Building &amp; Site Work</t>
        </is>
      </c>
      <c r="F460" s="13" t="inlineStr">
        <is>
          <t>Unmarked</t>
        </is>
      </c>
      <c r="G460" s="7" t="inlineStr">
        <is>
          <t>Capital Plan</t>
        </is>
      </c>
      <c r="H460" s="3" t="n">
        <v>89000</v>
      </c>
      <c r="I460" s="3" t="n">
        <v>101269</v>
      </c>
      <c r="J460" s="4" t="n">
        <v>-12269</v>
      </c>
      <c r="K460" s="8">
        <f>IF(H460=0,0,I460/H460)</f>
        <v/>
      </c>
      <c r="L460" s="11" t="inlineStr">
        <is>
          <t>Completed</t>
        </is>
      </c>
    </row>
    <row r="461">
      <c r="A461" t="inlineStr">
        <is>
          <t>Oak Park</t>
        </is>
      </c>
      <c r="B461" s="7" t="n">
        <v>2023</v>
      </c>
      <c r="C461" t="inlineStr">
        <is>
          <t>Exterior Doors (Other)</t>
        </is>
      </c>
      <c r="D461" t="inlineStr">
        <is>
          <t>Replace Misc mech rm doors</t>
        </is>
      </c>
      <c r="E461" s="7" t="inlineStr">
        <is>
          <t>Exterior Building &amp; Site Work</t>
        </is>
      </c>
      <c r="F461" s="13" t="inlineStr">
        <is>
          <t>Unmarked</t>
        </is>
      </c>
      <c r="G461" s="7" t="inlineStr">
        <is>
          <t>Capital Plan</t>
        </is>
      </c>
      <c r="H461" s="3" t="n">
        <v>5000</v>
      </c>
      <c r="I461" s="3" t="n">
        <v>10036</v>
      </c>
      <c r="J461" s="4" t="n">
        <v>-5036</v>
      </c>
      <c r="K461" s="8">
        <f>IF(H461=0,0,I461/H461)</f>
        <v/>
      </c>
      <c r="L461" s="11" t="inlineStr">
        <is>
          <t>Completed</t>
        </is>
      </c>
    </row>
    <row r="462">
      <c r="A462" t="inlineStr">
        <is>
          <t>Oak Park</t>
        </is>
      </c>
      <c r="B462" s="7" t="n">
        <v>2023</v>
      </c>
      <c r="C462" t="inlineStr">
        <is>
          <t>Exterior Lighting</t>
        </is>
      </c>
      <c r="D462" t="inlineStr">
        <is>
          <t>Replace all metal halo building lights and fix 25% of carport lights</t>
        </is>
      </c>
      <c r="E462" s="7" t="inlineStr">
        <is>
          <t>Exterior Building &amp; Site Work</t>
        </is>
      </c>
      <c r="F462" s="13" t="inlineStr">
        <is>
          <t>Unmarked</t>
        </is>
      </c>
      <c r="G462" s="7" t="inlineStr">
        <is>
          <t>Capital Plan</t>
        </is>
      </c>
      <c r="H462" s="3" t="n">
        <v>198710</v>
      </c>
      <c r="I462" s="3" t="n">
        <v>143010</v>
      </c>
      <c r="J462" s="4" t="n">
        <v>55700</v>
      </c>
      <c r="K462" s="8">
        <f>IF(H462=0,0,I462/H462)</f>
        <v/>
      </c>
      <c r="L462" s="10" t="inlineStr">
        <is>
          <t>In Progress</t>
        </is>
      </c>
    </row>
    <row r="463">
      <c r="A463" t="inlineStr">
        <is>
          <t>Oak Park</t>
        </is>
      </c>
      <c r="B463" s="7" t="n">
        <v>2023</v>
      </c>
      <c r="C463" t="inlineStr">
        <is>
          <t>Exterior Paint, Carpentry &amp; Misc Repairs</t>
        </is>
      </c>
      <c r="D463" t="inlineStr">
        <is>
          <t xml:space="preserve">Bldg. paint looks to be in good shape. Last painted 2017. Need to paint all metal except doors yr1 $201k. Pick and pull </t>
        </is>
      </c>
      <c r="E463" s="7" t="inlineStr">
        <is>
          <t>Exterior Building &amp; Site Work</t>
        </is>
      </c>
      <c r="F463" s="13" t="inlineStr">
        <is>
          <t>Unmarked</t>
        </is>
      </c>
      <c r="G463" s="7" t="inlineStr">
        <is>
          <t>Capital Plan</t>
        </is>
      </c>
      <c r="H463" s="3" t="n">
        <v>1059500</v>
      </c>
      <c r="I463" s="3" t="n">
        <v>938581</v>
      </c>
      <c r="J463" s="4" t="n">
        <v>120919</v>
      </c>
      <c r="K463" s="8">
        <f>IF(H463=0,0,I463/H463)</f>
        <v/>
      </c>
      <c r="L463" s="10" t="inlineStr">
        <is>
          <t>In Progress</t>
        </is>
      </c>
    </row>
    <row r="464">
      <c r="A464" t="inlineStr">
        <is>
          <t>Oak Park</t>
        </is>
      </c>
      <c r="B464" s="7" t="n">
        <v>2023</v>
      </c>
      <c r="C464" t="inlineStr">
        <is>
          <t>Exterior Stairs</t>
        </is>
      </c>
      <c r="D464" t="inlineStr">
        <is>
          <t xml:space="preserve">~20% of switch backs on ph2 were replaced. Additional needing replacement. Rebuild 6 SWB landing 60k per Crest. 10k for </t>
        </is>
      </c>
      <c r="E464" s="7" t="inlineStr">
        <is>
          <t>Exterior Building &amp; Site Work</t>
        </is>
      </c>
      <c r="F464" s="13" t="inlineStr">
        <is>
          <t>Unmarked</t>
        </is>
      </c>
      <c r="G464" s="7" t="inlineStr">
        <is>
          <t>Capital Plan</t>
        </is>
      </c>
      <c r="H464" s="3" t="n">
        <v>60000</v>
      </c>
      <c r="I464" s="3" t="n">
        <v>49795</v>
      </c>
      <c r="J464" s="4" t="n">
        <v>10205</v>
      </c>
      <c r="K464" s="8">
        <f>IF(H464=0,0,I464/H464)</f>
        <v/>
      </c>
      <c r="L464" s="10" t="inlineStr">
        <is>
          <t>In Progress</t>
        </is>
      </c>
    </row>
    <row r="465">
      <c r="A465" t="inlineStr">
        <is>
          <t>Oak Park</t>
        </is>
      </c>
      <c r="B465" s="7" t="n">
        <v>2023</v>
      </c>
      <c r="C465" t="inlineStr">
        <is>
          <t>Fireplace &amp; Flue</t>
        </is>
      </c>
      <c r="D465" t="inlineStr">
        <is>
          <t>95/ unit, need to confirm FP count 608 budgeted</t>
        </is>
      </c>
      <c r="E465" s="7" t="inlineStr">
        <is>
          <t>Exterior Building &amp; Site Work</t>
        </is>
      </c>
      <c r="F465" s="13" t="inlineStr">
        <is>
          <t>Unmarked</t>
        </is>
      </c>
      <c r="G465" s="7" t="inlineStr">
        <is>
          <t>Capital Plan</t>
        </is>
      </c>
      <c r="H465" s="3" t="n">
        <v>173280</v>
      </c>
      <c r="I465" s="3" t="n">
        <v>34688</v>
      </c>
      <c r="J465" s="4" t="n">
        <v>138592</v>
      </c>
      <c r="K465" s="8">
        <f>IF(H465=0,0,I465/H465)</f>
        <v/>
      </c>
      <c r="L465" s="10" t="inlineStr">
        <is>
          <t>In Progress</t>
        </is>
      </c>
    </row>
    <row r="466">
      <c r="A466" t="inlineStr">
        <is>
          <t>Oak Park</t>
        </is>
      </c>
      <c r="B466" s="7" t="n">
        <v>2023</v>
      </c>
      <c r="C466" t="inlineStr">
        <is>
          <t>Foundations &amp; Site Grading</t>
        </is>
      </c>
      <c r="D466" t="inlineStr">
        <is>
          <t>Install Exterior peirs buildings 1,8,6.24 Watch list 2,13,15,26,31</t>
        </is>
      </c>
      <c r="E466" s="7" t="inlineStr">
        <is>
          <t>Exterior Building &amp; Site Work</t>
        </is>
      </c>
      <c r="F466" s="13" t="inlineStr">
        <is>
          <t>Unmarked</t>
        </is>
      </c>
      <c r="G466" s="7" t="inlineStr">
        <is>
          <t>Capital Plan</t>
        </is>
      </c>
      <c r="H466" s="3" t="n">
        <v>92000</v>
      </c>
      <c r="I466" s="3" t="n">
        <v>0</v>
      </c>
      <c r="J466" s="4" t="n">
        <v>92000</v>
      </c>
      <c r="K466" s="8">
        <f>IF(H466=0,0,I466/H466)</f>
        <v/>
      </c>
      <c r="L466" s="13" t="inlineStr">
        <is>
          <t>Not Started</t>
        </is>
      </c>
    </row>
    <row r="467">
      <c r="A467" t="inlineStr">
        <is>
          <t>Oak Park</t>
        </is>
      </c>
      <c r="B467" s="7" t="n">
        <v>2023</v>
      </c>
      <c r="C467" t="inlineStr">
        <is>
          <t>General Site Fencing</t>
        </is>
      </c>
      <c r="D467" t="inlineStr">
        <is>
          <t>Repair wood perim fencing. Replace middle pool fencing for $24.5K</t>
        </is>
      </c>
      <c r="E467" s="7" t="inlineStr">
        <is>
          <t>Exterior Building &amp; Site Work</t>
        </is>
      </c>
      <c r="F467" s="13" t="inlineStr">
        <is>
          <t>Unmarked</t>
        </is>
      </c>
      <c r="G467" s="7" t="inlineStr">
        <is>
          <t>Capital Plan</t>
        </is>
      </c>
      <c r="H467" s="3" t="n">
        <v>74500</v>
      </c>
      <c r="I467" s="3" t="n">
        <v>124690</v>
      </c>
      <c r="J467" s="4" t="n">
        <v>-50190</v>
      </c>
      <c r="K467" s="8">
        <f>IF(H467=0,0,I467/H467)</f>
        <v/>
      </c>
      <c r="L467" s="11" t="inlineStr">
        <is>
          <t>Completed</t>
        </is>
      </c>
    </row>
    <row r="468">
      <c r="A468" t="inlineStr">
        <is>
          <t>Oak Park</t>
        </is>
      </c>
      <c r="B468" s="7" t="n">
        <v>2023</v>
      </c>
      <c r="C468" t="inlineStr">
        <is>
          <t>Grill Station</t>
        </is>
      </c>
      <c r="D468" t="inlineStr">
        <is>
          <t>Refresh of pool grilling areas including replacement of grills included line 24.  Removal of gazebo on line 94.This is t</t>
        </is>
      </c>
      <c r="E468" s="7" t="inlineStr">
        <is>
          <t>Exterior Building &amp; Site Work</t>
        </is>
      </c>
      <c r="F468" s="13" t="inlineStr">
        <is>
          <t>Unmarked</t>
        </is>
      </c>
      <c r="G468" s="7" t="inlineStr">
        <is>
          <t>Capital Plan</t>
        </is>
      </c>
      <c r="H468" s="3" t="n">
        <v>40000</v>
      </c>
      <c r="I468" s="3" t="n">
        <v>109552</v>
      </c>
      <c r="J468" s="4" t="n">
        <v>-69552</v>
      </c>
      <c r="K468" s="8">
        <f>IF(H468=0,0,I468/H468)</f>
        <v/>
      </c>
      <c r="L468" s="11" t="inlineStr">
        <is>
          <t>Completed</t>
        </is>
      </c>
    </row>
    <row r="469">
      <c r="A469" t="inlineStr">
        <is>
          <t>Oak Park</t>
        </is>
      </c>
      <c r="B469" s="7" t="n">
        <v>2023</v>
      </c>
      <c r="C469" t="inlineStr">
        <is>
          <t>Gutters &amp; Downspouts</t>
        </is>
      </c>
      <c r="D469" t="inlineStr">
        <is>
          <t>Gutter tune up($23k) and add Raindrop gutter guard($131k)to prevent future damage or maintance needs</t>
        </is>
      </c>
      <c r="E469" s="7" t="inlineStr">
        <is>
          <t>Exterior Building &amp; Site Work</t>
        </is>
      </c>
      <c r="F469" s="13" t="inlineStr">
        <is>
          <t>Unmarked</t>
        </is>
      </c>
      <c r="G469" s="7" t="inlineStr">
        <is>
          <t>Capital Plan</t>
        </is>
      </c>
      <c r="H469" s="3" t="n">
        <v>63000</v>
      </c>
      <c r="I469" s="3" t="n">
        <v>35600</v>
      </c>
      <c r="J469" s="4" t="n">
        <v>27400</v>
      </c>
      <c r="K469" s="8">
        <f>IF(H469=0,0,I469/H469)</f>
        <v/>
      </c>
      <c r="L469" s="10" t="inlineStr">
        <is>
          <t>In Progress</t>
        </is>
      </c>
    </row>
    <row r="470">
      <c r="A470" t="inlineStr">
        <is>
          <t>Oak Park</t>
        </is>
      </c>
      <c r="B470" s="7" t="n">
        <v>2023</v>
      </c>
      <c r="C470" t="inlineStr">
        <is>
          <t>Handrail/Railings</t>
        </is>
      </c>
      <c r="D470" t="inlineStr">
        <is>
          <t>Fixing balcony handrails and misc metal fencing repairs</t>
        </is>
      </c>
      <c r="E470" s="7" t="inlineStr">
        <is>
          <t>Exterior Building &amp; Site Work</t>
        </is>
      </c>
      <c r="F470" s="13" t="inlineStr">
        <is>
          <t>Unmarked</t>
        </is>
      </c>
      <c r="G470" s="7" t="inlineStr">
        <is>
          <t>Capital Plan</t>
        </is>
      </c>
      <c r="H470" s="3" t="n">
        <v>76000</v>
      </c>
      <c r="I470" s="3" t="n">
        <v>55360</v>
      </c>
      <c r="J470" s="4" t="n">
        <v>20640</v>
      </c>
      <c r="K470" s="8">
        <f>IF(H470=0,0,I470/H470)</f>
        <v/>
      </c>
      <c r="L470" s="10" t="inlineStr">
        <is>
          <t>In Progress</t>
        </is>
      </c>
    </row>
    <row r="471">
      <c r="A471" t="inlineStr">
        <is>
          <t>Oak Park</t>
        </is>
      </c>
      <c r="B471" s="7" t="n">
        <v>2023</v>
      </c>
      <c r="C471" t="inlineStr">
        <is>
          <t>Concrete Steps - Handrails</t>
        </is>
      </c>
      <c r="D471" t="inlineStr">
        <is>
          <t>Lender mandate- Blackstone observed concrete steps with four
or more risers and no handrails at Buildings 9
and 14. Blac</t>
        </is>
      </c>
      <c r="E471" s="7" t="inlineStr">
        <is>
          <t>Exterior Building &amp; Site Work</t>
        </is>
      </c>
      <c r="F471" s="13" t="inlineStr">
        <is>
          <t>Unmarked</t>
        </is>
      </c>
      <c r="G471" s="7" t="inlineStr">
        <is>
          <t>Capital Plan</t>
        </is>
      </c>
      <c r="H471" s="3" t="n">
        <v>3000</v>
      </c>
      <c r="I471" s="3" t="n">
        <v>0</v>
      </c>
      <c r="J471" s="4" t="n">
        <v>3000</v>
      </c>
      <c r="K471" s="8">
        <f>IF(H471=0,0,I471/H471)</f>
        <v/>
      </c>
      <c r="L471" s="13" t="inlineStr">
        <is>
          <t>Not Started</t>
        </is>
      </c>
    </row>
    <row r="472">
      <c r="A472" t="inlineStr">
        <is>
          <t>Oak Park</t>
        </is>
      </c>
      <c r="B472" s="7" t="n">
        <v>2023</v>
      </c>
      <c r="C472" t="inlineStr">
        <is>
          <t>Irrigation</t>
        </is>
      </c>
      <c r="D472" t="inlineStr">
        <is>
          <t>Per Superior Edge evaluated system and found 10k in repairs. Per bid.
Includes $34k in lender mandates- The landscaping</t>
        </is>
      </c>
      <c r="E472" s="7" t="inlineStr">
        <is>
          <t>Exterior Building &amp; Site Work</t>
        </is>
      </c>
      <c r="F472" s="13" t="inlineStr">
        <is>
          <t>Unmarked</t>
        </is>
      </c>
      <c r="G472" s="7" t="inlineStr">
        <is>
          <t>Capital Plan</t>
        </is>
      </c>
      <c r="H472" s="3" t="n">
        <v>10000</v>
      </c>
      <c r="I472" s="3" t="n">
        <v>29287</v>
      </c>
      <c r="J472" s="4" t="n">
        <v>-19287</v>
      </c>
      <c r="K472" s="8">
        <f>IF(H472=0,0,I472/H472)</f>
        <v/>
      </c>
      <c r="L472" s="11" t="inlineStr">
        <is>
          <t>Completed</t>
        </is>
      </c>
    </row>
    <row r="473">
      <c r="A473" t="inlineStr">
        <is>
          <t>Oak Park</t>
        </is>
      </c>
      <c r="B473" s="7" t="n">
        <v>2023</v>
      </c>
      <c r="C473" t="inlineStr">
        <is>
          <t>Landscape Enhancements</t>
        </is>
      </c>
      <c r="D473" t="inlineStr">
        <is>
          <t>Updgrade front curb appeal, office, pools, and entry drive fence line</t>
        </is>
      </c>
      <c r="E473" s="7" t="inlineStr">
        <is>
          <t>Exterior Building &amp; Site Work</t>
        </is>
      </c>
      <c r="F473" s="13" t="inlineStr">
        <is>
          <t>Unmarked</t>
        </is>
      </c>
      <c r="G473" s="7" t="inlineStr">
        <is>
          <t>Capital Plan</t>
        </is>
      </c>
      <c r="H473" s="3" t="n">
        <v>50000</v>
      </c>
      <c r="I473" s="3" t="n">
        <v>143923</v>
      </c>
      <c r="J473" s="4" t="n">
        <v>-93923</v>
      </c>
      <c r="K473" s="8">
        <f>IF(H473=0,0,I473/H473)</f>
        <v/>
      </c>
      <c r="L473" s="11" t="inlineStr">
        <is>
          <t>Completed</t>
        </is>
      </c>
    </row>
    <row r="474">
      <c r="A474" t="inlineStr">
        <is>
          <t>Oak Park</t>
        </is>
      </c>
      <c r="B474" s="7" t="n">
        <v>2023</v>
      </c>
      <c r="C474" t="inlineStr">
        <is>
          <t>Patio Doors/Sliders</t>
        </is>
      </c>
      <c r="D474" t="inlineStr">
        <is>
          <t>replace 5 sliders per yr</t>
        </is>
      </c>
      <c r="E474" s="7" t="inlineStr">
        <is>
          <t>Exterior Building &amp; Site Work</t>
        </is>
      </c>
      <c r="F474" s="13" t="inlineStr">
        <is>
          <t>Unmarked</t>
        </is>
      </c>
      <c r="G474" s="7" t="inlineStr">
        <is>
          <t>Capital Plan</t>
        </is>
      </c>
      <c r="H474" s="3" t="n">
        <v>77000</v>
      </c>
      <c r="I474" s="3" t="n">
        <v>85</v>
      </c>
      <c r="J474" s="4" t="n">
        <v>76915</v>
      </c>
      <c r="K474" s="8">
        <f>IF(H474=0,0,I474/H474)</f>
        <v/>
      </c>
      <c r="L474" s="10" t="inlineStr">
        <is>
          <t>In Progress</t>
        </is>
      </c>
    </row>
    <row r="475">
      <c r="A475" t="inlineStr">
        <is>
          <t>Oak Park</t>
        </is>
      </c>
      <c r="B475" s="7" t="n">
        <v>2023</v>
      </c>
      <c r="C475" t="inlineStr">
        <is>
          <t>Playground &amp; Site Furniture</t>
        </is>
      </c>
      <c r="D475" t="inlineStr">
        <is>
          <t>Top off existing playground. 5k. See line 53 for new playground on Sport court.</t>
        </is>
      </c>
      <c r="E475" s="7" t="inlineStr">
        <is>
          <t>Exterior Building &amp; Site Work</t>
        </is>
      </c>
      <c r="F475" s="13" t="inlineStr">
        <is>
          <t>Unmarked</t>
        </is>
      </c>
      <c r="G475" s="7" t="inlineStr">
        <is>
          <t>Capital Plan</t>
        </is>
      </c>
      <c r="H475" s="3" t="n">
        <v>5000</v>
      </c>
      <c r="I475" s="3" t="n">
        <v>7250</v>
      </c>
      <c r="J475" s="4" t="n">
        <v>-2250</v>
      </c>
      <c r="K475" s="8">
        <f>IF(H475=0,0,I475/H475)</f>
        <v/>
      </c>
      <c r="L475" s="11" t="inlineStr">
        <is>
          <t>Completed</t>
        </is>
      </c>
    </row>
    <row r="476">
      <c r="A476" t="inlineStr">
        <is>
          <t>Oak Park</t>
        </is>
      </c>
      <c r="B476" s="7" t="n">
        <v>2023</v>
      </c>
      <c r="C476" t="inlineStr">
        <is>
          <t>Retaining Walls</t>
        </is>
      </c>
      <c r="D476" t="inlineStr">
        <is>
          <t>general tuck point repairs to retaining walls
Includes $5k in lender mandates- Blackstone observed cracking and/or miss</t>
        </is>
      </c>
      <c r="E476" s="7" t="inlineStr">
        <is>
          <t>Exterior Building &amp; Site Work</t>
        </is>
      </c>
      <c r="F476" s="13" t="inlineStr">
        <is>
          <t>Unmarked</t>
        </is>
      </c>
      <c r="G476" s="7" t="inlineStr">
        <is>
          <t>Capital Plan</t>
        </is>
      </c>
      <c r="H476" s="3" t="n">
        <v>52000</v>
      </c>
      <c r="I476" s="3" t="n">
        <v>41380</v>
      </c>
      <c r="J476" s="4" t="n">
        <v>10620</v>
      </c>
      <c r="K476" s="8">
        <f>IF(H476=0,0,I476/H476)</f>
        <v/>
      </c>
      <c r="L476" s="10" t="inlineStr">
        <is>
          <t>In Progress</t>
        </is>
      </c>
    </row>
    <row r="477">
      <c r="A477" t="inlineStr">
        <is>
          <t>Oak Park</t>
        </is>
      </c>
      <c r="B477" s="7" t="n">
        <v>2023</v>
      </c>
      <c r="C477" t="inlineStr">
        <is>
          <t>Roof Replacements/Repairs</t>
        </is>
      </c>
      <c r="D477" t="inlineStr">
        <is>
          <t>Roof PM needed on all bldgs- PM also includes fix dryer vent termination on roof, repair busted roof trust in attics- PH</t>
        </is>
      </c>
      <c r="E477" s="7" t="inlineStr">
        <is>
          <t>Exterior Building &amp; Site Work</t>
        </is>
      </c>
      <c r="F477" s="13" t="inlineStr">
        <is>
          <t>Unmarked</t>
        </is>
      </c>
      <c r="G477" s="7" t="inlineStr">
        <is>
          <t>Capital Plan</t>
        </is>
      </c>
      <c r="H477" s="3" t="n">
        <v>156000</v>
      </c>
      <c r="I477" s="3" t="n">
        <v>231180</v>
      </c>
      <c r="J477" s="4" t="n">
        <v>-75180</v>
      </c>
      <c r="K477" s="8">
        <f>IF(H477=0,0,I477/H477)</f>
        <v/>
      </c>
      <c r="L477" s="11" t="inlineStr">
        <is>
          <t>Completed</t>
        </is>
      </c>
    </row>
    <row r="478">
      <c r="A478" t="inlineStr">
        <is>
          <t>Oak Park</t>
        </is>
      </c>
      <c r="B478" s="7" t="n">
        <v>2023</v>
      </c>
      <c r="C478" t="inlineStr">
        <is>
          <t>Sports Court</t>
        </is>
      </c>
      <c r="D478" t="inlineStr">
        <is>
          <t>See sports court taband add $25K for iron fence between soccer field and social area</t>
        </is>
      </c>
      <c r="E478" s="7" t="inlineStr">
        <is>
          <t>Exterior Building &amp; Site Work</t>
        </is>
      </c>
      <c r="F478" s="13" t="inlineStr">
        <is>
          <t>Unmarked</t>
        </is>
      </c>
      <c r="G478" s="7" t="inlineStr">
        <is>
          <t>Capital Plan</t>
        </is>
      </c>
      <c r="H478" s="3" t="n">
        <v>227000</v>
      </c>
      <c r="I478" s="3" t="n">
        <v>514328</v>
      </c>
      <c r="J478" s="4" t="n">
        <v>-287328</v>
      </c>
      <c r="K478" s="8">
        <f>IF(H478=0,0,I478/H478)</f>
        <v/>
      </c>
      <c r="L478" s="11" t="inlineStr">
        <is>
          <t>Completed</t>
        </is>
      </c>
    </row>
    <row r="479">
      <c r="A479" t="inlineStr">
        <is>
          <t>Oak Park</t>
        </is>
      </c>
      <c r="B479" s="7" t="n">
        <v>2023</v>
      </c>
      <c r="C479" t="inlineStr">
        <is>
          <t>Storm Water Management/Retention Ponds</t>
        </is>
      </c>
      <c r="D479" t="inlineStr">
        <is>
          <t>Maintain storm drains</t>
        </is>
      </c>
      <c r="E479" s="7" t="inlineStr">
        <is>
          <t>Exterior Building &amp; Site Work</t>
        </is>
      </c>
      <c r="F479" s="13" t="inlineStr">
        <is>
          <t>Unmarked</t>
        </is>
      </c>
      <c r="G479" s="7" t="inlineStr">
        <is>
          <t>Capital Plan</t>
        </is>
      </c>
      <c r="H479" s="3" t="n">
        <v>40000</v>
      </c>
      <c r="I479" s="3" t="n">
        <v>17205</v>
      </c>
      <c r="J479" s="4" t="n">
        <v>22795</v>
      </c>
      <c r="K479" s="8">
        <f>IF(H479=0,0,I479/H479)</f>
        <v/>
      </c>
      <c r="L479" s="10" t="inlineStr">
        <is>
          <t>In Progress</t>
        </is>
      </c>
    </row>
    <row r="480">
      <c r="A480" t="inlineStr">
        <is>
          <t>Oak Park</t>
        </is>
      </c>
      <c r="B480" s="7" t="n">
        <v>2023</v>
      </c>
      <c r="C480" t="inlineStr">
        <is>
          <t>Tree/Plant Removal</t>
        </is>
      </c>
      <c r="D480" t="inlineStr">
        <is>
          <t xml:space="preserve">Cut life safety trees for $60K. All trees removed are bid to be replaced w/ sod. Class B trim and removal of dead limbs </t>
        </is>
      </c>
      <c r="E480" s="7" t="inlineStr">
        <is>
          <t>Exterior Building &amp; Site Work</t>
        </is>
      </c>
      <c r="F480" s="13" t="inlineStr">
        <is>
          <t>Unmarked</t>
        </is>
      </c>
      <c r="G480" s="7" t="inlineStr">
        <is>
          <t>Capital Plan</t>
        </is>
      </c>
      <c r="H480" s="3" t="n">
        <v>202000</v>
      </c>
      <c r="I480" s="3" t="n">
        <v>223962</v>
      </c>
      <c r="J480" s="4" t="n">
        <v>-21962</v>
      </c>
      <c r="K480" s="8">
        <f>IF(H480=0,0,I480/H480)</f>
        <v/>
      </c>
      <c r="L480" s="11" t="inlineStr">
        <is>
          <t>Completed</t>
        </is>
      </c>
    </row>
    <row r="481">
      <c r="A481" t="inlineStr">
        <is>
          <t>Oak Park</t>
        </is>
      </c>
      <c r="B481" s="7" t="n">
        <v>2023</v>
      </c>
      <c r="C481" t="inlineStr">
        <is>
          <t xml:space="preserve">Windows </t>
        </is>
      </c>
      <c r="D481" t="inlineStr">
        <is>
          <t>As needed replacements. Single pain windows</t>
        </is>
      </c>
      <c r="E481" s="7" t="inlineStr">
        <is>
          <t>Exterior Building &amp; Site Work</t>
        </is>
      </c>
      <c r="F481" s="13" t="inlineStr">
        <is>
          <t>Unmarked</t>
        </is>
      </c>
      <c r="G481" s="7" t="inlineStr">
        <is>
          <t>Capital Plan</t>
        </is>
      </c>
      <c r="H481" s="3" t="n">
        <v>35000</v>
      </c>
      <c r="I481" s="3" t="n">
        <v>14100</v>
      </c>
      <c r="J481" s="4" t="n">
        <v>20900</v>
      </c>
      <c r="K481" s="8">
        <f>IF(H481=0,0,I481/H481)</f>
        <v/>
      </c>
      <c r="L481" s="10" t="inlineStr">
        <is>
          <t>In Progress</t>
        </is>
      </c>
    </row>
    <row r="482">
      <c r="A482" t="inlineStr">
        <is>
          <t>Oak Park</t>
        </is>
      </c>
      <c r="B482" s="7" t="n">
        <v>2023</v>
      </c>
      <c r="C482" t="inlineStr">
        <is>
          <t>Vacant Unit Deferred Maintenance</t>
        </is>
      </c>
      <c r="E482" s="7" t="inlineStr">
        <is>
          <t>Interior Units</t>
        </is>
      </c>
      <c r="F482" s="13" t="inlineStr">
        <is>
          <t>Unmarked</t>
        </is>
      </c>
      <c r="G482" s="7" t="inlineStr">
        <is>
          <t>Capital Plan</t>
        </is>
      </c>
      <c r="H482" s="3" t="n">
        <v>500000</v>
      </c>
      <c r="I482" s="3" t="n">
        <v>117730</v>
      </c>
      <c r="J482" s="4" t="n">
        <v>382270</v>
      </c>
      <c r="K482" s="8">
        <f>IF(H482=0,0,I482/H482)</f>
        <v/>
      </c>
      <c r="L482" s="10" t="inlineStr">
        <is>
          <t>In Progress</t>
        </is>
      </c>
    </row>
    <row r="483">
      <c r="A483" t="inlineStr">
        <is>
          <t>Oak Park</t>
        </is>
      </c>
      <c r="B483" s="7" t="n">
        <v>2023</v>
      </c>
      <c r="C483" t="inlineStr">
        <is>
          <t>Washers/Dryers</t>
        </is>
      </c>
      <c r="E483" s="7" t="inlineStr">
        <is>
          <t>Interior Units</t>
        </is>
      </c>
      <c r="F483" s="13" t="inlineStr">
        <is>
          <t>Unmarked</t>
        </is>
      </c>
      <c r="G483" s="7" t="inlineStr">
        <is>
          <t>Capital Plan</t>
        </is>
      </c>
      <c r="H483" s="3" t="n">
        <v>123000</v>
      </c>
      <c r="I483" s="3" t="n">
        <v>0</v>
      </c>
      <c r="J483" s="4" t="n">
        <v>123000</v>
      </c>
      <c r="K483" s="8">
        <f>IF(H483=0,0,I483/H483)</f>
        <v/>
      </c>
      <c r="L483" s="13" t="inlineStr">
        <is>
          <t>Not Started</t>
        </is>
      </c>
    </row>
    <row r="484">
      <c r="A484" t="inlineStr">
        <is>
          <t>Oak Park</t>
        </is>
      </c>
      <c r="B484" s="7" t="n">
        <v>2023</v>
      </c>
      <c r="C484" t="inlineStr">
        <is>
          <t>Apparent Mold Growth - Unit 110</t>
        </is>
      </c>
      <c r="D484" t="inlineStr">
        <is>
          <t>Blackstone observed apparent mold growth (AMG) at the Unit 110 bathroom ceiling, likely due to condensate from the fan c</t>
        </is>
      </c>
      <c r="E484" s="7" t="inlineStr">
        <is>
          <t>Interior Units</t>
        </is>
      </c>
      <c r="F484" s="13" t="inlineStr">
        <is>
          <t>Unmarked</t>
        </is>
      </c>
      <c r="G484" s="7" t="inlineStr">
        <is>
          <t>Capital Plan</t>
        </is>
      </c>
      <c r="H484" s="3" t="n">
        <v>2000</v>
      </c>
      <c r="I484" s="3" t="n">
        <v>38</v>
      </c>
      <c r="J484" s="4" t="n">
        <v>1962</v>
      </c>
      <c r="K484" s="8">
        <f>IF(H484=0,0,I484/H484)</f>
        <v/>
      </c>
      <c r="L484" s="10" t="inlineStr">
        <is>
          <t>In Progress</t>
        </is>
      </c>
    </row>
    <row r="485">
      <c r="A485" t="inlineStr">
        <is>
          <t>Oak Park</t>
        </is>
      </c>
      <c r="B485" s="7" t="n">
        <v>2023</v>
      </c>
      <c r="C485" t="inlineStr">
        <is>
          <t>CO/Smoke Detectors</t>
        </is>
      </c>
      <c r="D485" t="inlineStr">
        <is>
          <t>Verify if we need CO detectors for code. 471 have smoke detectors. $35 / unit</t>
        </is>
      </c>
      <c r="E485" s="7" t="inlineStr">
        <is>
          <t>MEP</t>
        </is>
      </c>
      <c r="F485" s="13" t="inlineStr">
        <is>
          <t>Unmarked</t>
        </is>
      </c>
      <c r="G485" s="7" t="inlineStr">
        <is>
          <t>Capital Plan</t>
        </is>
      </c>
      <c r="H485" s="3" t="n">
        <v>16450</v>
      </c>
      <c r="I485" s="3" t="n">
        <v>21264</v>
      </c>
      <c r="J485" s="4" t="n">
        <v>-4814</v>
      </c>
      <c r="K485" s="8">
        <f>IF(H485=0,0,I485/H485)</f>
        <v/>
      </c>
      <c r="L485" s="11" t="inlineStr">
        <is>
          <t>Completed</t>
        </is>
      </c>
    </row>
    <row r="486">
      <c r="A486" t="inlineStr">
        <is>
          <t>Oak Park</t>
        </is>
      </c>
      <c r="B486" s="7" t="n">
        <v>2023</v>
      </c>
      <c r="C486" t="inlineStr">
        <is>
          <t>Domestic Water Boilers/Heat Exchangers &amp; Related Work</t>
        </is>
      </c>
      <c r="D486" t="inlineStr">
        <is>
          <t>Replace boiler 1 near building 14, 48.3k PM other 2 boilers 7k Bid from SRT</t>
        </is>
      </c>
      <c r="E486" s="7" t="inlineStr">
        <is>
          <t>MEP</t>
        </is>
      </c>
      <c r="F486" s="13" t="inlineStr">
        <is>
          <t>Unmarked</t>
        </is>
      </c>
      <c r="G486" s="7" t="inlineStr">
        <is>
          <t>Capital Plan</t>
        </is>
      </c>
      <c r="H486" s="3" t="n">
        <v>85300</v>
      </c>
      <c r="I486" s="3" t="n">
        <v>93981</v>
      </c>
      <c r="J486" s="4" t="n">
        <v>-8681</v>
      </c>
      <c r="K486" s="8">
        <f>IF(H486=0,0,I486/H486)</f>
        <v/>
      </c>
      <c r="L486" s="11" t="inlineStr">
        <is>
          <t>Completed</t>
        </is>
      </c>
    </row>
    <row r="487">
      <c r="A487" t="inlineStr">
        <is>
          <t>Oak Park</t>
        </is>
      </c>
      <c r="B487" s="7" t="n">
        <v>2023</v>
      </c>
      <c r="C487" t="inlineStr">
        <is>
          <t>Domestic Water Heaters</t>
        </is>
      </c>
      <c r="D487" t="inlineStr">
        <is>
          <t>As needed replacements on PH2&amp;3 review unit walks</t>
        </is>
      </c>
      <c r="E487" s="7" t="inlineStr">
        <is>
          <t>MEP</t>
        </is>
      </c>
      <c r="F487" s="13" t="inlineStr">
        <is>
          <t>Unmarked</t>
        </is>
      </c>
      <c r="G487" s="7" t="inlineStr">
        <is>
          <t>Capital Plan</t>
        </is>
      </c>
      <c r="H487" s="3" t="n">
        <v>105000</v>
      </c>
      <c r="I487" s="3" t="n">
        <v>4620</v>
      </c>
      <c r="J487" s="4" t="n">
        <v>100380</v>
      </c>
      <c r="K487" s="8">
        <f>IF(H487=0,0,I487/H487)</f>
        <v/>
      </c>
      <c r="L487" s="10" t="inlineStr">
        <is>
          <t>In Progress</t>
        </is>
      </c>
    </row>
    <row r="488">
      <c r="A488" t="inlineStr">
        <is>
          <t>Oak Park</t>
        </is>
      </c>
      <c r="B488" s="7" t="n">
        <v>2023</v>
      </c>
      <c r="C488" t="inlineStr">
        <is>
          <t>Drain Clean/Jet Lines/Video</t>
        </is>
      </c>
      <c r="D488" t="inlineStr">
        <is>
          <t>Scrape and clean cast iron sewers in ph1&amp;2 19k. Hyrdo jet all of Ph3 2k</t>
        </is>
      </c>
      <c r="E488" s="7" t="inlineStr">
        <is>
          <t>MEP</t>
        </is>
      </c>
      <c r="F488" s="13" t="inlineStr">
        <is>
          <t>Unmarked</t>
        </is>
      </c>
      <c r="G488" s="7" t="inlineStr">
        <is>
          <t>Capital Plan</t>
        </is>
      </c>
      <c r="H488" s="3" t="n">
        <v>67000</v>
      </c>
      <c r="I488" s="3" t="n">
        <v>42606</v>
      </c>
      <c r="J488" s="4" t="n">
        <v>24394</v>
      </c>
      <c r="K488" s="8">
        <f>IF(H488=0,0,I488/H488)</f>
        <v/>
      </c>
      <c r="L488" s="10" t="inlineStr">
        <is>
          <t>In Progress</t>
        </is>
      </c>
    </row>
    <row r="489">
      <c r="A489" t="inlineStr">
        <is>
          <t>Oak Park</t>
        </is>
      </c>
      <c r="B489" s="7" t="n">
        <v>2023</v>
      </c>
      <c r="C489" t="inlineStr">
        <is>
          <t>Fire Extinguishers</t>
        </is>
      </c>
      <c r="D489" t="inlineStr">
        <is>
          <t>missing or dischaged 5lb fire extinguisher.</t>
        </is>
      </c>
      <c r="E489" s="7" t="inlineStr">
        <is>
          <t>MEP</t>
        </is>
      </c>
      <c r="F489" s="13" t="inlineStr">
        <is>
          <t>Unmarked</t>
        </is>
      </c>
      <c r="G489" s="7" t="inlineStr">
        <is>
          <t>Capital Plan</t>
        </is>
      </c>
      <c r="H489" s="3" t="n">
        <v>16650</v>
      </c>
      <c r="I489" s="3" t="n">
        <v>233339</v>
      </c>
      <c r="J489" s="4" t="n">
        <v>-216689</v>
      </c>
      <c r="K489" s="8">
        <f>IF(H489=0,0,I489/H489)</f>
        <v/>
      </c>
      <c r="L489" s="11" t="inlineStr">
        <is>
          <t>Completed</t>
        </is>
      </c>
    </row>
    <row r="490">
      <c r="A490" t="inlineStr">
        <is>
          <t>Oak Park</t>
        </is>
      </c>
      <c r="B490" s="7" t="n">
        <v>2023</v>
      </c>
      <c r="C490" t="inlineStr">
        <is>
          <t>Fire Life Safety Work</t>
        </is>
      </c>
      <c r="D490" t="inlineStr">
        <is>
          <t>Ph3 only PM Riser closets  5k.  Panels are still using pots lines to communicate, recommend canceling these to save mone</t>
        </is>
      </c>
      <c r="E490" s="7" t="inlineStr">
        <is>
          <t>MEP</t>
        </is>
      </c>
      <c r="F490" s="13" t="inlineStr">
        <is>
          <t>Unmarked</t>
        </is>
      </c>
      <c r="G490" s="7" t="inlineStr">
        <is>
          <t>Capital Plan</t>
        </is>
      </c>
      <c r="H490" s="3" t="n">
        <v>10000</v>
      </c>
      <c r="I490" s="3" t="n">
        <v>41243</v>
      </c>
      <c r="J490" s="4" t="n">
        <v>-31243</v>
      </c>
      <c r="K490" s="8">
        <f>IF(H490=0,0,I490/H490)</f>
        <v/>
      </c>
      <c r="L490" s="11" t="inlineStr">
        <is>
          <t>Completed</t>
        </is>
      </c>
    </row>
    <row r="491">
      <c r="A491" t="inlineStr">
        <is>
          <t>Oak Park</t>
        </is>
      </c>
      <c r="B491" s="7" t="n">
        <v>2023</v>
      </c>
      <c r="C491" t="inlineStr">
        <is>
          <t>Fire Safety Systems</t>
        </is>
      </c>
      <c r="D491" t="inlineStr">
        <is>
          <t>The fire and life safety system appeared to be in overall fair to average condition. The AFSS risers were last inspected</t>
        </is>
      </c>
      <c r="E491" s="7" t="inlineStr">
        <is>
          <t>MEP</t>
        </is>
      </c>
      <c r="F491" s="13" t="inlineStr">
        <is>
          <t>Unmarked</t>
        </is>
      </c>
      <c r="G491" s="7" t="inlineStr">
        <is>
          <t>Capital Plan</t>
        </is>
      </c>
      <c r="H491" s="3" t="n">
        <v>68000</v>
      </c>
      <c r="I491" s="3" t="n">
        <v>5711</v>
      </c>
      <c r="J491" s="4" t="n">
        <v>62289</v>
      </c>
      <c r="K491" s="8">
        <f>IF(H491=0,0,I491/H491)</f>
        <v/>
      </c>
      <c r="L491" s="10" t="inlineStr">
        <is>
          <t>In Progress</t>
        </is>
      </c>
    </row>
    <row r="492">
      <c r="A492" t="inlineStr">
        <is>
          <t>Oak Park</t>
        </is>
      </c>
      <c r="B492" s="7" t="n">
        <v>2023</v>
      </c>
      <c r="C492" t="inlineStr">
        <is>
          <t>HVAC Equipment (HVAC FULL NEW REPLACEMENT)</t>
        </is>
      </c>
      <c r="D492" t="inlineStr">
        <is>
          <t>Based on eval from SRT there are 368 R22/Mixed refrigerant systems. Researching run rates for MT and AW I came up with a</t>
        </is>
      </c>
      <c r="E492" s="7" t="inlineStr">
        <is>
          <t>MEP</t>
        </is>
      </c>
      <c r="F492" s="13" t="inlineStr">
        <is>
          <t>Unmarked</t>
        </is>
      </c>
      <c r="G492" s="7" t="inlineStr">
        <is>
          <t>Capital Plan</t>
        </is>
      </c>
      <c r="H492" s="3" t="n">
        <v>646160</v>
      </c>
      <c r="I492" s="3" t="n">
        <v>639431</v>
      </c>
      <c r="J492" s="4" t="n">
        <v>6729</v>
      </c>
      <c r="K492" s="8">
        <f>IF(H492=0,0,I492/H492)</f>
        <v/>
      </c>
      <c r="L492" s="10" t="inlineStr">
        <is>
          <t>In Progress</t>
        </is>
      </c>
    </row>
    <row r="493">
      <c r="A493" t="inlineStr">
        <is>
          <t>Oak Park</t>
        </is>
      </c>
      <c r="B493" s="7" t="n">
        <v>2023</v>
      </c>
      <c r="C493" t="inlineStr">
        <is>
          <t>HVAC PM</t>
        </is>
      </c>
      <c r="D493" t="inlineStr">
        <is>
          <t>Dryer vent cleaning 75/unit $45k. Replace dryer vents 65 ea. PM all a/c units $120k this include pm service and some par</t>
        </is>
      </c>
      <c r="E493" s="7" t="inlineStr">
        <is>
          <t>MEP</t>
        </is>
      </c>
      <c r="F493" s="13" t="inlineStr">
        <is>
          <t>Unmarked</t>
        </is>
      </c>
      <c r="G493" s="7" t="inlineStr">
        <is>
          <t>Capital Plan</t>
        </is>
      </c>
      <c r="H493" s="3" t="n">
        <v>341470</v>
      </c>
      <c r="I493" s="3" t="n">
        <v>110179</v>
      </c>
      <c r="J493" s="4" t="n">
        <v>231291</v>
      </c>
      <c r="K493" s="8">
        <f>IF(H493=0,0,I493/H493)</f>
        <v/>
      </c>
      <c r="L493" s="10" t="inlineStr">
        <is>
          <t>In Progress</t>
        </is>
      </c>
    </row>
    <row r="494">
      <c r="A494" t="inlineStr">
        <is>
          <t>Oak Park</t>
        </is>
      </c>
      <c r="B494" s="7" t="n">
        <v>2023</v>
      </c>
      <c r="C494" t="inlineStr">
        <is>
          <t>Panel Replacement/GFCI</t>
        </is>
      </c>
      <c r="D494" t="inlineStr">
        <is>
          <t xml:space="preserve">PH2 has Zinsco panels in all units. Need to replace breakers $346k. Per bid from Shields Electrical Services. 296 units </t>
        </is>
      </c>
      <c r="E494" s="7" t="inlineStr">
        <is>
          <t>MEP</t>
        </is>
      </c>
      <c r="F494" s="13" t="inlineStr">
        <is>
          <t>Unmarked</t>
        </is>
      </c>
      <c r="G494" s="7" t="inlineStr">
        <is>
          <t>Capital Plan</t>
        </is>
      </c>
      <c r="H494" s="3" t="n">
        <v>346005</v>
      </c>
      <c r="I494" s="3" t="n">
        <v>383245</v>
      </c>
      <c r="J494" s="4" t="n">
        <v>-37240</v>
      </c>
      <c r="K494" s="8">
        <f>IF(H494=0,0,I494/H494)</f>
        <v/>
      </c>
      <c r="L494" s="11" t="inlineStr">
        <is>
          <t>Completed</t>
        </is>
      </c>
    </row>
    <row r="495">
      <c r="A495" t="inlineStr">
        <is>
          <t>Oak Park</t>
        </is>
      </c>
      <c r="B495" s="7" t="n">
        <v>2023</v>
      </c>
      <c r="C495" t="inlineStr">
        <is>
          <t>PM/Clean Meter Stack</t>
        </is>
      </c>
      <c r="D495" t="inlineStr">
        <is>
          <t>Repalced main meter panels as needed through out hold</t>
        </is>
      </c>
      <c r="E495" s="7" t="inlineStr">
        <is>
          <t>MEP</t>
        </is>
      </c>
      <c r="F495" s="13" t="inlineStr">
        <is>
          <t>Unmarked</t>
        </is>
      </c>
      <c r="G495" s="7" t="inlineStr">
        <is>
          <t>Capital Plan</t>
        </is>
      </c>
      <c r="H495" s="3" t="n">
        <v>35000</v>
      </c>
      <c r="I495" s="3" t="n">
        <v>0</v>
      </c>
      <c r="J495" s="4" t="n">
        <v>35000</v>
      </c>
      <c r="K495" s="8">
        <f>IF(H495=0,0,I495/H495)</f>
        <v/>
      </c>
      <c r="L495" s="13" t="inlineStr">
        <is>
          <t>Not Started</t>
        </is>
      </c>
    </row>
    <row r="496">
      <c r="A496" t="inlineStr">
        <is>
          <t>Oak Park</t>
        </is>
      </c>
      <c r="B496" s="7" t="n">
        <v>2023</v>
      </c>
      <c r="C496" t="inlineStr">
        <is>
          <t>Sewer Systems</t>
        </is>
      </c>
      <c r="D496" t="inlineStr">
        <is>
          <t xml:space="preserve">Repairs sewer blockages and breaks. bldgs1,2,4,5,6,7,10,12,13,14,15,16,21,26 Bid from SRT. Also researched run rates on </t>
        </is>
      </c>
      <c r="E496" s="7" t="inlineStr">
        <is>
          <t>MEP</t>
        </is>
      </c>
      <c r="F496" s="13" t="inlineStr">
        <is>
          <t>Unmarked</t>
        </is>
      </c>
      <c r="G496" s="7" t="inlineStr">
        <is>
          <t>Capital Plan</t>
        </is>
      </c>
      <c r="H496" s="3" t="n">
        <v>253000</v>
      </c>
      <c r="I496" s="3" t="n">
        <v>2334</v>
      </c>
      <c r="J496" s="4" t="n">
        <v>250666</v>
      </c>
      <c r="K496" s="8">
        <f>IF(H496=0,0,I496/H496)</f>
        <v/>
      </c>
      <c r="L496" s="10" t="inlineStr">
        <is>
          <t>In Progress</t>
        </is>
      </c>
    </row>
    <row r="497">
      <c r="A497" t="inlineStr">
        <is>
          <t>Oak Park</t>
        </is>
      </c>
      <c r="B497" s="7" t="n">
        <v>2023</v>
      </c>
      <c r="C497" t="inlineStr">
        <is>
          <t>Sprinkler Systems</t>
        </is>
      </c>
      <c r="D497" t="inlineStr">
        <is>
          <t>Ph 3 dry heads due for10yr UL testing next yr. if replacement needed after testing 800 ea including SRR @64k waiting met</t>
        </is>
      </c>
      <c r="E497" s="7" t="inlineStr">
        <is>
          <t>MEP</t>
        </is>
      </c>
      <c r="F497" s="13" t="inlineStr">
        <is>
          <t>Unmarked</t>
        </is>
      </c>
      <c r="G497" s="7" t="inlineStr">
        <is>
          <t>Capital Plan</t>
        </is>
      </c>
      <c r="H497" s="3" t="n">
        <v>76000</v>
      </c>
      <c r="I497" s="3" t="n">
        <v>0</v>
      </c>
      <c r="J497" s="4" t="n">
        <v>76000</v>
      </c>
      <c r="K497" s="8">
        <f>IF(H497=0,0,I497/H497)</f>
        <v/>
      </c>
      <c r="L497" s="13" t="inlineStr">
        <is>
          <t>Not Started</t>
        </is>
      </c>
    </row>
    <row r="498">
      <c r="A498" t="inlineStr">
        <is>
          <t>Oak Park</t>
        </is>
      </c>
      <c r="B498" s="7" t="n">
        <v>2023</v>
      </c>
      <c r="C498" t="inlineStr">
        <is>
          <t>Water Piping &amp; Plumbing</t>
        </is>
      </c>
      <c r="D498" t="inlineStr">
        <is>
          <t>Replace (27 pairs) building valves that are barried, rusted, and don’t work $46k. unit 516 had an external repipe that n</t>
        </is>
      </c>
      <c r="E498" s="7" t="inlineStr">
        <is>
          <t>MEP</t>
        </is>
      </c>
      <c r="F498" s="13" t="inlineStr">
        <is>
          <t>Unmarked</t>
        </is>
      </c>
      <c r="G498" s="7" t="inlineStr">
        <is>
          <t>Capital Plan</t>
        </is>
      </c>
      <c r="H498" s="3" t="n">
        <v>401000</v>
      </c>
      <c r="I498" s="3" t="n">
        <v>198926</v>
      </c>
      <c r="J498" s="4" t="n">
        <v>202074</v>
      </c>
      <c r="K498" s="8">
        <f>IF(H498=0,0,I498/H498)</f>
        <v/>
      </c>
      <c r="L498" s="10" t="inlineStr">
        <is>
          <t>In Progress</t>
        </is>
      </c>
    </row>
    <row r="499">
      <c r="A499" t="inlineStr">
        <is>
          <t>Oak Park</t>
        </is>
      </c>
      <c r="B499" s="7" t="n">
        <v>2023</v>
      </c>
      <c r="C499" t="inlineStr">
        <is>
          <t>Wiring</t>
        </is>
      </c>
      <c r="D499" t="inlineStr">
        <is>
          <t>Wiring PM/Cleanup throughout property includes securing meter banks</t>
        </is>
      </c>
      <c r="E499" s="7" t="inlineStr">
        <is>
          <t>MEP</t>
        </is>
      </c>
      <c r="F499" s="13" t="inlineStr">
        <is>
          <t>Unmarked</t>
        </is>
      </c>
      <c r="G499" s="7" t="inlineStr">
        <is>
          <t>Capital Plan</t>
        </is>
      </c>
      <c r="H499" s="3" t="n">
        <v>20000</v>
      </c>
      <c r="I499" s="3" t="n">
        <v>21812</v>
      </c>
      <c r="J499" s="4" t="n">
        <v>-1812</v>
      </c>
      <c r="K499" s="8">
        <f>IF(H499=0,0,I499/H499)</f>
        <v/>
      </c>
      <c r="L499" s="11" t="inlineStr">
        <is>
          <t>Completed</t>
        </is>
      </c>
    </row>
    <row r="500">
      <c r="A500" t="inlineStr">
        <is>
          <t>Oak Park</t>
        </is>
      </c>
      <c r="B500" s="7" t="n">
        <v>2023</v>
      </c>
      <c r="C500" t="inlineStr">
        <is>
          <t>Environmental - Asbestos Abatement</t>
        </is>
      </c>
      <c r="D500" t="inlineStr">
        <is>
          <t>For as needed abatement Ph1 only</t>
        </is>
      </c>
      <c r="E500" s="7" t="inlineStr">
        <is>
          <t>Miscellaneous</t>
        </is>
      </c>
      <c r="F500" s="13" t="inlineStr">
        <is>
          <t>Unmarked</t>
        </is>
      </c>
      <c r="G500" s="7" t="inlineStr">
        <is>
          <t>Capital Plan</t>
        </is>
      </c>
      <c r="H500" s="3" t="n">
        <v>210000</v>
      </c>
      <c r="I500" s="3" t="n">
        <v>122414</v>
      </c>
      <c r="J500" s="4" t="n">
        <v>87586</v>
      </c>
      <c r="K500" s="8">
        <f>IF(H500=0,0,I500/H500)</f>
        <v/>
      </c>
      <c r="L500" s="10" t="inlineStr">
        <is>
          <t>In Progress</t>
        </is>
      </c>
    </row>
    <row r="501">
      <c r="A501" t="inlineStr">
        <is>
          <t>Oak Park</t>
        </is>
      </c>
      <c r="B501" s="7" t="n">
        <v>2023</v>
      </c>
      <c r="C501" t="inlineStr">
        <is>
          <t>Environmental - Pest Control Extermination</t>
        </is>
      </c>
      <c r="D501" t="inlineStr">
        <is>
          <t>Waiting on bid for treatment. 35/unit space holder and 15k spaceholder  for termite</t>
        </is>
      </c>
      <c r="E501" s="7" t="inlineStr">
        <is>
          <t>Miscellaneous</t>
        </is>
      </c>
      <c r="F501" s="13" t="inlineStr">
        <is>
          <t>Unmarked</t>
        </is>
      </c>
      <c r="G501" s="7" t="inlineStr">
        <is>
          <t>Capital Plan</t>
        </is>
      </c>
      <c r="H501" s="3" t="n">
        <v>21295</v>
      </c>
      <c r="I501" s="3" t="n">
        <v>48447</v>
      </c>
      <c r="J501" s="4" t="n">
        <v>-27152</v>
      </c>
      <c r="K501" s="8">
        <f>IF(H501=0,0,I501/H501)</f>
        <v/>
      </c>
      <c r="L501" s="11" t="inlineStr">
        <is>
          <t>Completed</t>
        </is>
      </c>
    </row>
    <row r="502">
      <c r="A502" t="inlineStr">
        <is>
          <t>Oak Park</t>
        </is>
      </c>
      <c r="B502" s="7" t="n">
        <v>2023</v>
      </c>
      <c r="C502" t="inlineStr">
        <is>
          <t>Lead Paint/Radon Remediation</t>
        </is>
      </c>
      <c r="D502" t="inlineStr">
        <is>
          <t>To maintain paint on all ph1 balcony handrails. Yr 1 plan is to paint all railings in the exterior scope.</t>
        </is>
      </c>
      <c r="E502" s="7" t="inlineStr">
        <is>
          <t>Miscellaneous</t>
        </is>
      </c>
      <c r="F502" s="13" t="inlineStr">
        <is>
          <t>Unmarked</t>
        </is>
      </c>
      <c r="G502" s="7" t="inlineStr">
        <is>
          <t>Capital Plan</t>
        </is>
      </c>
      <c r="H502" s="3" t="n">
        <v>70000</v>
      </c>
      <c r="I502" s="3" t="n">
        <v>0</v>
      </c>
      <c r="J502" s="4" t="n">
        <v>70000</v>
      </c>
      <c r="K502" s="8">
        <f>IF(H502=0,0,I502/H502)</f>
        <v/>
      </c>
      <c r="L502" s="13" t="inlineStr">
        <is>
          <t>Not Started</t>
        </is>
      </c>
    </row>
    <row r="503">
      <c r="A503" t="inlineStr">
        <is>
          <t>Oak Park</t>
        </is>
      </c>
      <c r="B503" s="7" t="n">
        <v>2023</v>
      </c>
      <c r="C503" t="inlineStr">
        <is>
          <t>Radon Mitigation Systems</t>
        </is>
      </c>
      <c r="D503" t="inlineStr">
        <is>
          <t>In accordance with the Freddie Mac Phase I ESA Guidelines, Blackstone conducted a radon screening at the subject propert</t>
        </is>
      </c>
      <c r="E503" s="7" t="inlineStr">
        <is>
          <t>Miscellaneous</t>
        </is>
      </c>
      <c r="F503" s="13" t="inlineStr">
        <is>
          <t>Unmarked</t>
        </is>
      </c>
      <c r="G503" s="7" t="inlineStr">
        <is>
          <t>Capital Plan</t>
        </is>
      </c>
      <c r="H503" s="3" t="n">
        <v>10500</v>
      </c>
      <c r="I503" s="3" t="n">
        <v>0</v>
      </c>
      <c r="J503" s="4" t="n">
        <v>10500</v>
      </c>
      <c r="K503" s="8">
        <f>IF(H503=0,0,I503/H503)</f>
        <v/>
      </c>
      <c r="L503" s="13" t="inlineStr">
        <is>
          <t>Not Started</t>
        </is>
      </c>
    </row>
    <row r="504">
      <c r="A504" t="inlineStr">
        <is>
          <t>Oak Park</t>
        </is>
      </c>
      <c r="B504" s="7" t="n">
        <v>2023</v>
      </c>
      <c r="C504" t="inlineStr">
        <is>
          <t>Maintenance Shop</t>
        </is>
      </c>
      <c r="D504" t="inlineStr">
        <is>
          <t>Clean up maintence shop and storages</t>
        </is>
      </c>
      <c r="E504" s="7" t="inlineStr">
        <is>
          <t>Miscellaneous</t>
        </is>
      </c>
      <c r="F504" s="13" t="inlineStr">
        <is>
          <t>Unmarked</t>
        </is>
      </c>
      <c r="G504" s="7" t="inlineStr">
        <is>
          <t>Capital Plan</t>
        </is>
      </c>
      <c r="H504" s="3" t="n">
        <v>15000</v>
      </c>
      <c r="I504" s="3" t="n">
        <v>0</v>
      </c>
      <c r="J504" s="4" t="n">
        <v>15000</v>
      </c>
      <c r="K504" s="8">
        <f>IF(H504=0,0,I504/H504)</f>
        <v/>
      </c>
      <c r="L504" s="13" t="inlineStr">
        <is>
          <t>Not Started</t>
        </is>
      </c>
    </row>
    <row r="505">
      <c r="A505" t="inlineStr">
        <is>
          <t>Oak Park</t>
        </is>
      </c>
      <c r="B505" s="7" t="n">
        <v>2023</v>
      </c>
      <c r="C505" t="inlineStr">
        <is>
          <t>Structural Repairs</t>
        </is>
      </c>
      <c r="D505" t="inlineStr">
        <is>
          <t>LS Repairs- Fill in potholes in yards 16k.TM to sure up LS balconies includes labor/super/estimated material needed $30k</t>
        </is>
      </c>
      <c r="E505" s="7" t="inlineStr">
        <is>
          <t>Miscellaneous</t>
        </is>
      </c>
      <c r="F505" s="13" t="inlineStr">
        <is>
          <t>Unmarked</t>
        </is>
      </c>
      <c r="G505" s="7" t="inlineStr">
        <is>
          <t>Capital Plan</t>
        </is>
      </c>
      <c r="H505" s="3" t="n">
        <v>46000</v>
      </c>
      <c r="I505" s="3" t="n">
        <v>0</v>
      </c>
      <c r="J505" s="4" t="n">
        <v>46000</v>
      </c>
      <c r="K505" s="8">
        <f>IF(H505=0,0,I505/H505)</f>
        <v/>
      </c>
      <c r="L505" s="13" t="inlineStr">
        <is>
          <t>Not Started</t>
        </is>
      </c>
    </row>
    <row r="506">
      <c r="A506" t="inlineStr">
        <is>
          <t>Oak Park</t>
        </is>
      </c>
      <c r="B506" s="7" t="n">
        <v>2023</v>
      </c>
      <c r="C506" t="inlineStr">
        <is>
          <t>Tools/Miscellaneous Equipment</t>
        </is>
      </c>
      <c r="D506" t="inlineStr">
        <is>
          <t>Misc tools</t>
        </is>
      </c>
      <c r="E506" s="7" t="inlineStr">
        <is>
          <t>Miscellaneous</t>
        </is>
      </c>
      <c r="F506" s="13" t="inlineStr">
        <is>
          <t>Unmarked</t>
        </is>
      </c>
      <c r="G506" s="7" t="inlineStr">
        <is>
          <t>Capital Plan</t>
        </is>
      </c>
      <c r="H506" s="3" t="n">
        <v>10000</v>
      </c>
      <c r="I506" s="3" t="n">
        <v>37248</v>
      </c>
      <c r="J506" s="4" t="n">
        <v>-27248</v>
      </c>
      <c r="K506" s="8">
        <f>IF(H506=0,0,I506/H506)</f>
        <v/>
      </c>
      <c r="L506" s="11" t="inlineStr">
        <is>
          <t>Completed</t>
        </is>
      </c>
    </row>
    <row r="507">
      <c r="A507" t="inlineStr">
        <is>
          <t>Oak Park</t>
        </is>
      </c>
      <c r="B507" s="7" t="n">
        <v>2023</v>
      </c>
      <c r="C507" t="inlineStr">
        <is>
          <t>Video Surveillance System</t>
        </is>
      </c>
      <c r="D507" t="inlineStr">
        <is>
          <t>19 new cameras replacing NVR and reusing some of existing 35k.    25 cameras and NRV per Post PNA</t>
        </is>
      </c>
      <c r="E507" s="7" t="inlineStr">
        <is>
          <t>Miscellaneous</t>
        </is>
      </c>
      <c r="F507" s="13" t="inlineStr">
        <is>
          <t>Unmarked</t>
        </is>
      </c>
      <c r="G507" s="7" t="inlineStr">
        <is>
          <t>Capital Plan</t>
        </is>
      </c>
      <c r="H507" s="3" t="n">
        <v>35150</v>
      </c>
      <c r="I507" s="3" t="n">
        <v>84704</v>
      </c>
      <c r="J507" s="4" t="n">
        <v>-49554</v>
      </c>
      <c r="K507" s="8">
        <f>IF(H507=0,0,I507/H507)</f>
        <v/>
      </c>
      <c r="L507" s="11" t="inlineStr">
        <is>
          <t>Completed</t>
        </is>
      </c>
    </row>
    <row r="508">
      <c r="A508" t="inlineStr">
        <is>
          <t>Oak Park</t>
        </is>
      </c>
      <c r="B508" s="7" t="n">
        <v>2023</v>
      </c>
      <c r="C508" t="inlineStr">
        <is>
          <t>Contingency</t>
        </is>
      </c>
      <c r="E508" s="7" t="inlineStr">
        <is>
          <t>Contingency and Fees</t>
        </is>
      </c>
      <c r="F508" s="13" t="inlineStr">
        <is>
          <t>Unmarked</t>
        </is>
      </c>
      <c r="G508" s="15" t="inlineStr">
        <is>
          <t>Contingency</t>
        </is>
      </c>
      <c r="H508" s="3" t="n">
        <v>572778</v>
      </c>
      <c r="I508" s="3" t="n">
        <v>0</v>
      </c>
      <c r="J508" s="4" t="n">
        <v>572778</v>
      </c>
      <c r="K508" s="8">
        <f>IF(H508=0,0,I508/H508)</f>
        <v/>
      </c>
      <c r="L508" s="12" t="inlineStr">
        <is>
          <t>Reserve</t>
        </is>
      </c>
    </row>
    <row r="509">
      <c r="A509" t="inlineStr">
        <is>
          <t>Oak Park</t>
        </is>
      </c>
      <c r="B509" s="7" t="n">
        <v>2023</v>
      </c>
      <c r="C509" t="inlineStr">
        <is>
          <t>FCP CM Fees</t>
        </is>
      </c>
      <c r="E509" s="7" t="inlineStr">
        <is>
          <t>Contingency and Fees</t>
        </is>
      </c>
      <c r="F509" s="13" t="inlineStr">
        <is>
          <t>Unmarked</t>
        </is>
      </c>
      <c r="G509" s="15" t="inlineStr">
        <is>
          <t>CM Fee</t>
        </is>
      </c>
      <c r="H509" s="3" t="n">
        <v>534592</v>
      </c>
      <c r="I509" s="3" t="n">
        <v>245052</v>
      </c>
      <c r="J509" s="4" t="n">
        <v>289541</v>
      </c>
      <c r="K509" s="8">
        <f>IF(H509=0,0,I509/H509)</f>
        <v/>
      </c>
      <c r="L509" s="12" t="inlineStr">
        <is>
          <t>Reserve</t>
        </is>
      </c>
    </row>
    <row r="510">
      <c r="A510" t="inlineStr">
        <is>
          <t>Sorrento at Tuscan Lakes</t>
        </is>
      </c>
      <c r="B510" s="7" t="n">
        <v>2023</v>
      </c>
      <c r="C510" t="inlineStr">
        <is>
          <t>Concrete pavement</t>
        </is>
      </c>
      <c r="D510" t="inlineStr">
        <is>
          <t>repair pot holes and broken sidewalks</t>
        </is>
      </c>
      <c r="E510" s="7" t="inlineStr">
        <is>
          <t>0200 - Site Utilities &amp; Improvements</t>
        </is>
      </c>
      <c r="F510" s="11" t="inlineStr">
        <is>
          <t>GC</t>
        </is>
      </c>
      <c r="G510" s="7" t="inlineStr">
        <is>
          <t>Capital Plan</t>
        </is>
      </c>
      <c r="H510" s="3" t="n">
        <v>22000</v>
      </c>
      <c r="I510" s="3" t="n">
        <v>22000</v>
      </c>
      <c r="J510" s="4" t="n">
        <v>0</v>
      </c>
      <c r="K510" s="8">
        <f>IF(H510=0,0,I510/H510)</f>
        <v/>
      </c>
      <c r="L510" s="11" t="inlineStr">
        <is>
          <t>Completed</t>
        </is>
      </c>
    </row>
    <row r="511">
      <c r="A511" t="inlineStr">
        <is>
          <t>Sorrento at Tuscan Lakes</t>
        </is>
      </c>
      <c r="B511" s="7" t="n">
        <v>2023</v>
      </c>
      <c r="C511" t="inlineStr">
        <is>
          <t>Stripe parking areas</t>
        </is>
      </c>
      <c r="E511" s="7" t="inlineStr">
        <is>
          <t>0200 - Site Utilities &amp; Improvements</t>
        </is>
      </c>
      <c r="F511" s="11" t="inlineStr">
        <is>
          <t>GC</t>
        </is>
      </c>
      <c r="G511" s="7" t="inlineStr">
        <is>
          <t>Capital Plan</t>
        </is>
      </c>
      <c r="H511" s="3" t="n">
        <v>10500</v>
      </c>
      <c r="I511" s="3" t="n">
        <v>10500</v>
      </c>
      <c r="J511" s="4" t="n">
        <v>0</v>
      </c>
      <c r="K511" s="8">
        <f>IF(H511=0,0,I511/H511)</f>
        <v/>
      </c>
      <c r="L511" s="11" t="inlineStr">
        <is>
          <t>Completed</t>
        </is>
      </c>
    </row>
    <row r="512">
      <c r="A512" t="inlineStr">
        <is>
          <t>Sorrento at Tuscan Lakes</t>
        </is>
      </c>
      <c r="B512" s="7" t="n">
        <v>2023</v>
      </c>
      <c r="C512" t="inlineStr">
        <is>
          <t>ADA parking &amp; curb cuts</t>
        </is>
      </c>
      <c r="E512" s="7" t="inlineStr">
        <is>
          <t>0200 - Site Utilities &amp; Improvements</t>
        </is>
      </c>
      <c r="F512" s="11" t="inlineStr">
        <is>
          <t>GC</t>
        </is>
      </c>
      <c r="G512" s="7" t="inlineStr">
        <is>
          <t>Capital Plan</t>
        </is>
      </c>
      <c r="H512" s="3" t="n">
        <v>4800</v>
      </c>
      <c r="I512" s="3" t="n">
        <v>4800</v>
      </c>
      <c r="J512" s="4" t="n">
        <v>0</v>
      </c>
      <c r="K512" s="8">
        <f>IF(H512=0,0,I512/H512)</f>
        <v/>
      </c>
      <c r="L512" s="11" t="inlineStr">
        <is>
          <t>Completed</t>
        </is>
      </c>
    </row>
    <row r="513">
      <c r="A513" t="inlineStr">
        <is>
          <t>Sorrento at Tuscan Lakes</t>
        </is>
      </c>
      <c r="B513" s="7" t="n">
        <v>2023</v>
      </c>
      <c r="C513" t="inlineStr">
        <is>
          <t>Landscape irrigation</t>
        </is>
      </c>
      <c r="D513" t="inlineStr">
        <is>
          <t>inspect and repair irrigation</t>
        </is>
      </c>
      <c r="E513" s="7" t="inlineStr">
        <is>
          <t>0200 - Site Utilities &amp; Improvements</t>
        </is>
      </c>
      <c r="F513" s="11" t="inlineStr">
        <is>
          <t>GC</t>
        </is>
      </c>
      <c r="G513" s="7" t="inlineStr">
        <is>
          <t>Capital Plan</t>
        </is>
      </c>
      <c r="H513" s="3" t="n">
        <v>26000</v>
      </c>
      <c r="I513" s="3" t="n">
        <v>26000</v>
      </c>
      <c r="J513" s="4" t="n">
        <v>0</v>
      </c>
      <c r="K513" s="8">
        <f>IF(H513=0,0,I513/H513)</f>
        <v/>
      </c>
      <c r="L513" s="11" t="inlineStr">
        <is>
          <t>Completed</t>
        </is>
      </c>
    </row>
    <row r="514">
      <c r="A514" t="inlineStr">
        <is>
          <t>Sorrento at Tuscan Lakes</t>
        </is>
      </c>
      <c r="B514" s="7" t="n">
        <v>2023</v>
      </c>
      <c r="C514" t="inlineStr">
        <is>
          <t>Fences &amp; gates - site perimeter</t>
        </is>
      </c>
      <c r="D514" t="inlineStr">
        <is>
          <t>Remove vegitation from fence repair and Paint</t>
        </is>
      </c>
      <c r="E514" s="7" t="inlineStr">
        <is>
          <t>0200 - Site Utilities &amp; Improvements</t>
        </is>
      </c>
      <c r="F514" s="11" t="inlineStr">
        <is>
          <t>GC</t>
        </is>
      </c>
      <c r="G514" s="7" t="inlineStr">
        <is>
          <t>Capital Plan</t>
        </is>
      </c>
      <c r="H514" s="3" t="n">
        <v>51000</v>
      </c>
      <c r="I514" s="3" t="n">
        <v>51000</v>
      </c>
      <c r="J514" s="4" t="n">
        <v>0</v>
      </c>
      <c r="K514" s="8">
        <f>IF(H514=0,0,I514/H514)</f>
        <v/>
      </c>
      <c r="L514" s="11" t="inlineStr">
        <is>
          <t>Completed</t>
        </is>
      </c>
    </row>
    <row r="515">
      <c r="A515" t="inlineStr">
        <is>
          <t>Sorrento at Tuscan Lakes</t>
        </is>
      </c>
      <c r="B515" s="7" t="n">
        <v>2023</v>
      </c>
      <c r="C515" t="inlineStr">
        <is>
          <t>Landscaping</t>
        </is>
      </c>
      <c r="D515" t="inlineStr">
        <is>
          <t>Curb appeal is bad and dated (place Holder)</t>
        </is>
      </c>
      <c r="E515" s="7" t="inlineStr">
        <is>
          <t>0200 - Site Utilities &amp; Improvements</t>
        </is>
      </c>
      <c r="F515" s="11" t="inlineStr">
        <is>
          <t>GC</t>
        </is>
      </c>
      <c r="G515" s="7" t="inlineStr">
        <is>
          <t>Capital Plan</t>
        </is>
      </c>
      <c r="H515" s="3" t="n">
        <v>150000</v>
      </c>
      <c r="I515" s="3" t="n">
        <v>150000</v>
      </c>
      <c r="J515" s="4" t="n">
        <v>0</v>
      </c>
      <c r="K515" s="8">
        <f>IF(H515=0,0,I515/H515)</f>
        <v/>
      </c>
      <c r="L515" s="11" t="inlineStr">
        <is>
          <t>Completed</t>
        </is>
      </c>
    </row>
    <row r="516">
      <c r="A516" t="inlineStr">
        <is>
          <t>Sorrento at Tuscan Lakes</t>
        </is>
      </c>
      <c r="B516" s="7" t="n">
        <v>2023</v>
      </c>
      <c r="C516" t="inlineStr">
        <is>
          <t>Resurface swimming pool</t>
        </is>
      </c>
      <c r="D516" t="inlineStr">
        <is>
          <t>resurface pool</t>
        </is>
      </c>
      <c r="E516" s="7" t="inlineStr">
        <is>
          <t>0200 - Site Utilities &amp; Improvements</t>
        </is>
      </c>
      <c r="F516" s="11" t="inlineStr">
        <is>
          <t>GC</t>
        </is>
      </c>
      <c r="G516" s="7" t="inlineStr">
        <is>
          <t>Capital Plan</t>
        </is>
      </c>
      <c r="H516" s="3" t="n">
        <v>38000</v>
      </c>
      <c r="I516" s="3" t="n">
        <v>38000</v>
      </c>
      <c r="J516" s="4" t="n">
        <v>0</v>
      </c>
      <c r="K516" s="8">
        <f>IF(H516=0,0,I516/H516)</f>
        <v/>
      </c>
      <c r="L516" s="11" t="inlineStr">
        <is>
          <t>Completed</t>
        </is>
      </c>
    </row>
    <row r="517">
      <c r="A517" t="inlineStr">
        <is>
          <t>Sorrento at Tuscan Lakes</t>
        </is>
      </c>
      <c r="B517" s="7" t="n">
        <v>2023</v>
      </c>
      <c r="C517" t="inlineStr">
        <is>
          <t>Replace swimming pool coping</t>
        </is>
      </c>
      <c r="D517" t="inlineStr">
        <is>
          <t>Replace deck-o-seal on pools</t>
        </is>
      </c>
      <c r="E517" s="7" t="inlineStr">
        <is>
          <t>0200 - Site Utilities &amp; Improvements</t>
        </is>
      </c>
      <c r="F517" s="11" t="inlineStr">
        <is>
          <t>GC</t>
        </is>
      </c>
      <c r="G517" s="7" t="inlineStr">
        <is>
          <t>Capital Plan</t>
        </is>
      </c>
      <c r="H517" s="3" t="n">
        <v>8200</v>
      </c>
      <c r="I517" s="3" t="n">
        <v>8200</v>
      </c>
      <c r="J517" s="4" t="n">
        <v>0</v>
      </c>
      <c r="K517" s="8">
        <f>IF(H517=0,0,I517/H517)</f>
        <v/>
      </c>
      <c r="L517" s="11" t="inlineStr">
        <is>
          <t>Completed</t>
        </is>
      </c>
    </row>
    <row r="518">
      <c r="A518" t="inlineStr">
        <is>
          <t>Sorrento at Tuscan Lakes</t>
        </is>
      </c>
      <c r="B518" s="7" t="n">
        <v>2023</v>
      </c>
      <c r="C518" t="inlineStr">
        <is>
          <t>Replace swimming pool deck</t>
        </is>
      </c>
      <c r="D518" t="inlineStr">
        <is>
          <t>Crack Fill and clean</t>
        </is>
      </c>
      <c r="E518" s="7" t="inlineStr">
        <is>
          <t>0200 - Site Utilities &amp; Improvements</t>
        </is>
      </c>
      <c r="F518" s="11" t="inlineStr">
        <is>
          <t>GC</t>
        </is>
      </c>
      <c r="G518" s="7" t="inlineStr">
        <is>
          <t>Capital Plan</t>
        </is>
      </c>
      <c r="H518" s="3" t="n">
        <v>12000</v>
      </c>
      <c r="I518" s="3" t="n">
        <v>12000</v>
      </c>
      <c r="J518" s="4" t="n">
        <v>0</v>
      </c>
      <c r="K518" s="8">
        <f>IF(H518=0,0,I518/H518)</f>
        <v/>
      </c>
      <c r="L518" s="11" t="inlineStr">
        <is>
          <t>Completed</t>
        </is>
      </c>
    </row>
    <row r="519">
      <c r="A519" t="inlineStr">
        <is>
          <t>Sorrento at Tuscan Lakes</t>
        </is>
      </c>
      <c r="B519" s="7" t="n">
        <v>2023</v>
      </c>
      <c r="C519" t="inlineStr">
        <is>
          <t>Fences &amp; gates - swimming pool</t>
        </is>
      </c>
      <c r="D519" t="inlineStr">
        <is>
          <t>Repair and paint pool fence</t>
        </is>
      </c>
      <c r="E519" s="7" t="inlineStr">
        <is>
          <t>0200 - Site Utilities &amp; Improvements</t>
        </is>
      </c>
      <c r="F519" s="11" t="inlineStr">
        <is>
          <t>GC</t>
        </is>
      </c>
      <c r="G519" s="7" t="inlineStr">
        <is>
          <t>Capital Plan</t>
        </is>
      </c>
      <c r="H519" s="3" t="n">
        <v>8900</v>
      </c>
      <c r="I519" s="3" t="n">
        <v>8900</v>
      </c>
      <c r="J519" s="4" t="n">
        <v>0</v>
      </c>
      <c r="K519" s="8">
        <f>IF(H519=0,0,I519/H519)</f>
        <v/>
      </c>
      <c r="L519" s="11" t="inlineStr">
        <is>
          <t>Completed</t>
        </is>
      </c>
    </row>
    <row r="520">
      <c r="A520" t="inlineStr">
        <is>
          <t>Sorrento at Tuscan Lakes</t>
        </is>
      </c>
      <c r="B520" s="7" t="n">
        <v>2023</v>
      </c>
      <c r="C520" t="inlineStr">
        <is>
          <t>Pergola</t>
        </is>
      </c>
      <c r="D520" t="inlineStr">
        <is>
          <t>repair and stain all pergolas</t>
        </is>
      </c>
      <c r="E520" s="7" t="inlineStr">
        <is>
          <t>0200 - Site Utilities &amp; Improvements</t>
        </is>
      </c>
      <c r="F520" s="11" t="inlineStr">
        <is>
          <t>GC</t>
        </is>
      </c>
      <c r="G520" s="7" t="inlineStr">
        <is>
          <t>Capital Plan</t>
        </is>
      </c>
      <c r="H520" s="3" t="n">
        <v>18000</v>
      </c>
      <c r="I520" s="3" t="n">
        <v>18000</v>
      </c>
      <c r="J520" s="4" t="n">
        <v>0</v>
      </c>
      <c r="K520" s="8">
        <f>IF(H520=0,0,I520/H520)</f>
        <v/>
      </c>
      <c r="L520" s="11" t="inlineStr">
        <is>
          <t>Completed</t>
        </is>
      </c>
    </row>
    <row r="521">
      <c r="A521" t="inlineStr">
        <is>
          <t>Sorrento at Tuscan Lakes</t>
        </is>
      </c>
      <c r="B521" s="7" t="n">
        <v>2023</v>
      </c>
      <c r="C521" t="inlineStr">
        <is>
          <t xml:space="preserve">Carport and garage </t>
        </is>
      </c>
      <c r="D521" t="inlineStr">
        <is>
          <t>Repair carport damage and paint</t>
        </is>
      </c>
      <c r="E521" s="7" t="inlineStr">
        <is>
          <t>0200 - Site Utilities &amp; Improvements</t>
        </is>
      </c>
      <c r="F521" s="11" t="inlineStr">
        <is>
          <t>GC</t>
        </is>
      </c>
      <c r="G521" s="7" t="inlineStr">
        <is>
          <t>Capital Plan</t>
        </is>
      </c>
      <c r="H521" s="3" t="n">
        <v>39000</v>
      </c>
      <c r="I521" s="3" t="n">
        <v>39000</v>
      </c>
      <c r="J521" s="4" t="n">
        <v>0</v>
      </c>
      <c r="K521" s="8">
        <f>IF(H521=0,0,I521/H521)</f>
        <v/>
      </c>
      <c r="L521" s="11" t="inlineStr">
        <is>
          <t>Completed</t>
        </is>
      </c>
    </row>
    <row r="522">
      <c r="A522" t="inlineStr">
        <is>
          <t>Sorrento at Tuscan Lakes</t>
        </is>
      </c>
      <c r="B522" s="7" t="n">
        <v>2023</v>
      </c>
      <c r="C522" t="inlineStr">
        <is>
          <t>Dumpster enclosures</t>
        </is>
      </c>
      <c r="D522" t="inlineStr">
        <is>
          <t>Repair dumpster enclosures and paint</t>
        </is>
      </c>
      <c r="E522" s="7" t="inlineStr">
        <is>
          <t>0200 - Site Utilities &amp; Improvements</t>
        </is>
      </c>
      <c r="F522" s="11" t="inlineStr">
        <is>
          <t>GC</t>
        </is>
      </c>
      <c r="G522" s="7" t="inlineStr">
        <is>
          <t>Capital Plan</t>
        </is>
      </c>
      <c r="H522" s="3" t="n">
        <v>15000</v>
      </c>
      <c r="I522" s="3" t="n">
        <v>15000</v>
      </c>
      <c r="J522" s="4" t="n">
        <v>0</v>
      </c>
      <c r="K522" s="8">
        <f>IF(H522=0,0,I522/H522)</f>
        <v/>
      </c>
      <c r="L522" s="11" t="inlineStr">
        <is>
          <t>Completed</t>
        </is>
      </c>
    </row>
    <row r="523">
      <c r="A523" t="inlineStr">
        <is>
          <t>Sorrento at Tuscan Lakes</t>
        </is>
      </c>
      <c r="B523" s="7" t="n">
        <v>2023</v>
      </c>
      <c r="C523" t="inlineStr">
        <is>
          <t>Roof deck</t>
        </is>
      </c>
      <c r="D523" t="inlineStr">
        <is>
          <t>replace bad decking on roofs</t>
        </is>
      </c>
      <c r="E523" s="7" t="inlineStr">
        <is>
          <t>0400 - Structure</t>
        </is>
      </c>
      <c r="F523" s="11" t="inlineStr">
        <is>
          <t>GC</t>
        </is>
      </c>
      <c r="G523" s="7" t="inlineStr">
        <is>
          <t>Capital Plan</t>
        </is>
      </c>
      <c r="H523" s="3" t="n">
        <v>10000</v>
      </c>
      <c r="I523" s="3" t="n">
        <v>10000</v>
      </c>
      <c r="J523" s="4" t="n">
        <v>0</v>
      </c>
      <c r="K523" s="8">
        <f>IF(H523=0,0,I523/H523)</f>
        <v/>
      </c>
      <c r="L523" s="11" t="inlineStr">
        <is>
          <t>Completed</t>
        </is>
      </c>
    </row>
    <row r="524">
      <c r="A524" t="inlineStr">
        <is>
          <t>Sorrento at Tuscan Lakes</t>
        </is>
      </c>
      <c r="B524" s="7" t="n">
        <v>2023</v>
      </c>
      <c r="C524" t="inlineStr">
        <is>
          <t>Repair exterior stair railings</t>
        </is>
      </c>
      <c r="D524" t="inlineStr">
        <is>
          <t>secure railings</t>
        </is>
      </c>
      <c r="E524" s="7" t="inlineStr">
        <is>
          <t>0400 - Structure</t>
        </is>
      </c>
      <c r="F524" s="11" t="inlineStr">
        <is>
          <t>GC</t>
        </is>
      </c>
      <c r="G524" s="7" t="inlineStr">
        <is>
          <t>Capital Plan</t>
        </is>
      </c>
      <c r="H524" s="3" t="n">
        <v>8300</v>
      </c>
      <c r="I524" s="3" t="n">
        <v>8300</v>
      </c>
      <c r="J524" s="4" t="n">
        <v>0</v>
      </c>
      <c r="K524" s="8">
        <f>IF(H524=0,0,I524/H524)</f>
        <v/>
      </c>
      <c r="L524" s="11" t="inlineStr">
        <is>
          <t>Completed</t>
        </is>
      </c>
    </row>
    <row r="525">
      <c r="A525" t="inlineStr">
        <is>
          <t>Sorrento at Tuscan Lakes</t>
        </is>
      </c>
      <c r="B525" s="7" t="n">
        <v>2023</v>
      </c>
      <c r="C525" t="inlineStr">
        <is>
          <t>Repair balcony framing &amp; decking</t>
        </is>
      </c>
      <c r="D525" t="inlineStr">
        <is>
          <t>repair balcony band boards</t>
        </is>
      </c>
      <c r="E525" s="7" t="inlineStr">
        <is>
          <t>0400 - Structure</t>
        </is>
      </c>
      <c r="F525" s="11" t="inlineStr">
        <is>
          <t>GC</t>
        </is>
      </c>
      <c r="G525" s="7" t="inlineStr">
        <is>
          <t>Capital Plan</t>
        </is>
      </c>
      <c r="H525" s="3" t="n">
        <v>12000</v>
      </c>
      <c r="I525" s="3" t="n">
        <v>12000</v>
      </c>
      <c r="J525" s="4" t="n">
        <v>0</v>
      </c>
      <c r="K525" s="8">
        <f>IF(H525=0,0,I525/H525)</f>
        <v/>
      </c>
      <c r="L525" s="11" t="inlineStr">
        <is>
          <t>Completed</t>
        </is>
      </c>
    </row>
    <row r="526">
      <c r="A526" t="inlineStr">
        <is>
          <t>Sorrento at Tuscan Lakes</t>
        </is>
      </c>
      <c r="B526" s="7" t="n">
        <v>2023</v>
      </c>
      <c r="C526" t="inlineStr">
        <is>
          <t>Repair patio/balcony railings</t>
        </is>
      </c>
      <c r="D526" t="inlineStr">
        <is>
          <t>secure railings</t>
        </is>
      </c>
      <c r="E526" s="7" t="inlineStr">
        <is>
          <t>0400 - Structure</t>
        </is>
      </c>
      <c r="F526" s="11" t="inlineStr">
        <is>
          <t>GC</t>
        </is>
      </c>
      <c r="G526" s="7" t="inlineStr">
        <is>
          <t>Capital Plan</t>
        </is>
      </c>
      <c r="H526" s="3" t="n">
        <v>8300</v>
      </c>
      <c r="I526" s="3" t="n">
        <v>8300</v>
      </c>
      <c r="J526" s="4" t="n">
        <v>0</v>
      </c>
      <c r="K526" s="8">
        <f>IF(H526=0,0,I526/H526)</f>
        <v/>
      </c>
      <c r="L526" s="11" t="inlineStr">
        <is>
          <t>Completed</t>
        </is>
      </c>
    </row>
    <row r="527">
      <c r="A527" t="inlineStr">
        <is>
          <t>Sorrento at Tuscan Lakes</t>
        </is>
      </c>
      <c r="B527" s="7" t="n">
        <v>2023</v>
      </c>
      <c r="C527" t="inlineStr">
        <is>
          <t>Expansion Joints</t>
        </is>
      </c>
      <c r="D527" t="inlineStr">
        <is>
          <t>clean and seal expansion joints</t>
        </is>
      </c>
      <c r="E527" s="7" t="inlineStr">
        <is>
          <t>0400 - Structure</t>
        </is>
      </c>
      <c r="F527" s="11" t="inlineStr">
        <is>
          <t>GC</t>
        </is>
      </c>
      <c r="G527" s="7" t="inlineStr">
        <is>
          <t>Capital Plan</t>
        </is>
      </c>
      <c r="H527" s="3" t="n">
        <v>12000</v>
      </c>
      <c r="I527" s="3" t="n">
        <v>12000</v>
      </c>
      <c r="J527" s="4" t="n">
        <v>0</v>
      </c>
      <c r="K527" s="8">
        <f>IF(H527=0,0,I527/H527)</f>
        <v/>
      </c>
      <c r="L527" s="11" t="inlineStr">
        <is>
          <t>Completed</t>
        </is>
      </c>
    </row>
    <row r="528">
      <c r="A528" t="inlineStr">
        <is>
          <t>Sorrento at Tuscan Lakes</t>
        </is>
      </c>
      <c r="B528" s="7" t="n">
        <v>2023</v>
      </c>
      <c r="C528" t="inlineStr">
        <is>
          <t>Asphalt composite shingle roofing</t>
        </is>
      </c>
      <c r="D528" t="inlineStr">
        <is>
          <t>minor roof repairs</t>
        </is>
      </c>
      <c r="E528" s="7" t="inlineStr">
        <is>
          <t>0700 - Roofing</t>
        </is>
      </c>
      <c r="F528" s="11" t="inlineStr">
        <is>
          <t>GC</t>
        </is>
      </c>
      <c r="G528" s="7" t="inlineStr">
        <is>
          <t>Capital Plan</t>
        </is>
      </c>
      <c r="H528" s="3" t="n">
        <v>15000</v>
      </c>
      <c r="I528" s="3" t="n">
        <v>15000</v>
      </c>
      <c r="J528" s="4" t="n">
        <v>0</v>
      </c>
      <c r="K528" s="8">
        <f>IF(H528=0,0,I528/H528)</f>
        <v/>
      </c>
      <c r="L528" s="11" t="inlineStr">
        <is>
          <t>Completed</t>
        </is>
      </c>
    </row>
    <row r="529">
      <c r="A529" t="inlineStr">
        <is>
          <t>Sorrento at Tuscan Lakes</t>
        </is>
      </c>
      <c r="B529" s="7" t="n">
        <v>2023</v>
      </c>
      <c r="C529" t="inlineStr">
        <is>
          <t>Gutters &amp; downspouts</t>
        </is>
      </c>
      <c r="D529" t="inlineStr">
        <is>
          <t>Clean down spouts and gutters</t>
        </is>
      </c>
      <c r="E529" s="7" t="inlineStr">
        <is>
          <t>0700 - Roofing</t>
        </is>
      </c>
      <c r="F529" s="11" t="inlineStr">
        <is>
          <t>GC</t>
        </is>
      </c>
      <c r="G529" s="7" t="inlineStr">
        <is>
          <t>Capital Plan</t>
        </is>
      </c>
      <c r="H529" s="3" t="n">
        <v>13000</v>
      </c>
      <c r="I529" s="3" t="n">
        <v>13000</v>
      </c>
      <c r="J529" s="4" t="n">
        <v>0</v>
      </c>
      <c r="K529" s="8">
        <f>IF(H529=0,0,I529/H529)</f>
        <v/>
      </c>
      <c r="L529" s="11" t="inlineStr">
        <is>
          <t>Completed</t>
        </is>
      </c>
    </row>
    <row r="530">
      <c r="A530" t="inlineStr">
        <is>
          <t>Sorrento at Tuscan Lakes</t>
        </is>
      </c>
      <c r="B530" s="7" t="n">
        <v>2023</v>
      </c>
      <c r="C530" t="inlineStr">
        <is>
          <t xml:space="preserve">Sealants &amp; caulking </t>
        </is>
      </c>
      <c r="D530" t="inlineStr">
        <is>
          <t>Seal where windows meet stucco</t>
        </is>
      </c>
      <c r="E530" s="7" t="inlineStr">
        <is>
          <t>0700 - Roofing</t>
        </is>
      </c>
      <c r="F530" s="11" t="inlineStr">
        <is>
          <t>GC</t>
        </is>
      </c>
      <c r="G530" s="7" t="inlineStr">
        <is>
          <t>Capital Plan</t>
        </is>
      </c>
      <c r="H530" s="3" t="n">
        <v>18000</v>
      </c>
      <c r="I530" s="3" t="n">
        <v>18000</v>
      </c>
      <c r="J530" s="4" t="n">
        <v>0</v>
      </c>
      <c r="K530" s="8">
        <f>IF(H530=0,0,I530/H530)</f>
        <v/>
      </c>
      <c r="L530" s="11" t="inlineStr">
        <is>
          <t>Completed</t>
        </is>
      </c>
    </row>
    <row r="531">
      <c r="A531" t="inlineStr">
        <is>
          <t>Sorrento at Tuscan Lakes</t>
        </is>
      </c>
      <c r="B531" s="7" t="n">
        <v>2023</v>
      </c>
      <c r="C531" t="inlineStr">
        <is>
          <t>Repair / replace cement fiber siding</t>
        </is>
      </c>
      <c r="D531" t="inlineStr">
        <is>
          <t>repair damaged siding</t>
        </is>
      </c>
      <c r="E531" s="7" t="inlineStr">
        <is>
          <t>0800 - Exterior Wall</t>
        </is>
      </c>
      <c r="F531" s="11" t="inlineStr">
        <is>
          <t>GC</t>
        </is>
      </c>
      <c r="G531" s="7" t="inlineStr">
        <is>
          <t>Capital Plan</t>
        </is>
      </c>
      <c r="H531" s="3" t="n">
        <v>12000</v>
      </c>
      <c r="I531" s="3" t="n">
        <v>12000</v>
      </c>
      <c r="J531" s="4" t="n">
        <v>0</v>
      </c>
      <c r="K531" s="8">
        <f>IF(H531=0,0,I531/H531)</f>
        <v/>
      </c>
      <c r="L531" s="11" t="inlineStr">
        <is>
          <t>Completed</t>
        </is>
      </c>
    </row>
    <row r="532">
      <c r="A532" t="inlineStr">
        <is>
          <t>Sorrento at Tuscan Lakes</t>
        </is>
      </c>
      <c r="B532" s="7" t="n">
        <v>2023</v>
      </c>
      <c r="C532" t="inlineStr">
        <is>
          <t>Masonry repairs</t>
        </is>
      </c>
      <c r="D532" t="inlineStr">
        <is>
          <t>Presure wash Stone walls</t>
        </is>
      </c>
      <c r="E532" s="7" t="inlineStr">
        <is>
          <t>0800 - Exterior Wall</t>
        </is>
      </c>
      <c r="F532" s="11" t="inlineStr">
        <is>
          <t>GC</t>
        </is>
      </c>
      <c r="G532" s="7" t="inlineStr">
        <is>
          <t>Capital Plan</t>
        </is>
      </c>
      <c r="H532" s="3" t="n">
        <v>18000</v>
      </c>
      <c r="I532" s="3" t="n">
        <v>18000</v>
      </c>
      <c r="J532" s="4" t="n">
        <v>0</v>
      </c>
      <c r="K532" s="8">
        <f>IF(H532=0,0,I532/H532)</f>
        <v/>
      </c>
      <c r="L532" s="11" t="inlineStr">
        <is>
          <t>Completed</t>
        </is>
      </c>
    </row>
    <row r="533">
      <c r="A533" t="inlineStr">
        <is>
          <t>Sorrento at Tuscan Lakes</t>
        </is>
      </c>
      <c r="B533" s="7" t="n">
        <v>2023</v>
      </c>
      <c r="C533" t="inlineStr">
        <is>
          <t>Repair stucco</t>
        </is>
      </c>
      <c r="E533" s="7" t="inlineStr">
        <is>
          <t>0800 - Exterior Wall</t>
        </is>
      </c>
      <c r="F533" s="11" t="inlineStr">
        <is>
          <t>GC</t>
        </is>
      </c>
      <c r="G533" s="7" t="inlineStr">
        <is>
          <t>Capital Plan</t>
        </is>
      </c>
      <c r="H533" s="3" t="n">
        <v>12000</v>
      </c>
      <c r="I533" s="3" t="n">
        <v>12000</v>
      </c>
      <c r="J533" s="4" t="n">
        <v>0</v>
      </c>
      <c r="K533" s="8">
        <f>IF(H533=0,0,I533/H533)</f>
        <v/>
      </c>
      <c r="L533" s="11" t="inlineStr">
        <is>
          <t>Completed</t>
        </is>
      </c>
    </row>
    <row r="534">
      <c r="A534" t="inlineStr">
        <is>
          <t>Sorrento at Tuscan Lakes</t>
        </is>
      </c>
      <c r="B534" s="7" t="n">
        <v>2023</v>
      </c>
      <c r="C534" t="inlineStr">
        <is>
          <t xml:space="preserve">Breezeway soffit repairs </t>
        </is>
      </c>
      <c r="D534" t="inlineStr">
        <is>
          <t>Repair soffit on breezeways patios and balconies</t>
        </is>
      </c>
      <c r="E534" s="7" t="inlineStr">
        <is>
          <t>0800 - Exterior Wall</t>
        </is>
      </c>
      <c r="F534" s="11" t="inlineStr">
        <is>
          <t>GC</t>
        </is>
      </c>
      <c r="G534" s="7" t="inlineStr">
        <is>
          <t>Capital Plan</t>
        </is>
      </c>
      <c r="H534" s="3" t="n">
        <v>18000</v>
      </c>
      <c r="I534" s="3" t="n">
        <v>18000</v>
      </c>
      <c r="J534" s="4" t="n">
        <v>0</v>
      </c>
      <c r="K534" s="8">
        <f>IF(H534=0,0,I534/H534)</f>
        <v/>
      </c>
      <c r="L534" s="11" t="inlineStr">
        <is>
          <t>Completed</t>
        </is>
      </c>
    </row>
    <row r="535">
      <c r="A535" t="inlineStr">
        <is>
          <t>Sorrento at Tuscan Lakes</t>
        </is>
      </c>
      <c r="B535" s="7" t="n">
        <v>2023</v>
      </c>
      <c r="C535" t="inlineStr">
        <is>
          <t>Exterior building</t>
        </is>
      </c>
      <c r="D535" t="inlineStr">
        <is>
          <t>Paint community</t>
        </is>
      </c>
      <c r="E535" s="7" t="inlineStr">
        <is>
          <t>0800 - Exterior Wall</t>
        </is>
      </c>
      <c r="F535" s="11" t="inlineStr">
        <is>
          <t>GC</t>
        </is>
      </c>
      <c r="G535" s="7" t="inlineStr">
        <is>
          <t>Capital Plan</t>
        </is>
      </c>
      <c r="H535" s="3" t="n">
        <v>210000</v>
      </c>
      <c r="I535" s="3" t="n">
        <v>210000</v>
      </c>
      <c r="J535" s="4" t="n">
        <v>0</v>
      </c>
      <c r="K535" s="8">
        <f>IF(H535=0,0,I535/H535)</f>
        <v/>
      </c>
      <c r="L535" s="11" t="inlineStr">
        <is>
          <t>Completed</t>
        </is>
      </c>
    </row>
    <row r="536">
      <c r="A536" t="inlineStr">
        <is>
          <t>Sorrento at Tuscan Lakes</t>
        </is>
      </c>
      <c r="B536" s="7" t="n">
        <v>2023</v>
      </c>
      <c r="C536" t="inlineStr">
        <is>
          <t>Repair / replace wood trim</t>
        </is>
      </c>
      <c r="E536" s="7" t="inlineStr">
        <is>
          <t>0800 - Exterior Wall</t>
        </is>
      </c>
      <c r="F536" s="11" t="inlineStr">
        <is>
          <t>GC</t>
        </is>
      </c>
      <c r="G536" s="7" t="inlineStr">
        <is>
          <t>Capital Plan</t>
        </is>
      </c>
      <c r="H536" s="3" t="n">
        <v>36000</v>
      </c>
      <c r="I536" s="3" t="n">
        <v>36000</v>
      </c>
      <c r="J536" s="4" t="n">
        <v>0</v>
      </c>
      <c r="K536" s="8">
        <f>IF(H536=0,0,I536/H536)</f>
        <v/>
      </c>
      <c r="L536" s="11" t="inlineStr">
        <is>
          <t>Completed</t>
        </is>
      </c>
    </row>
    <row r="537">
      <c r="A537" t="inlineStr">
        <is>
          <t>Sorrento at Tuscan Lakes</t>
        </is>
      </c>
      <c r="B537" s="7" t="n">
        <v>2023</v>
      </c>
      <c r="C537" t="inlineStr">
        <is>
          <t>Shutters</t>
        </is>
      </c>
      <c r="D537" t="inlineStr">
        <is>
          <t>Replace bad shutters</t>
        </is>
      </c>
      <c r="E537" s="7" t="inlineStr">
        <is>
          <t>0800 - Exterior Wall</t>
        </is>
      </c>
      <c r="F537" s="11" t="inlineStr">
        <is>
          <t>GC</t>
        </is>
      </c>
      <c r="G537" s="7" t="inlineStr">
        <is>
          <t>Capital Plan</t>
        </is>
      </c>
      <c r="H537" s="3" t="n">
        <v>12000</v>
      </c>
      <c r="I537" s="3" t="n">
        <v>12000</v>
      </c>
      <c r="J537" s="4" t="n">
        <v>0</v>
      </c>
      <c r="K537" s="8">
        <f>IF(H537=0,0,I537/H537)</f>
        <v/>
      </c>
      <c r="L537" s="11" t="inlineStr">
        <is>
          <t>Completed</t>
        </is>
      </c>
    </row>
    <row r="538">
      <c r="A538" t="inlineStr">
        <is>
          <t>Sorrento at Tuscan Lakes</t>
        </is>
      </c>
      <c r="B538" s="7" t="n">
        <v>2023</v>
      </c>
      <c r="C538" t="inlineStr">
        <is>
          <t>Unit Upgrade- Unit type 1AGc</t>
        </is>
      </c>
      <c r="D538" t="inlineStr">
        <is>
          <t>683sqft, 1BR 1BA</t>
        </is>
      </c>
      <c r="E538" s="7" t="inlineStr">
        <is>
          <t>0900 - FF&amp;E in Units</t>
        </is>
      </c>
      <c r="F538" s="11" t="inlineStr">
        <is>
          <t>GC</t>
        </is>
      </c>
      <c r="G538" s="7" t="inlineStr">
        <is>
          <t>Capital Plan</t>
        </is>
      </c>
      <c r="H538" s="3" t="n">
        <v>259134</v>
      </c>
      <c r="I538" s="3" t="n">
        <v>259134</v>
      </c>
      <c r="J538" s="4" t="n">
        <v>0</v>
      </c>
      <c r="K538" s="8">
        <f>IF(H538=0,0,I538/H538)</f>
        <v/>
      </c>
      <c r="L538" s="11" t="inlineStr">
        <is>
          <t>Completed</t>
        </is>
      </c>
    </row>
    <row r="539">
      <c r="A539" t="inlineStr">
        <is>
          <t>Sorrento at Tuscan Lakes</t>
        </is>
      </c>
      <c r="B539" s="7" t="n">
        <v>2023</v>
      </c>
      <c r="C539" t="inlineStr">
        <is>
          <t>Unit Upgrade- Unit type 1AGe</t>
        </is>
      </c>
      <c r="D539" t="inlineStr">
        <is>
          <t>779sqft, 1BR 1BA</t>
        </is>
      </c>
      <c r="E539" s="7" t="inlineStr">
        <is>
          <t>0900 - FF&amp;E in Units</t>
        </is>
      </c>
      <c r="F539" s="11" t="inlineStr">
        <is>
          <t>GC</t>
        </is>
      </c>
      <c r="G539" s="7" t="inlineStr">
        <is>
          <t>Capital Plan</t>
        </is>
      </c>
      <c r="H539" s="3" t="n">
        <v>162437</v>
      </c>
      <c r="I539" s="3" t="n">
        <v>162437</v>
      </c>
      <c r="J539" s="4" t="n">
        <v>0</v>
      </c>
      <c r="K539" s="8">
        <f>IF(H539=0,0,I539/H539)</f>
        <v/>
      </c>
      <c r="L539" s="11" t="inlineStr">
        <is>
          <t>Completed</t>
        </is>
      </c>
    </row>
    <row r="540">
      <c r="A540" t="inlineStr">
        <is>
          <t>Sorrento at Tuscan Lakes</t>
        </is>
      </c>
      <c r="B540" s="7" t="n">
        <v>2023</v>
      </c>
      <c r="C540" t="inlineStr">
        <is>
          <t>Unit Upgrade- Unit type 1AGg</t>
        </is>
      </c>
      <c r="D540" t="inlineStr">
        <is>
          <t>894sqft, 1BR 1BA</t>
        </is>
      </c>
      <c r="E540" s="7" t="inlineStr">
        <is>
          <t>0900 - FF&amp;E in Units</t>
        </is>
      </c>
      <c r="F540" s="11" t="inlineStr">
        <is>
          <t>GC</t>
        </is>
      </c>
      <c r="G540" s="7" t="inlineStr">
        <is>
          <t>Capital Plan</t>
        </is>
      </c>
      <c r="H540" s="3" t="n">
        <v>22726</v>
      </c>
      <c r="I540" s="3" t="n">
        <v>22726</v>
      </c>
      <c r="J540" s="4" t="n">
        <v>0</v>
      </c>
      <c r="K540" s="8">
        <f>IF(H540=0,0,I540/H540)</f>
        <v/>
      </c>
      <c r="L540" s="11" t="inlineStr">
        <is>
          <t>Completed</t>
        </is>
      </c>
    </row>
    <row r="541">
      <c r="A541" t="inlineStr">
        <is>
          <t>Sorrento at Tuscan Lakes</t>
        </is>
      </c>
      <c r="B541" s="7" t="n">
        <v>2023</v>
      </c>
      <c r="C541" t="inlineStr">
        <is>
          <t>Unit Upgrade- Unit type 1AZh</t>
        </is>
      </c>
      <c r="D541" t="inlineStr">
        <is>
          <t>946sqft, 1BR 1BA</t>
        </is>
      </c>
      <c r="E541" s="7" t="inlineStr">
        <is>
          <t>0900 - FF&amp;E in Units</t>
        </is>
      </c>
      <c r="F541" s="11" t="inlineStr">
        <is>
          <t>GC</t>
        </is>
      </c>
      <c r="G541" s="7" t="inlineStr">
        <is>
          <t>Capital Plan</t>
        </is>
      </c>
      <c r="H541" s="3" t="n">
        <v>128310</v>
      </c>
      <c r="I541" s="3" t="n">
        <v>128310</v>
      </c>
      <c r="J541" s="4" t="n">
        <v>0</v>
      </c>
      <c r="K541" s="8">
        <f>IF(H541=0,0,I541/H541)</f>
        <v/>
      </c>
      <c r="L541" s="11" t="inlineStr">
        <is>
          <t>Completed</t>
        </is>
      </c>
    </row>
    <row r="542">
      <c r="A542" t="inlineStr">
        <is>
          <t>Sorrento at Tuscan Lakes</t>
        </is>
      </c>
      <c r="B542" s="7" t="n">
        <v>2023</v>
      </c>
      <c r="C542" t="inlineStr">
        <is>
          <t>Unit Upgrade- Unit type 2CGl</t>
        </is>
      </c>
      <c r="D542" t="inlineStr">
        <is>
          <t>1117sqft, 2BR 2BA</t>
        </is>
      </c>
      <c r="E542" s="7" t="inlineStr">
        <is>
          <t>0900 - FF&amp;E in Units</t>
        </is>
      </c>
      <c r="F542" s="11" t="inlineStr">
        <is>
          <t>GC</t>
        </is>
      </c>
      <c r="G542" s="7" t="inlineStr">
        <is>
          <t>Capital Plan</t>
        </is>
      </c>
      <c r="H542" s="3" t="n">
        <v>455418</v>
      </c>
      <c r="I542" s="3" t="n">
        <v>455418</v>
      </c>
      <c r="J542" s="4" t="n">
        <v>0</v>
      </c>
      <c r="K542" s="8">
        <f>IF(H542=0,0,I542/H542)</f>
        <v/>
      </c>
      <c r="L542" s="11" t="inlineStr">
        <is>
          <t>Completed</t>
        </is>
      </c>
    </row>
    <row r="543">
      <c r="A543" t="inlineStr">
        <is>
          <t>Sorrento at Tuscan Lakes</t>
        </is>
      </c>
      <c r="B543" s="7" t="n">
        <v>2023</v>
      </c>
      <c r="C543" t="inlineStr">
        <is>
          <t>Unit Upgrade- Unit type 2CGn</t>
        </is>
      </c>
      <c r="D543" t="inlineStr">
        <is>
          <t>1259sqft, 2BR 2BA</t>
        </is>
      </c>
      <c r="E543" s="7" t="inlineStr">
        <is>
          <t>0900 - FF&amp;E in Units</t>
        </is>
      </c>
      <c r="F543" s="11" t="inlineStr">
        <is>
          <t>GC</t>
        </is>
      </c>
      <c r="G543" s="7" t="inlineStr">
        <is>
          <t>Capital Plan</t>
        </is>
      </c>
      <c r="H543" s="3" t="n">
        <v>70140</v>
      </c>
      <c r="I543" s="3" t="n">
        <v>70140</v>
      </c>
      <c r="J543" s="4" t="n">
        <v>0</v>
      </c>
      <c r="K543" s="8">
        <f>IF(H543=0,0,I543/H543)</f>
        <v/>
      </c>
      <c r="L543" s="11" t="inlineStr">
        <is>
          <t>Completed</t>
        </is>
      </c>
    </row>
    <row r="544">
      <c r="A544" t="inlineStr">
        <is>
          <t>Sorrento at Tuscan Lakes</t>
        </is>
      </c>
      <c r="B544" s="7" t="n">
        <v>2023</v>
      </c>
      <c r="C544" t="inlineStr">
        <is>
          <t>Unit Upgrade- Unit type 2CGn1</t>
        </is>
      </c>
      <c r="D544" t="inlineStr">
        <is>
          <t>1271sqft, 2BR 2BA</t>
        </is>
      </c>
      <c r="E544" s="7" t="inlineStr">
        <is>
          <t>0900 - FF&amp;E in Units</t>
        </is>
      </c>
      <c r="F544" s="11" t="inlineStr">
        <is>
          <t>GC</t>
        </is>
      </c>
      <c r="G544" s="7" t="inlineStr">
        <is>
          <t>Capital Plan</t>
        </is>
      </c>
      <c r="H544" s="3" t="n">
        <v>42546</v>
      </c>
      <c r="I544" s="3" t="n">
        <v>42546</v>
      </c>
      <c r="J544" s="4" t="n">
        <v>0</v>
      </c>
      <c r="K544" s="8">
        <f>IF(H544=0,0,I544/H544)</f>
        <v/>
      </c>
      <c r="L544" s="11" t="inlineStr">
        <is>
          <t>Completed</t>
        </is>
      </c>
    </row>
    <row r="545">
      <c r="A545" t="inlineStr">
        <is>
          <t>Sorrento at Tuscan Lakes</t>
        </is>
      </c>
      <c r="B545" s="7" t="n">
        <v>2023</v>
      </c>
      <c r="C545" t="inlineStr">
        <is>
          <t>Unit Upgrade- Unit type 2CGo</t>
        </is>
      </c>
      <c r="D545" t="inlineStr">
        <is>
          <t>1367sqft, 2BR 2BA</t>
        </is>
      </c>
      <c r="E545" s="7" t="inlineStr">
        <is>
          <t>0900 - FF&amp;E in Units</t>
        </is>
      </c>
      <c r="F545" s="11" t="inlineStr">
        <is>
          <t>GC</t>
        </is>
      </c>
      <c r="G545" s="7" t="inlineStr">
        <is>
          <t>Capital Plan</t>
        </is>
      </c>
      <c r="H545" s="3" t="n">
        <v>14646</v>
      </c>
      <c r="I545" s="3" t="n">
        <v>14646</v>
      </c>
      <c r="J545" s="4" t="n">
        <v>0</v>
      </c>
      <c r="K545" s="8">
        <f>IF(H545=0,0,I545/H545)</f>
        <v/>
      </c>
      <c r="L545" s="11" t="inlineStr">
        <is>
          <t>Completed</t>
        </is>
      </c>
    </row>
    <row r="546">
      <c r="A546" t="inlineStr">
        <is>
          <t>Sorrento at Tuscan Lakes</t>
        </is>
      </c>
      <c r="B546" s="7" t="n">
        <v>2023</v>
      </c>
      <c r="C546" t="inlineStr">
        <is>
          <t>Unit Upgrade- Unit type 3CGo</t>
        </is>
      </c>
      <c r="D546" t="inlineStr">
        <is>
          <t>1381sqft, 3BR 2BA</t>
        </is>
      </c>
      <c r="E546" s="7" t="inlineStr">
        <is>
          <t>0900 - FF&amp;E in Units</t>
        </is>
      </c>
      <c r="F546" s="11" t="inlineStr">
        <is>
          <t>GC</t>
        </is>
      </c>
      <c r="G546" s="7" t="inlineStr">
        <is>
          <t>Capital Plan</t>
        </is>
      </c>
      <c r="H546" s="3" t="n">
        <v>75687</v>
      </c>
      <c r="I546" s="3" t="n">
        <v>75687</v>
      </c>
      <c r="J546" s="4" t="n">
        <v>0</v>
      </c>
      <c r="K546" s="8">
        <f>IF(H546=0,0,I546/H546)</f>
        <v/>
      </c>
      <c r="L546" s="11" t="inlineStr">
        <is>
          <t>Completed</t>
        </is>
      </c>
    </row>
    <row r="547">
      <c r="A547" t="inlineStr">
        <is>
          <t>Sorrento at Tuscan Lakes</t>
        </is>
      </c>
      <c r="B547" s="7" t="n">
        <v>2023</v>
      </c>
      <c r="C547" t="inlineStr">
        <is>
          <t>Ceiling Fans</t>
        </is>
      </c>
      <c r="D547" t="inlineStr">
        <is>
          <t>Add to all living rooms</t>
        </is>
      </c>
      <c r="E547" s="7" t="inlineStr">
        <is>
          <t>0900 - FF&amp;E in Units</t>
        </is>
      </c>
      <c r="F547" s="11" t="inlineStr">
        <is>
          <t>GC</t>
        </is>
      </c>
      <c r="G547" s="7" t="inlineStr">
        <is>
          <t>Capital Plan</t>
        </is>
      </c>
      <c r="H547" s="3" t="n">
        <v>56100</v>
      </c>
      <c r="I547" s="3" t="n">
        <v>56100</v>
      </c>
      <c r="J547" s="4" t="n">
        <v>0</v>
      </c>
      <c r="K547" s="8">
        <f>IF(H547=0,0,I547/H547)</f>
        <v/>
      </c>
      <c r="L547" s="11" t="inlineStr">
        <is>
          <t>Completed</t>
        </is>
      </c>
    </row>
    <row r="548">
      <c r="A548" t="inlineStr">
        <is>
          <t>Sorrento at Tuscan Lakes</t>
        </is>
      </c>
      <c r="B548" s="7" t="n">
        <v>2023</v>
      </c>
      <c r="C548" t="inlineStr">
        <is>
          <t>Clubhouse / Office Remodel</t>
        </is>
      </c>
      <c r="D548" t="inlineStr">
        <is>
          <t xml:space="preserve">New flooring at a minimum, preferably new paint as well
Remove window curtains
Convert business center counter to booth </t>
        </is>
      </c>
      <c r="E548" s="7" t="inlineStr">
        <is>
          <t>1100- Specialties, Equipment &amp; Furnishings</t>
        </is>
      </c>
      <c r="F548" s="11" t="inlineStr">
        <is>
          <t>GC</t>
        </is>
      </c>
      <c r="G548" s="7" t="inlineStr">
        <is>
          <t>Capital Plan</t>
        </is>
      </c>
      <c r="H548" s="3" t="n">
        <v>90000</v>
      </c>
      <c r="I548" s="3" t="n">
        <v>90000</v>
      </c>
      <c r="J548" s="4" t="n">
        <v>0</v>
      </c>
      <c r="K548" s="8">
        <f>IF(H548=0,0,I548/H548)</f>
        <v/>
      </c>
      <c r="L548" s="11" t="inlineStr">
        <is>
          <t>Completed</t>
        </is>
      </c>
    </row>
    <row r="549">
      <c r="A549" t="inlineStr">
        <is>
          <t>Sorrento at Tuscan Lakes</t>
        </is>
      </c>
      <c r="B549" s="7" t="n">
        <v>2023</v>
      </c>
      <c r="C549" t="inlineStr">
        <is>
          <t>Clubhouse / Office Redecorate (FFE)</t>
        </is>
      </c>
      <c r="D549" t="inlineStr">
        <is>
          <t>Most or all furniture will need to be replaced, it is very dated</t>
        </is>
      </c>
      <c r="E549" s="7" t="inlineStr">
        <is>
          <t>1100- Specialties, Equipment &amp; Furnishings</t>
        </is>
      </c>
      <c r="F549" s="13" t="inlineStr">
        <is>
          <t>Unmarked</t>
        </is>
      </c>
      <c r="G549" s="7" t="inlineStr">
        <is>
          <t>Capital Plan</t>
        </is>
      </c>
      <c r="H549" s="3" t="n">
        <v>90000</v>
      </c>
      <c r="I549" s="3" t="n">
        <v>108179</v>
      </c>
      <c r="J549" s="4" t="n">
        <v>-18179</v>
      </c>
      <c r="K549" s="8">
        <f>IF(H549=0,0,I549/H549)</f>
        <v/>
      </c>
      <c r="L549" s="11" t="inlineStr">
        <is>
          <t>Completed</t>
        </is>
      </c>
    </row>
    <row r="550">
      <c r="A550" t="inlineStr">
        <is>
          <t>Sorrento at Tuscan Lakes</t>
        </is>
      </c>
      <c r="B550" s="7" t="n">
        <v>2023</v>
      </c>
      <c r="C550" t="inlineStr">
        <is>
          <t>Model Unit</t>
        </is>
      </c>
      <c r="D550" t="inlineStr">
        <is>
          <t>Allowance for small additions/refresh</t>
        </is>
      </c>
      <c r="E550" s="7" t="inlineStr">
        <is>
          <t>1100- Specialties, Equipment &amp; Furnishings</t>
        </is>
      </c>
      <c r="F550" s="13" t="inlineStr">
        <is>
          <t>Unmarked</t>
        </is>
      </c>
      <c r="G550" s="7" t="inlineStr">
        <is>
          <t>Capital Plan</t>
        </is>
      </c>
      <c r="H550" s="3" t="n">
        <v>4000</v>
      </c>
      <c r="I550" s="3" t="n">
        <v>8799</v>
      </c>
      <c r="J550" s="4" t="n">
        <v>-4799</v>
      </c>
      <c r="K550" s="8">
        <f>IF(H550=0,0,I550/H550)</f>
        <v/>
      </c>
      <c r="L550" s="11" t="inlineStr">
        <is>
          <t>Completed</t>
        </is>
      </c>
    </row>
    <row r="551">
      <c r="A551" t="inlineStr">
        <is>
          <t>Sorrento at Tuscan Lakes</t>
        </is>
      </c>
      <c r="B551" s="7" t="n">
        <v>2023</v>
      </c>
      <c r="C551" t="inlineStr">
        <is>
          <t>Computers</t>
        </is>
      </c>
      <c r="D551" t="inlineStr">
        <is>
          <t>Not needed, allowance for 1</t>
        </is>
      </c>
      <c r="E551" s="7" t="inlineStr">
        <is>
          <t>1100- Specialties, Equipment &amp; Furnishings</t>
        </is>
      </c>
      <c r="F551" s="13" t="inlineStr">
        <is>
          <t>Unmarked</t>
        </is>
      </c>
      <c r="G551" s="7" t="inlineStr">
        <is>
          <t>Capital Plan</t>
        </is>
      </c>
      <c r="H551" s="3" t="n">
        <v>1500</v>
      </c>
      <c r="I551" s="3" t="n">
        <v>2913</v>
      </c>
      <c r="J551" s="4" t="n">
        <v>-1413</v>
      </c>
      <c r="K551" s="8">
        <f>IF(H551=0,0,I551/H551)</f>
        <v/>
      </c>
      <c r="L551" s="11" t="inlineStr">
        <is>
          <t>Completed</t>
        </is>
      </c>
    </row>
    <row r="552">
      <c r="A552" t="inlineStr">
        <is>
          <t>Sorrento at Tuscan Lakes</t>
        </is>
      </c>
      <c r="B552" s="7" t="n">
        <v>2023</v>
      </c>
      <c r="C552" t="inlineStr">
        <is>
          <t xml:space="preserve">Mailboxes </t>
        </is>
      </c>
      <c r="D552" t="inlineStr">
        <is>
          <t>Package locker or Fetch system needed</t>
        </is>
      </c>
      <c r="E552" s="7" t="inlineStr">
        <is>
          <t>1100- Specialties, Equipment &amp; Furnishings</t>
        </is>
      </c>
      <c r="F552" s="13" t="inlineStr">
        <is>
          <t>Unmarked</t>
        </is>
      </c>
      <c r="G552" s="7" t="inlineStr">
        <is>
          <t>Capital Plan</t>
        </is>
      </c>
      <c r="H552" s="3" t="n">
        <v>15000</v>
      </c>
      <c r="I552" s="3" t="n">
        <v>0</v>
      </c>
      <c r="J552" s="4" t="n">
        <v>15000</v>
      </c>
      <c r="K552" s="8">
        <f>IF(H552=0,0,I552/H552)</f>
        <v/>
      </c>
      <c r="L552" s="13" t="inlineStr">
        <is>
          <t>Not Started</t>
        </is>
      </c>
    </row>
    <row r="553">
      <c r="A553" t="inlineStr">
        <is>
          <t>Sorrento at Tuscan Lakes</t>
        </is>
      </c>
      <c r="B553" s="7" t="n">
        <v>2023</v>
      </c>
      <c r="C553" t="inlineStr">
        <is>
          <t>Security Camera System</t>
        </is>
      </c>
      <c r="D553" t="inlineStr">
        <is>
          <t>Need at least for entry drive, clubhouse, and amenity coverage</t>
        </is>
      </c>
      <c r="E553" s="7" t="inlineStr">
        <is>
          <t>1100- Specialties, Equipment &amp; Furnishings</t>
        </is>
      </c>
      <c r="F553" s="13" t="inlineStr">
        <is>
          <t>Unmarked</t>
        </is>
      </c>
      <c r="G553" s="7" t="inlineStr">
        <is>
          <t>Capital Plan</t>
        </is>
      </c>
      <c r="H553" s="3" t="n">
        <v>20000</v>
      </c>
      <c r="I553" s="3" t="n">
        <v>7426</v>
      </c>
      <c r="J553" s="4" t="n">
        <v>12574</v>
      </c>
      <c r="K553" s="8">
        <f>IF(H553=0,0,I553/H553)</f>
        <v/>
      </c>
      <c r="L553" s="10" t="inlineStr">
        <is>
          <t>In Progress</t>
        </is>
      </c>
    </row>
    <row r="554">
      <c r="A554" t="inlineStr">
        <is>
          <t>Sorrento at Tuscan Lakes</t>
        </is>
      </c>
      <c r="B554" s="7" t="n">
        <v>2023</v>
      </c>
      <c r="C554" t="inlineStr">
        <is>
          <t>Pool Remodel</t>
        </is>
      </c>
      <c r="D554" t="inlineStr">
        <is>
          <t>Allowance, the pool area was in decent shape</t>
        </is>
      </c>
      <c r="E554" s="7" t="inlineStr">
        <is>
          <t>1100- Specialties, Equipment &amp; Furnishings</t>
        </is>
      </c>
      <c r="F554" s="13" t="inlineStr">
        <is>
          <t>Unmarked</t>
        </is>
      </c>
      <c r="G554" s="7" t="inlineStr">
        <is>
          <t>Capital Plan</t>
        </is>
      </c>
      <c r="H554" s="3" t="n">
        <v>20000</v>
      </c>
      <c r="I554" s="3" t="n">
        <v>10113</v>
      </c>
      <c r="J554" s="4" t="n">
        <v>9887</v>
      </c>
      <c r="K554" s="8">
        <f>IF(H554=0,0,I554/H554)</f>
        <v/>
      </c>
      <c r="L554" s="10" t="inlineStr">
        <is>
          <t>In Progress</t>
        </is>
      </c>
    </row>
    <row r="555">
      <c r="A555" t="inlineStr">
        <is>
          <t>Sorrento at Tuscan Lakes</t>
        </is>
      </c>
      <c r="B555" s="7" t="n">
        <v>2023</v>
      </c>
      <c r="C555" t="inlineStr">
        <is>
          <t>Fitness Equipment</t>
        </is>
      </c>
      <c r="D555" t="inlineStr">
        <is>
          <t>In good shape, allowance for minor equipment repairs &amp; replacements</t>
        </is>
      </c>
      <c r="E555" s="7" t="inlineStr">
        <is>
          <t>1100- Specialties, Equipment &amp; Furnishings</t>
        </is>
      </c>
      <c r="F555" s="13" t="inlineStr">
        <is>
          <t>Unmarked</t>
        </is>
      </c>
      <c r="G555" s="7" t="inlineStr">
        <is>
          <t>Capital Plan</t>
        </is>
      </c>
      <c r="H555" s="3" t="n">
        <v>10000</v>
      </c>
      <c r="I555" s="3" t="n">
        <v>4664</v>
      </c>
      <c r="J555" s="4" t="n">
        <v>5336</v>
      </c>
      <c r="K555" s="8">
        <f>IF(H555=0,0,I555/H555)</f>
        <v/>
      </c>
      <c r="L555" s="10" t="inlineStr">
        <is>
          <t>In Progress</t>
        </is>
      </c>
    </row>
    <row r="556">
      <c r="A556" t="inlineStr">
        <is>
          <t>Sorrento at Tuscan Lakes</t>
        </is>
      </c>
      <c r="B556" s="7" t="n">
        <v>2023</v>
      </c>
      <c r="C556" t="inlineStr">
        <is>
          <t>Pool furniture</t>
        </is>
      </c>
      <c r="D556" t="inlineStr">
        <is>
          <t>Move furniture from Amalfi, supplement with bistro tables/chairs, sectionals, other seating, cabanas</t>
        </is>
      </c>
      <c r="E556" s="7" t="inlineStr">
        <is>
          <t>1100- Specialties, Equipment &amp; Furnishings</t>
        </is>
      </c>
      <c r="F556" s="13" t="inlineStr">
        <is>
          <t>Unmarked</t>
        </is>
      </c>
      <c r="G556" s="7" t="inlineStr">
        <is>
          <t>Capital Plan</t>
        </is>
      </c>
      <c r="H556" s="3" t="n">
        <v>30000</v>
      </c>
      <c r="I556" s="3" t="n">
        <v>12636</v>
      </c>
      <c r="J556" s="4" t="n">
        <v>17364</v>
      </c>
      <c r="K556" s="8">
        <f>IF(H556=0,0,I556/H556)</f>
        <v/>
      </c>
      <c r="L556" s="10" t="inlineStr">
        <is>
          <t>In Progress</t>
        </is>
      </c>
    </row>
    <row r="557">
      <c r="A557" t="inlineStr">
        <is>
          <t>Sorrento at Tuscan Lakes</t>
        </is>
      </c>
      <c r="B557" s="7" t="n">
        <v>2023</v>
      </c>
      <c r="C557" t="inlineStr">
        <is>
          <t>Fitness center renovation</t>
        </is>
      </c>
      <c r="D557" t="inlineStr">
        <is>
          <t>Allowance, not much needed</t>
        </is>
      </c>
      <c r="E557" s="7" t="inlineStr">
        <is>
          <t>1100- Specialties, Equipment &amp; Furnishings</t>
        </is>
      </c>
      <c r="F557" s="13" t="inlineStr">
        <is>
          <t>Unmarked</t>
        </is>
      </c>
      <c r="G557" s="7" t="inlineStr">
        <is>
          <t>Capital Plan</t>
        </is>
      </c>
      <c r="H557" s="3" t="n">
        <v>10000</v>
      </c>
      <c r="I557" s="3" t="n">
        <v>4664</v>
      </c>
      <c r="J557" s="4" t="n">
        <v>5336</v>
      </c>
      <c r="K557" s="8">
        <f>IF(H557=0,0,I557/H557)</f>
        <v/>
      </c>
      <c r="L557" s="10" t="inlineStr">
        <is>
          <t>In Progress</t>
        </is>
      </c>
    </row>
    <row r="558">
      <c r="A558" t="inlineStr">
        <is>
          <t>Sorrento at Tuscan Lakes</t>
        </is>
      </c>
      <c r="B558" s="7" t="n">
        <v>2023</v>
      </c>
      <c r="C558" t="inlineStr">
        <is>
          <t>Golf Cart</t>
        </is>
      </c>
      <c r="D558" t="inlineStr">
        <is>
          <t>Repair  &amp; replace battery in old leasing cart from Amalfi</t>
        </is>
      </c>
      <c r="E558" s="7" t="inlineStr">
        <is>
          <t>1100- Specialties, Equipment &amp; Furnishings</t>
        </is>
      </c>
      <c r="F558" s="13" t="inlineStr">
        <is>
          <t>Unmarked</t>
        </is>
      </c>
      <c r="G558" s="7" t="inlineStr">
        <is>
          <t>Capital Plan</t>
        </is>
      </c>
      <c r="H558" s="3" t="n">
        <v>2000</v>
      </c>
      <c r="I558" s="3" t="n">
        <v>1793</v>
      </c>
      <c r="J558" s="4" t="n">
        <v>207</v>
      </c>
      <c r="K558" s="8">
        <f>IF(H558=0,0,I558/H558)</f>
        <v/>
      </c>
      <c r="L558" s="10" t="inlineStr">
        <is>
          <t>In Progress</t>
        </is>
      </c>
    </row>
    <row r="559">
      <c r="A559" t="inlineStr">
        <is>
          <t>Sorrento at Tuscan Lakes</t>
        </is>
      </c>
      <c r="B559" s="7" t="n">
        <v>2023</v>
      </c>
      <c r="C559" t="inlineStr">
        <is>
          <t xml:space="preserve">Dryer Vent cleaning </t>
        </is>
      </c>
      <c r="E559" s="7" t="inlineStr">
        <is>
          <t>1500- HVAC</t>
        </is>
      </c>
      <c r="F559" s="11" t="inlineStr">
        <is>
          <t>GC</t>
        </is>
      </c>
      <c r="G559" s="7" t="inlineStr">
        <is>
          <t>Capital Plan</t>
        </is>
      </c>
      <c r="H559" s="3" t="n">
        <v>15300</v>
      </c>
      <c r="I559" s="3" t="n">
        <v>15300</v>
      </c>
      <c r="J559" s="4" t="n">
        <v>0</v>
      </c>
      <c r="K559" s="8">
        <f>IF(H559=0,0,I559/H559)</f>
        <v/>
      </c>
      <c r="L559" s="11" t="inlineStr">
        <is>
          <t>Completed</t>
        </is>
      </c>
    </row>
    <row r="560">
      <c r="A560" t="inlineStr">
        <is>
          <t>Sorrento at Tuscan Lakes</t>
        </is>
      </c>
      <c r="B560" s="7" t="n">
        <v>2023</v>
      </c>
      <c r="C560" t="inlineStr">
        <is>
          <t>Electrical distribution</t>
        </is>
      </c>
      <c r="D560" t="inlineStr">
        <is>
          <t>repair electric issues with lights</t>
        </is>
      </c>
      <c r="E560" s="7" t="inlineStr">
        <is>
          <t>1600 - Electrical</t>
        </is>
      </c>
      <c r="F560" s="11" t="inlineStr">
        <is>
          <t>GC</t>
        </is>
      </c>
      <c r="G560" s="7" t="inlineStr">
        <is>
          <t>Capital Plan</t>
        </is>
      </c>
      <c r="H560" s="3" t="n">
        <v>6000</v>
      </c>
      <c r="I560" s="3" t="n">
        <v>6000</v>
      </c>
      <c r="J560" s="4" t="n">
        <v>0</v>
      </c>
      <c r="K560" s="8">
        <f>IF(H560=0,0,I560/H560)</f>
        <v/>
      </c>
      <c r="L560" s="11" t="inlineStr">
        <is>
          <t>Completed</t>
        </is>
      </c>
    </row>
    <row r="561">
      <c r="A561" t="inlineStr">
        <is>
          <t>Sorrento at Tuscan Lakes</t>
        </is>
      </c>
      <c r="B561" s="7" t="n">
        <v>2023</v>
      </c>
      <c r="C561" t="inlineStr">
        <is>
          <t>Fire and Sprinklers</t>
        </is>
      </c>
      <c r="D561" t="inlineStr">
        <is>
          <t>replace emergency lights</t>
        </is>
      </c>
      <c r="E561" s="7" t="inlineStr">
        <is>
          <t>1600 - Electrical</t>
        </is>
      </c>
      <c r="F561" s="11" t="inlineStr">
        <is>
          <t>GC</t>
        </is>
      </c>
      <c r="G561" s="7" t="inlineStr">
        <is>
          <t>Capital Plan</t>
        </is>
      </c>
      <c r="H561" s="3" t="n">
        <v>9500</v>
      </c>
      <c r="I561" s="3" t="n">
        <v>9500</v>
      </c>
      <c r="J561" s="4" t="n">
        <v>0</v>
      </c>
      <c r="K561" s="8">
        <f>IF(H561=0,0,I561/H561)</f>
        <v/>
      </c>
      <c r="L561" s="11" t="inlineStr">
        <is>
          <t>Completed</t>
        </is>
      </c>
    </row>
    <row r="562">
      <c r="A562" t="inlineStr">
        <is>
          <t>Sorrento at Tuscan Lakes</t>
        </is>
      </c>
      <c r="B562" s="7" t="n">
        <v>2023</v>
      </c>
      <c r="C562" t="inlineStr">
        <is>
          <t>Common area light fixtures</t>
        </is>
      </c>
      <c r="D562" t="inlineStr">
        <is>
          <t>Change wall Packs</t>
        </is>
      </c>
      <c r="E562" s="7" t="inlineStr">
        <is>
          <t>1600 - Electrical</t>
        </is>
      </c>
      <c r="F562" s="11" t="inlineStr">
        <is>
          <t>GC</t>
        </is>
      </c>
      <c r="G562" s="7" t="inlineStr">
        <is>
          <t>Capital Plan</t>
        </is>
      </c>
      <c r="H562" s="3" t="n">
        <v>18720</v>
      </c>
      <c r="I562" s="3" t="n">
        <v>18720</v>
      </c>
      <c r="J562" s="4" t="n">
        <v>0</v>
      </c>
      <c r="K562" s="8">
        <f>IF(H562=0,0,I562/H562)</f>
        <v/>
      </c>
      <c r="L562" s="11" t="inlineStr">
        <is>
          <t>Completed</t>
        </is>
      </c>
    </row>
    <row r="563">
      <c r="A563" t="inlineStr">
        <is>
          <t>Sorrento at Tuscan Lakes</t>
        </is>
      </c>
      <c r="B563" s="7" t="n">
        <v>2023</v>
      </c>
      <c r="C563" t="inlineStr">
        <is>
          <t xml:space="preserve">Replace breezeway lights </t>
        </is>
      </c>
      <c r="D563" t="inlineStr">
        <is>
          <t>Change breezeway lights, landscape lights</t>
        </is>
      </c>
      <c r="E563" s="7" t="inlineStr">
        <is>
          <t>1600 - Electrical</t>
        </is>
      </c>
      <c r="F563" s="11" t="inlineStr">
        <is>
          <t>GC</t>
        </is>
      </c>
      <c r="G563" s="7" t="inlineStr">
        <is>
          <t>Capital Plan</t>
        </is>
      </c>
      <c r="H563" s="3" t="n">
        <v>32570</v>
      </c>
      <c r="I563" s="3" t="n">
        <v>32570</v>
      </c>
      <c r="J563" s="4" t="n">
        <v>0</v>
      </c>
      <c r="K563" s="8">
        <f>IF(H563=0,0,I563/H563)</f>
        <v/>
      </c>
      <c r="L563" s="11" t="inlineStr">
        <is>
          <t>Completed</t>
        </is>
      </c>
    </row>
    <row r="564">
      <c r="A564" t="inlineStr">
        <is>
          <t>Sorrento at Tuscan Lakes</t>
        </is>
      </c>
      <c r="B564" s="7" t="n">
        <v>2023</v>
      </c>
      <c r="C564" t="inlineStr">
        <is>
          <t>Contingency</t>
        </is>
      </c>
      <c r="E564" s="7" t="inlineStr">
        <is>
          <t>Contingency &amp; Fees</t>
        </is>
      </c>
      <c r="F564" s="13" t="inlineStr">
        <is>
          <t>Unmarked</t>
        </is>
      </c>
      <c r="G564" s="15" t="inlineStr">
        <is>
          <t>Contingency</t>
        </is>
      </c>
      <c r="H564" s="3" t="n">
        <v>77226</v>
      </c>
      <c r="I564" s="3" t="n">
        <v>0</v>
      </c>
      <c r="J564" s="4" t="n">
        <v>77226</v>
      </c>
      <c r="K564" s="8">
        <f>IF(H564=0,0,I564/H564)</f>
        <v/>
      </c>
      <c r="L564" s="12" t="inlineStr">
        <is>
          <t>Reserve</t>
        </is>
      </c>
    </row>
    <row r="565">
      <c r="A565" t="inlineStr">
        <is>
          <t>Sorrento at Tuscan Lakes</t>
        </is>
      </c>
      <c r="B565" s="7" t="n">
        <v>2023</v>
      </c>
      <c r="C565" t="inlineStr">
        <is>
          <t>Construction Management Fee</t>
        </is>
      </c>
      <c r="E565" s="7" t="inlineStr">
        <is>
          <t>Contingency &amp; Fees</t>
        </is>
      </c>
      <c r="F565" s="13" t="inlineStr">
        <is>
          <t>Unmarked</t>
        </is>
      </c>
      <c r="G565" s="15" t="inlineStr">
        <is>
          <t>CM Fee</t>
        </is>
      </c>
      <c r="H565" s="3" t="n">
        <v>127848</v>
      </c>
      <c r="I565" s="3" t="n">
        <v>0</v>
      </c>
      <c r="J565" s="4" t="n">
        <v>127848</v>
      </c>
      <c r="K565" s="8">
        <f>IF(H565=0,0,I565/H565)</f>
        <v/>
      </c>
      <c r="L565" s="12" t="inlineStr">
        <is>
          <t>Reserve</t>
        </is>
      </c>
    </row>
    <row r="566">
      <c r="A566" t="inlineStr">
        <is>
          <t>The Grand at Hill Street</t>
        </is>
      </c>
      <c r="B566" s="7" t="n">
        <v>2023</v>
      </c>
      <c r="C566" t="inlineStr">
        <is>
          <t>Pavement</t>
        </is>
      </c>
      <c r="D566" t="inlineStr">
        <is>
          <t>Replace Pavers with Stamped stained concrete</t>
        </is>
      </c>
      <c r="E566" s="7" t="inlineStr">
        <is>
          <t>0200 - Site Utilities &amp; Improvements</t>
        </is>
      </c>
      <c r="F566" s="11" t="inlineStr">
        <is>
          <t>GC</t>
        </is>
      </c>
      <c r="G566" s="7" t="inlineStr">
        <is>
          <t>Capital Plan</t>
        </is>
      </c>
      <c r="H566" s="3" t="n">
        <v>18000</v>
      </c>
      <c r="I566" s="3" t="n">
        <v>18000</v>
      </c>
      <c r="J566" s="4" t="n">
        <v>0</v>
      </c>
      <c r="K566" s="8">
        <f>IF(H566=0,0,I566/H566)</f>
        <v/>
      </c>
      <c r="L566" s="11" t="inlineStr">
        <is>
          <t>Completed</t>
        </is>
      </c>
    </row>
    <row r="567">
      <c r="A567" t="inlineStr">
        <is>
          <t>The Grand at Hill Street</t>
        </is>
      </c>
      <c r="B567" s="7" t="n">
        <v>2023</v>
      </c>
      <c r="C567" t="inlineStr">
        <is>
          <t>Parking Lot</t>
        </is>
      </c>
      <c r="D567" t="inlineStr">
        <is>
          <t>Extend the parking lot at the northern end of the property for $5k/parking spot to create potentially 26 new spaces</t>
        </is>
      </c>
      <c r="E567" s="7" t="inlineStr">
        <is>
          <t>0200 - Site Utilities &amp; Improvements</t>
        </is>
      </c>
      <c r="F567" s="11" t="inlineStr">
        <is>
          <t>GC</t>
        </is>
      </c>
      <c r="G567" s="7" t="inlineStr">
        <is>
          <t>Capital Plan</t>
        </is>
      </c>
      <c r="H567" s="3" t="n">
        <v>130000</v>
      </c>
      <c r="I567" s="3" t="n">
        <v>130000</v>
      </c>
      <c r="J567" s="4" t="n">
        <v>0</v>
      </c>
      <c r="K567" s="8">
        <f>IF(H567=0,0,I567/H567)</f>
        <v/>
      </c>
      <c r="L567" s="11" t="inlineStr">
        <is>
          <t>Completed</t>
        </is>
      </c>
    </row>
    <row r="568">
      <c r="A568" t="inlineStr">
        <is>
          <t>The Grand at Hill Street</t>
        </is>
      </c>
      <c r="B568" s="7" t="n">
        <v>2023</v>
      </c>
      <c r="C568" t="inlineStr">
        <is>
          <t>Repair / replace wood trim</t>
        </is>
      </c>
      <c r="D568" t="inlineStr">
        <is>
          <t>Remove and replace damaged wood on garage buildings and paint to match</t>
        </is>
      </c>
      <c r="E568" s="7" t="inlineStr">
        <is>
          <t>0800 - Exterior Wall</t>
        </is>
      </c>
      <c r="F568" s="11" t="inlineStr">
        <is>
          <t>GC</t>
        </is>
      </c>
      <c r="G568" s="7" t="inlineStr">
        <is>
          <t>Capital Plan</t>
        </is>
      </c>
      <c r="H568" s="3" t="n">
        <v>5000</v>
      </c>
      <c r="I568" s="3" t="n">
        <v>5000</v>
      </c>
      <c r="J568" s="4" t="n">
        <v>0</v>
      </c>
      <c r="K568" s="8">
        <f>IF(H568=0,0,I568/H568)</f>
        <v/>
      </c>
      <c r="L568" s="11" t="inlineStr">
        <is>
          <t>Completed</t>
        </is>
      </c>
    </row>
    <row r="569">
      <c r="A569" t="inlineStr">
        <is>
          <t>The Grand at Hill Street</t>
        </is>
      </c>
      <c r="B569" s="7" t="n">
        <v>2023</v>
      </c>
      <c r="C569" t="inlineStr">
        <is>
          <t>Look at sealing cedar/wood wall partitions</t>
        </is>
      </c>
      <c r="E569" s="7" t="inlineStr">
        <is>
          <t>0800 - Exterior Wall</t>
        </is>
      </c>
      <c r="F569" s="11" t="inlineStr">
        <is>
          <t>GC</t>
        </is>
      </c>
      <c r="G569" s="7" t="inlineStr">
        <is>
          <t>Capital Plan</t>
        </is>
      </c>
      <c r="H569" s="3" t="n">
        <v>10000</v>
      </c>
      <c r="I569" s="3" t="n">
        <v>10000</v>
      </c>
      <c r="J569" s="4" t="n">
        <v>0</v>
      </c>
      <c r="K569" s="8">
        <f>IF(H569=0,0,I569/H569)</f>
        <v/>
      </c>
      <c r="L569" s="11" t="inlineStr">
        <is>
          <t>Completed</t>
        </is>
      </c>
    </row>
    <row r="570">
      <c r="A570" t="inlineStr">
        <is>
          <t>The Grand at Hill Street</t>
        </is>
      </c>
      <c r="B570" s="7" t="n">
        <v>2023</v>
      </c>
      <c r="C570" t="inlineStr">
        <is>
          <t>Fire protection</t>
        </is>
      </c>
      <c r="D570" t="inlineStr">
        <is>
          <t>Fire stops</t>
        </is>
      </c>
      <c r="E570" s="7" t="inlineStr">
        <is>
          <t>0900 - FF&amp;E in Units</t>
        </is>
      </c>
      <c r="F570" s="11" t="inlineStr">
        <is>
          <t>GC</t>
        </is>
      </c>
      <c r="G570" s="7" t="inlineStr">
        <is>
          <t>Capital Plan</t>
        </is>
      </c>
      <c r="H570" s="3" t="n">
        <v>21000</v>
      </c>
      <c r="I570" s="3" t="n">
        <v>21000</v>
      </c>
      <c r="J570" s="4" t="n">
        <v>0</v>
      </c>
      <c r="K570" s="8">
        <f>IF(H570=0,0,I570/H570)</f>
        <v/>
      </c>
      <c r="L570" s="11" t="inlineStr">
        <is>
          <t>Completed</t>
        </is>
      </c>
    </row>
    <row r="571">
      <c r="A571" t="inlineStr">
        <is>
          <t>The Grand at Hill Street</t>
        </is>
      </c>
      <c r="B571" s="7" t="n">
        <v>2023</v>
      </c>
      <c r="C571" t="inlineStr">
        <is>
          <t xml:space="preserve">Turf back yards of first floor units that have crushed </t>
        </is>
      </c>
      <c r="E571" s="7" t="inlineStr">
        <is>
          <t>0900 - FF&amp;E in Units</t>
        </is>
      </c>
      <c r="F571" s="11" t="inlineStr">
        <is>
          <t>GC</t>
        </is>
      </c>
      <c r="G571" s="7" t="inlineStr">
        <is>
          <t>Capital Plan</t>
        </is>
      </c>
      <c r="H571" s="3" t="n">
        <v>80000</v>
      </c>
      <c r="I571" s="3" t="n">
        <v>80000</v>
      </c>
      <c r="J571" s="4" t="n">
        <v>0</v>
      </c>
      <c r="K571" s="8">
        <f>IF(H571=0,0,I571/H571)</f>
        <v/>
      </c>
      <c r="L571" s="11" t="inlineStr">
        <is>
          <t>Completed</t>
        </is>
      </c>
    </row>
    <row r="572">
      <c r="A572" t="inlineStr">
        <is>
          <t>The Grand at Hill Street</t>
        </is>
      </c>
      <c r="B572" s="7" t="n">
        <v>2023</v>
      </c>
      <c r="C572" t="inlineStr">
        <is>
          <t>Signage - entry</t>
        </is>
      </c>
      <c r="D572" t="inlineStr">
        <is>
          <t>New monument and building sign for rebrand</t>
        </is>
      </c>
      <c r="E572" s="7" t="inlineStr">
        <is>
          <t>1100- Specialties, Equipment &amp; Furnishings</t>
        </is>
      </c>
      <c r="F572" s="12" t="inlineStr">
        <is>
          <t>PMC</t>
        </is>
      </c>
      <c r="G572" s="7" t="inlineStr">
        <is>
          <t>Capital Plan</t>
        </is>
      </c>
      <c r="H572" s="3" t="n">
        <v>40000</v>
      </c>
      <c r="I572" s="3" t="n">
        <v>74976</v>
      </c>
      <c r="J572" s="4" t="n">
        <v>-34976</v>
      </c>
      <c r="K572" s="8">
        <f>IF(H572=0,0,I572/H572)</f>
        <v/>
      </c>
      <c r="L572" s="11" t="inlineStr">
        <is>
          <t>Completed</t>
        </is>
      </c>
    </row>
    <row r="573">
      <c r="A573" t="inlineStr">
        <is>
          <t>The Grand at Hill Street</t>
        </is>
      </c>
      <c r="B573" s="7" t="n">
        <v>2023</v>
      </c>
      <c r="C573" t="inlineStr">
        <is>
          <t>Signage - site</t>
        </is>
      </c>
      <c r="D573" t="inlineStr">
        <is>
          <t>New property signage throughout for rebrand</t>
        </is>
      </c>
      <c r="E573" s="7" t="inlineStr">
        <is>
          <t>1100- Specialties, Equipment &amp; Furnishings</t>
        </is>
      </c>
      <c r="F573" s="12" t="inlineStr">
        <is>
          <t>PMC</t>
        </is>
      </c>
      <c r="G573" s="7" t="inlineStr">
        <is>
          <t>Capital Plan</t>
        </is>
      </c>
      <c r="H573" s="3" t="n">
        <v>20000</v>
      </c>
      <c r="I573" s="3" t="n">
        <v>37488</v>
      </c>
      <c r="J573" s="4" t="n">
        <v>-17488</v>
      </c>
      <c r="K573" s="8">
        <f>IF(H573=0,0,I573/H573)</f>
        <v/>
      </c>
      <c r="L573" s="11" t="inlineStr">
        <is>
          <t>Completed</t>
        </is>
      </c>
    </row>
    <row r="574">
      <c r="A574" t="inlineStr">
        <is>
          <t>The Grand at Hill Street</t>
        </is>
      </c>
      <c r="B574" s="7" t="n">
        <v>2023</v>
      </c>
      <c r="C574" t="inlineStr">
        <is>
          <t>Clubhouse / Office Remodel</t>
        </is>
      </c>
      <c r="D574" t="inlineStr">
        <is>
          <t>Install motorized door opener on garage style door/window</t>
        </is>
      </c>
      <c r="E574" s="7" t="inlineStr">
        <is>
          <t>1100- Specialties, Equipment &amp; Furnishings</t>
        </is>
      </c>
      <c r="F574" s="11" t="inlineStr">
        <is>
          <t>GC</t>
        </is>
      </c>
      <c r="G574" s="7" t="inlineStr">
        <is>
          <t>Capital Plan</t>
        </is>
      </c>
      <c r="H574" s="3" t="n">
        <v>3000</v>
      </c>
      <c r="I574" s="3" t="n">
        <v>3000</v>
      </c>
      <c r="J574" s="4" t="n">
        <v>0</v>
      </c>
      <c r="K574" s="8">
        <f>IF(H574=0,0,I574/H574)</f>
        <v/>
      </c>
      <c r="L574" s="11" t="inlineStr">
        <is>
          <t>Completed</t>
        </is>
      </c>
    </row>
    <row r="575">
      <c r="A575" t="inlineStr">
        <is>
          <t>The Grand at Hill Street</t>
        </is>
      </c>
      <c r="B575" s="7" t="n">
        <v>2023</v>
      </c>
      <c r="C575" t="inlineStr">
        <is>
          <t>Add ceiling fans at ground floor and 2nd floor around c</t>
        </is>
      </c>
      <c r="E575" s="7" t="inlineStr">
        <is>
          <t>1100- Specialties, Equipment &amp; Furnishings</t>
        </is>
      </c>
      <c r="F575" s="11" t="inlineStr">
        <is>
          <t>GC</t>
        </is>
      </c>
      <c r="G575" s="7" t="inlineStr">
        <is>
          <t>Capital Plan</t>
        </is>
      </c>
      <c r="H575" s="3" t="n">
        <v>40000</v>
      </c>
      <c r="I575" s="3" t="n">
        <v>40000</v>
      </c>
      <c r="J575" s="4" t="n">
        <v>0</v>
      </c>
      <c r="K575" s="8">
        <f>IF(H575=0,0,I575/H575)</f>
        <v/>
      </c>
      <c r="L575" s="11" t="inlineStr">
        <is>
          <t>Completed</t>
        </is>
      </c>
    </row>
    <row r="576">
      <c r="A576" t="inlineStr">
        <is>
          <t>The Grand at Hill Street</t>
        </is>
      </c>
      <c r="B576" s="7" t="n">
        <v>2023</v>
      </c>
      <c r="C576" t="inlineStr">
        <is>
          <t>ADA compliance</t>
        </is>
      </c>
      <c r="D576" t="inlineStr">
        <is>
          <t>The accessible designated parking spaces in front of the leasing office were not configured with signage indicating they</t>
        </is>
      </c>
      <c r="E576" s="7" t="inlineStr">
        <is>
          <t>1100- Specialties, Equipment &amp; Furnishings</t>
        </is>
      </c>
      <c r="F576" s="12" t="inlineStr">
        <is>
          <t>PMC</t>
        </is>
      </c>
      <c r="G576" s="7" t="inlineStr">
        <is>
          <t>Capital Plan</t>
        </is>
      </c>
      <c r="H576" s="3" t="n">
        <v>50</v>
      </c>
      <c r="I576" s="3" t="n">
        <v>0</v>
      </c>
      <c r="J576" s="4" t="n">
        <v>50</v>
      </c>
      <c r="K576" s="8">
        <f>IF(H576=0,0,I576/H576)</f>
        <v/>
      </c>
      <c r="L576" s="13" t="inlineStr">
        <is>
          <t>Not Started</t>
        </is>
      </c>
    </row>
    <row r="577">
      <c r="A577" t="inlineStr">
        <is>
          <t>The Grand at Hill Street</t>
        </is>
      </c>
      <c r="B577" s="7" t="n">
        <v>2023</v>
      </c>
      <c r="C577" t="inlineStr">
        <is>
          <t>Convert Conference room to package room</t>
        </is>
      </c>
      <c r="D577" t="inlineStr">
        <is>
          <t>Includes $15k for renovation expense &amp; $50k for lockers</t>
        </is>
      </c>
      <c r="E577" s="7" t="inlineStr">
        <is>
          <t>1100- Specialties, Equipment &amp; Furnishings</t>
        </is>
      </c>
      <c r="F577" s="11" t="inlineStr">
        <is>
          <t>GC</t>
        </is>
      </c>
      <c r="G577" s="7" t="inlineStr">
        <is>
          <t>Capital Plan</t>
        </is>
      </c>
      <c r="H577" s="3" t="n">
        <v>65000</v>
      </c>
      <c r="I577" s="3" t="n">
        <v>65000</v>
      </c>
      <c r="J577" s="4" t="n">
        <v>0</v>
      </c>
      <c r="K577" s="8">
        <f>IF(H577=0,0,I577/H577)</f>
        <v/>
      </c>
      <c r="L577" s="11" t="inlineStr">
        <is>
          <t>Completed</t>
        </is>
      </c>
    </row>
    <row r="578">
      <c r="A578" t="inlineStr">
        <is>
          <t>The Grand at Hill Street</t>
        </is>
      </c>
      <c r="B578" s="7" t="n">
        <v>2023</v>
      </c>
      <c r="C578" t="inlineStr">
        <is>
          <t>Convert current package room to convenience market</t>
        </is>
      </c>
      <c r="E578" s="7" t="inlineStr">
        <is>
          <t>1100- Specialties, Equipment &amp; Furnishings</t>
        </is>
      </c>
      <c r="F578" s="11" t="inlineStr">
        <is>
          <t>GC</t>
        </is>
      </c>
      <c r="G578" s="7" t="inlineStr">
        <is>
          <t>Capital Plan</t>
        </is>
      </c>
      <c r="H578" s="3" t="n">
        <v>10000</v>
      </c>
      <c r="I578" s="3" t="n">
        <v>10000</v>
      </c>
      <c r="J578" s="4" t="n">
        <v>0</v>
      </c>
      <c r="K578" s="8">
        <f>IF(H578=0,0,I578/H578)</f>
        <v/>
      </c>
      <c r="L578" s="11" t="inlineStr">
        <is>
          <t>Completed</t>
        </is>
      </c>
    </row>
    <row r="579">
      <c r="A579" t="inlineStr">
        <is>
          <t>The Grand at Hill Street</t>
        </is>
      </c>
      <c r="B579" s="7" t="n">
        <v>2023</v>
      </c>
      <c r="C579" t="inlineStr">
        <is>
          <t>Dog Park</t>
        </is>
      </c>
      <c r="D579" t="inlineStr">
        <is>
          <t>Add Pergola /Bench</t>
        </is>
      </c>
      <c r="E579" s="7" t="inlineStr">
        <is>
          <t>1100- Specialties, Equipment &amp; Furnishings</t>
        </is>
      </c>
      <c r="F579" s="11" t="inlineStr">
        <is>
          <t>GC</t>
        </is>
      </c>
      <c r="G579" s="7" t="inlineStr">
        <is>
          <t>Capital Plan</t>
        </is>
      </c>
      <c r="H579" s="3" t="n">
        <v>5000</v>
      </c>
      <c r="I579" s="3" t="n">
        <v>5000</v>
      </c>
      <c r="J579" s="4" t="n">
        <v>0</v>
      </c>
      <c r="K579" s="8">
        <f>IF(H579=0,0,I579/H579)</f>
        <v/>
      </c>
      <c r="L579" s="11" t="inlineStr">
        <is>
          <t>Completed</t>
        </is>
      </c>
    </row>
    <row r="580">
      <c r="A580" t="inlineStr">
        <is>
          <t>The Grand at Hill Street</t>
        </is>
      </c>
      <c r="B580" s="7" t="n">
        <v>2023</v>
      </c>
      <c r="C580" t="inlineStr">
        <is>
          <t>Fire Sprinklers</t>
        </is>
      </c>
      <c r="D580" t="inlineStr">
        <is>
          <t>Current inspection tags were not observed on the riser as they were showing their initial installation/inspection sticke</t>
        </is>
      </c>
      <c r="E580" s="7" t="inlineStr">
        <is>
          <t>1600 - Electrical</t>
        </is>
      </c>
      <c r="F580" s="11" t="inlineStr">
        <is>
          <t>GC</t>
        </is>
      </c>
      <c r="G580" s="7" t="inlineStr">
        <is>
          <t>Capital Plan</t>
        </is>
      </c>
      <c r="H580" s="3" t="n">
        <v>3000</v>
      </c>
      <c r="I580" s="3" t="n">
        <v>3000</v>
      </c>
      <c r="J580" s="4" t="n">
        <v>0</v>
      </c>
      <c r="K580" s="8">
        <f>IF(H580=0,0,I580/H580)</f>
        <v/>
      </c>
      <c r="L580" s="11" t="inlineStr">
        <is>
          <t>Completed</t>
        </is>
      </c>
    </row>
    <row r="581">
      <c r="A581" t="inlineStr">
        <is>
          <t>The Grand at Hill Street</t>
        </is>
      </c>
      <c r="B581" s="7" t="n">
        <v>2023</v>
      </c>
      <c r="C581" t="inlineStr">
        <is>
          <t>Fire extinguishers</t>
        </is>
      </c>
      <c r="D581" t="inlineStr">
        <is>
          <t>Current inspection tags were not observed on the fire extinguishers. Servicing and recertification of the fire extinguis</t>
        </is>
      </c>
      <c r="E581" s="7" t="inlineStr">
        <is>
          <t>1600 - Electrical</t>
        </is>
      </c>
      <c r="F581" s="11" t="inlineStr">
        <is>
          <t>GC</t>
        </is>
      </c>
      <c r="G581" s="7" t="inlineStr">
        <is>
          <t>Capital Plan</t>
        </is>
      </c>
      <c r="H581" s="3" t="n">
        <v>1000</v>
      </c>
      <c r="I581" s="3" t="n">
        <v>1000</v>
      </c>
      <c r="J581" s="4" t="n">
        <v>0</v>
      </c>
      <c r="K581" s="8">
        <f>IF(H581=0,0,I581/H581)</f>
        <v/>
      </c>
      <c r="L581" s="11" t="inlineStr">
        <is>
          <t>Completed</t>
        </is>
      </c>
    </row>
    <row r="582">
      <c r="A582" t="inlineStr">
        <is>
          <t>The Grand at Hill Street</t>
        </is>
      </c>
      <c r="B582" s="7" t="n">
        <v>2023</v>
      </c>
      <c r="C582" t="inlineStr">
        <is>
          <t>Fire alarms</t>
        </is>
      </c>
      <c r="D582" t="inlineStr">
        <is>
          <t>Current inspection tags were not observed on the main control panel as they were showing their initial installation/insp</t>
        </is>
      </c>
      <c r="E582" s="7" t="inlineStr">
        <is>
          <t>1600 - Electrical</t>
        </is>
      </c>
      <c r="F582" s="11" t="inlineStr">
        <is>
          <t>GC</t>
        </is>
      </c>
      <c r="G582" s="7" t="inlineStr">
        <is>
          <t>Capital Plan</t>
        </is>
      </c>
      <c r="H582" s="3" t="n">
        <v>3000</v>
      </c>
      <c r="I582" s="3" t="n">
        <v>3000</v>
      </c>
      <c r="J582" s="4" t="n">
        <v>0</v>
      </c>
      <c r="K582" s="8">
        <f>IF(H582=0,0,I582/H582)</f>
        <v/>
      </c>
      <c r="L582" s="11" t="inlineStr">
        <is>
          <t>Completed</t>
        </is>
      </c>
    </row>
    <row r="583">
      <c r="A583" t="inlineStr">
        <is>
          <t>The Hightone (Allora Denton)</t>
        </is>
      </c>
      <c r="B583" s="7" t="n">
        <v>2023</v>
      </c>
      <c r="C583" t="inlineStr">
        <is>
          <t>Landscape irrigation</t>
        </is>
      </c>
      <c r="D583" t="inlineStr">
        <is>
          <t>Irrigation drip line look to be questionable in multiple areas test and repair lines</t>
        </is>
      </c>
      <c r="E583" s="7" t="inlineStr">
        <is>
          <t>0200 - Site Utilities &amp; Improvements</t>
        </is>
      </c>
      <c r="F583" s="11" t="inlineStr">
        <is>
          <t>GC</t>
        </is>
      </c>
      <c r="G583" s="7" t="inlineStr">
        <is>
          <t>Capital Plan</t>
        </is>
      </c>
      <c r="H583" s="3" t="n">
        <v>22000</v>
      </c>
      <c r="I583" s="3" t="n">
        <v>22000</v>
      </c>
      <c r="J583" s="4" t="n">
        <v>0</v>
      </c>
      <c r="K583" s="8">
        <f>IF(H583=0,0,I583/H583)</f>
        <v/>
      </c>
      <c r="L583" s="11" t="inlineStr">
        <is>
          <t>Completed</t>
        </is>
      </c>
    </row>
    <row r="584">
      <c r="A584" t="inlineStr">
        <is>
          <t>The Hightone (Allora Denton)</t>
        </is>
      </c>
      <c r="B584" s="7" t="n">
        <v>2023</v>
      </c>
      <c r="C584" t="inlineStr">
        <is>
          <t xml:space="preserve">Erosion control </t>
        </is>
      </c>
      <c r="D584" t="inlineStr">
        <is>
          <t>down spouts empty onto river rock drainage, some are  short others are long storm water has already caused erosion in so</t>
        </is>
      </c>
      <c r="E584" s="7" t="inlineStr">
        <is>
          <t>0200 - Site Utilities &amp; Improvements</t>
        </is>
      </c>
      <c r="F584" s="11" t="inlineStr">
        <is>
          <t>GC</t>
        </is>
      </c>
      <c r="G584" s="7" t="inlineStr">
        <is>
          <t>Capital Plan</t>
        </is>
      </c>
      <c r="H584" s="3" t="n">
        <v>18000</v>
      </c>
      <c r="I584" s="3" t="n">
        <v>18000</v>
      </c>
      <c r="J584" s="4" t="n">
        <v>0</v>
      </c>
      <c r="K584" s="8">
        <f>IF(H584=0,0,I584/H584)</f>
        <v/>
      </c>
      <c r="L584" s="11" t="inlineStr">
        <is>
          <t>Completed</t>
        </is>
      </c>
    </row>
    <row r="585">
      <c r="A585" t="inlineStr">
        <is>
          <t>The Hightone (Allora Denton)</t>
        </is>
      </c>
      <c r="B585" s="7" t="n">
        <v>2023</v>
      </c>
      <c r="C585" t="inlineStr">
        <is>
          <t>Landscaping</t>
        </is>
      </c>
      <c r="D585" t="inlineStr">
        <is>
          <t>the new shrubs look to be struggling to take root, some will need to be replace this summer</t>
        </is>
      </c>
      <c r="E585" s="7" t="inlineStr">
        <is>
          <t>0200 - Site Utilities &amp; Improvements</t>
        </is>
      </c>
      <c r="F585" s="11" t="inlineStr">
        <is>
          <t>GC</t>
        </is>
      </c>
      <c r="G585" s="7" t="inlineStr">
        <is>
          <t>Capital Plan</t>
        </is>
      </c>
      <c r="H585" s="3" t="n">
        <v>25000</v>
      </c>
      <c r="I585" s="3" t="n">
        <v>25000</v>
      </c>
      <c r="J585" s="4" t="n">
        <v>0</v>
      </c>
      <c r="K585" s="8">
        <f>IF(H585=0,0,I585/H585)</f>
        <v/>
      </c>
      <c r="L585" s="11" t="inlineStr">
        <is>
          <t>Completed</t>
        </is>
      </c>
    </row>
    <row r="586">
      <c r="A586" t="inlineStr">
        <is>
          <t>The Hightone (Allora Denton)</t>
        </is>
      </c>
      <c r="B586" s="7" t="n">
        <v>2023</v>
      </c>
      <c r="C586" t="inlineStr">
        <is>
          <t>Fire Stops</t>
        </is>
      </c>
      <c r="E586" s="7" t="inlineStr">
        <is>
          <t>0900 - FF&amp;E in Units</t>
        </is>
      </c>
      <c r="F586" s="11" t="inlineStr">
        <is>
          <t>GC</t>
        </is>
      </c>
      <c r="G586" s="7" t="inlineStr">
        <is>
          <t>Capital Plan</t>
        </is>
      </c>
      <c r="H586" s="3" t="n">
        <v>37000</v>
      </c>
      <c r="I586" s="3" t="n">
        <v>37000</v>
      </c>
      <c r="J586" s="4" t="n">
        <v>0</v>
      </c>
      <c r="K586" s="8">
        <f>IF(H586=0,0,I586/H586)</f>
        <v/>
      </c>
      <c r="L586" s="11" t="inlineStr">
        <is>
          <t>Completed</t>
        </is>
      </c>
    </row>
    <row r="587">
      <c r="A587" t="inlineStr">
        <is>
          <t>The Hightone (Allora Denton)</t>
        </is>
      </c>
      <c r="B587" s="7" t="n">
        <v>2023</v>
      </c>
      <c r="C587" t="inlineStr">
        <is>
          <t>Signage - entry</t>
        </is>
      </c>
      <c r="D587" t="inlineStr">
        <is>
          <t>Monument Sign</t>
        </is>
      </c>
      <c r="E587" s="7" t="inlineStr">
        <is>
          <t>1100- Specialties, Equipment &amp; Furnishings</t>
        </is>
      </c>
      <c r="F587" s="12" t="inlineStr">
        <is>
          <t>PMC</t>
        </is>
      </c>
      <c r="G587" s="7" t="inlineStr">
        <is>
          <t>Capital Plan</t>
        </is>
      </c>
      <c r="H587" s="3" t="n">
        <v>30000</v>
      </c>
      <c r="I587" s="3" t="n">
        <v>46414</v>
      </c>
      <c r="J587" s="4" t="n">
        <v>-16414</v>
      </c>
      <c r="K587" s="8">
        <f>IF(H587=0,0,I587/H587)</f>
        <v/>
      </c>
      <c r="L587" s="11" t="inlineStr">
        <is>
          <t>Completed</t>
        </is>
      </c>
    </row>
    <row r="588">
      <c r="A588" t="inlineStr">
        <is>
          <t>The Hightone (Allora Denton)</t>
        </is>
      </c>
      <c r="B588" s="7" t="n">
        <v>2023</v>
      </c>
      <c r="C588" t="inlineStr">
        <is>
          <t>Signage - site</t>
        </is>
      </c>
      <c r="D588" t="inlineStr">
        <is>
          <t>Rebrand signage</t>
        </is>
      </c>
      <c r="E588" s="7" t="inlineStr">
        <is>
          <t>1100- Specialties, Equipment &amp; Furnishings</t>
        </is>
      </c>
      <c r="F588" s="12" t="inlineStr">
        <is>
          <t>PMC</t>
        </is>
      </c>
      <c r="G588" s="7" t="inlineStr">
        <is>
          <t>Capital Plan</t>
        </is>
      </c>
      <c r="H588" s="3" t="n">
        <v>20000</v>
      </c>
      <c r="I588" s="3" t="n">
        <v>108353</v>
      </c>
      <c r="J588" s="4" t="n">
        <v>-88353</v>
      </c>
      <c r="K588" s="8">
        <f>IF(H588=0,0,I588/H588)</f>
        <v/>
      </c>
      <c r="L588" s="11" t="inlineStr">
        <is>
          <t>Completed</t>
        </is>
      </c>
    </row>
    <row r="589">
      <c r="A589" t="inlineStr">
        <is>
          <t>The Hightone (Allora Denton)</t>
        </is>
      </c>
      <c r="B589" s="7" t="n">
        <v>2023</v>
      </c>
      <c r="C589" t="inlineStr">
        <is>
          <t>Trash Compactor (Determine Upon Stabilization)</t>
        </is>
      </c>
      <c r="D589" t="inlineStr">
        <is>
          <t>Look at adding to reduce trash collection fees</t>
        </is>
      </c>
      <c r="E589" s="7" t="inlineStr">
        <is>
          <t>1100- Specialties, Equipment &amp; Furnishings</t>
        </is>
      </c>
      <c r="F589" s="11" t="inlineStr">
        <is>
          <t>GC</t>
        </is>
      </c>
      <c r="G589" s="7" t="inlineStr">
        <is>
          <t>Capital Plan</t>
        </is>
      </c>
      <c r="H589" s="3" t="n">
        <v>40000</v>
      </c>
      <c r="I589" s="3" t="n">
        <v>40000</v>
      </c>
      <c r="J589" s="4" t="n">
        <v>0</v>
      </c>
      <c r="K589" s="8">
        <f>IF(H589=0,0,I589/H589)</f>
        <v/>
      </c>
      <c r="L589" s="11" t="inlineStr">
        <is>
          <t>Completed</t>
        </is>
      </c>
    </row>
    <row r="590">
      <c r="A590" t="inlineStr">
        <is>
          <t>The Hightone (Allora Denton)</t>
        </is>
      </c>
      <c r="B590" s="7" t="n">
        <v>2023</v>
      </c>
      <c r="C590" t="inlineStr">
        <is>
          <t>Fitness Equipment (Determine Upon Stabilization)</t>
        </is>
      </c>
      <c r="D590" t="inlineStr">
        <is>
          <t>Add rowing machine</t>
        </is>
      </c>
      <c r="E590" s="7" t="inlineStr">
        <is>
          <t>1100- Specialties, Equipment &amp; Furnishings</t>
        </is>
      </c>
      <c r="F590" s="12" t="inlineStr">
        <is>
          <t>PMC</t>
        </is>
      </c>
      <c r="G590" s="7" t="inlineStr">
        <is>
          <t>Capital Plan</t>
        </is>
      </c>
      <c r="H590" s="3" t="n">
        <v>4000</v>
      </c>
      <c r="I590" s="3" t="n">
        <v>237</v>
      </c>
      <c r="J590" s="4" t="n">
        <v>3763</v>
      </c>
      <c r="K590" s="8">
        <f>IF(H590=0,0,I590/H590)</f>
        <v/>
      </c>
      <c r="L590" s="10" t="inlineStr">
        <is>
          <t>In Progress</t>
        </is>
      </c>
    </row>
    <row r="591">
      <c r="A591" t="inlineStr">
        <is>
          <t>The Hightone (Allora Denton)</t>
        </is>
      </c>
      <c r="B591" s="7" t="n">
        <v>2023</v>
      </c>
      <c r="C591" t="inlineStr">
        <is>
          <t>Pool furniture (Determine Upon Stabilization)</t>
        </is>
      </c>
      <c r="D591" t="inlineStr">
        <is>
          <t>Budget for new chaises since all are wicker, Cabanas, umbrellas</t>
        </is>
      </c>
      <c r="E591" s="7" t="inlineStr">
        <is>
          <t>1100- Specialties, Equipment &amp; Furnishings</t>
        </is>
      </c>
      <c r="F591" s="11" t="inlineStr">
        <is>
          <t>GC</t>
        </is>
      </c>
      <c r="G591" s="7" t="inlineStr">
        <is>
          <t>Capital Plan</t>
        </is>
      </c>
      <c r="H591" s="3" t="n">
        <v>40000</v>
      </c>
      <c r="I591" s="3" t="n">
        <v>40000</v>
      </c>
      <c r="J591" s="4" t="n">
        <v>0</v>
      </c>
      <c r="K591" s="8">
        <f>IF(H591=0,0,I591/H591)</f>
        <v/>
      </c>
      <c r="L591" s="11" t="inlineStr">
        <is>
          <t>Completed</t>
        </is>
      </c>
    </row>
    <row r="592">
      <c r="A592" t="inlineStr">
        <is>
          <t>The Hightone (Allora Denton)</t>
        </is>
      </c>
      <c r="B592" s="7" t="n">
        <v>2023</v>
      </c>
      <c r="C592" t="inlineStr">
        <is>
          <t>Carports (Determine Upon Stabilization)</t>
        </is>
      </c>
      <c r="D592" t="inlineStr">
        <is>
          <t>Tenants have requested covered parking, consider as value add</t>
        </is>
      </c>
      <c r="E592" s="7" t="inlineStr">
        <is>
          <t>1100- Specialties, Equipment &amp; Furnishings</t>
        </is>
      </c>
      <c r="F592" s="11" t="inlineStr">
        <is>
          <t>GC</t>
        </is>
      </c>
      <c r="G592" s="7" t="inlineStr">
        <is>
          <t>Capital Plan</t>
        </is>
      </c>
      <c r="H592" s="3" t="n">
        <v>50000</v>
      </c>
      <c r="I592" s="3" t="n">
        <v>50000</v>
      </c>
      <c r="J592" s="4" t="n">
        <v>0</v>
      </c>
      <c r="K592" s="8">
        <f>IF(H592=0,0,I592/H592)</f>
        <v/>
      </c>
      <c r="L592" s="11" t="inlineStr">
        <is>
          <t>Completed</t>
        </is>
      </c>
    </row>
    <row r="593">
      <c r="A593" t="inlineStr">
        <is>
          <t>The Hightone (Allora Denton)</t>
        </is>
      </c>
      <c r="B593" s="7" t="n">
        <v>2023</v>
      </c>
      <c r="C593" t="inlineStr">
        <is>
          <t xml:space="preserve">Retest and Mitigate as needed </t>
        </is>
      </c>
      <c r="E593" s="7" t="inlineStr">
        <is>
          <t>Radon</t>
        </is>
      </c>
      <c r="F593" s="11" t="inlineStr">
        <is>
          <t>GC</t>
        </is>
      </c>
      <c r="G593" s="7" t="inlineStr">
        <is>
          <t>Capital Plan</t>
        </is>
      </c>
      <c r="H593" s="3" t="n">
        <v>123000</v>
      </c>
      <c r="I593" s="3" t="n">
        <v>123000</v>
      </c>
      <c r="J593" s="4" t="n">
        <v>0</v>
      </c>
      <c r="K593" s="8">
        <f>IF(H593=0,0,I593/H593)</f>
        <v/>
      </c>
      <c r="L593" s="11" t="inlineStr">
        <is>
          <t>Completed</t>
        </is>
      </c>
    </row>
    <row r="594">
      <c r="A594" t="inlineStr">
        <is>
          <t>The Hightone (Allora Denton)</t>
        </is>
      </c>
      <c r="B594" s="7" t="n">
        <v>2023</v>
      </c>
      <c r="C594" t="inlineStr">
        <is>
          <t xml:space="preserve">Downspout repairs and gutter installations </t>
        </is>
      </c>
      <c r="D594" t="inlineStr">
        <is>
          <t>Rout downspouts away from the building and onto grass
landscaping or concrete sidewalks / pavements to prevent
erosion o</t>
        </is>
      </c>
      <c r="E594" s="7" t="inlineStr">
        <is>
          <t>Roofing Systems</t>
        </is>
      </c>
      <c r="F594" s="11" t="inlineStr">
        <is>
          <t>GC</t>
        </is>
      </c>
      <c r="G594" s="7" t="inlineStr">
        <is>
          <t>Capital Plan</t>
        </is>
      </c>
      <c r="H594" s="3" t="n">
        <v>68500</v>
      </c>
      <c r="I594" s="3" t="n">
        <v>68500</v>
      </c>
      <c r="J594" s="4" t="n">
        <v>0</v>
      </c>
      <c r="K594" s="8">
        <f>IF(H594=0,0,I594/H594)</f>
        <v/>
      </c>
      <c r="L594" s="11" t="inlineStr">
        <is>
          <t>Completed</t>
        </is>
      </c>
    </row>
    <row r="595">
      <c r="A595" t="inlineStr">
        <is>
          <t>The Hightone (Allora Denton)</t>
        </is>
      </c>
      <c r="B595" s="7" t="n">
        <v>2023</v>
      </c>
      <c r="D595" t="inlineStr">
        <is>
          <t>Reconfigure the walkway accessing the western and
southwestern dumpster enclosures to provide a 60-inch
turning radius
P</t>
        </is>
      </c>
      <c r="E595" s="7" t="inlineStr">
        <is>
          <t xml:space="preserve">Fair Housing </t>
        </is>
      </c>
      <c r="F595" s="11" t="inlineStr">
        <is>
          <t>GC</t>
        </is>
      </c>
      <c r="G595" s="7" t="inlineStr">
        <is>
          <t>Capital Plan</t>
        </is>
      </c>
      <c r="H595" s="3" t="n">
        <v>17000</v>
      </c>
      <c r="I595" s="3" t="n">
        <v>17000</v>
      </c>
      <c r="J595" s="4" t="n">
        <v>0</v>
      </c>
      <c r="K595" s="8">
        <f>IF(H595=0,0,I595/H595)</f>
        <v/>
      </c>
      <c r="L595" s="11" t="inlineStr">
        <is>
          <t>Completed</t>
        </is>
      </c>
    </row>
    <row r="596">
      <c r="A596" t="inlineStr">
        <is>
          <t>The Hightone (Allora Denton)</t>
        </is>
      </c>
      <c r="B596" s="7" t="n">
        <v>2023</v>
      </c>
      <c r="C596" t="inlineStr">
        <is>
          <t>Dog Park</t>
        </is>
      </c>
      <c r="D596" t="inlineStr">
        <is>
          <t>Dog Park refresh- sail shades, benches, water station</t>
        </is>
      </c>
      <c r="E596" s="7" t="inlineStr">
        <is>
          <t>1100- Specialties, Equipment &amp; Furnishings</t>
        </is>
      </c>
      <c r="F596" s="11" t="inlineStr">
        <is>
          <t>GC</t>
        </is>
      </c>
      <c r="G596" s="7" t="inlineStr">
        <is>
          <t>Capital Plan</t>
        </is>
      </c>
      <c r="H596" s="3" t="n">
        <v>15000</v>
      </c>
      <c r="I596" s="3" t="n">
        <v>15000</v>
      </c>
      <c r="J596" s="4" t="n">
        <v>0</v>
      </c>
      <c r="K596" s="8">
        <f>IF(H596=0,0,I596/H596)</f>
        <v/>
      </c>
      <c r="L596" s="11" t="inlineStr">
        <is>
          <t>Completed</t>
        </is>
      </c>
    </row>
    <row r="597">
      <c r="A597" t="inlineStr">
        <is>
          <t>Allora Bella Terra</t>
        </is>
      </c>
      <c r="B597" s="7" t="n">
        <v>2024</v>
      </c>
      <c r="C597" t="inlineStr">
        <is>
          <t>Storm sewer piping</t>
        </is>
      </c>
      <c r="D597" t="inlineStr">
        <is>
          <t>add stone around storm drains</t>
        </is>
      </c>
      <c r="E597" s="7" t="inlineStr">
        <is>
          <t>0200 - Site Utilities &amp; Improvements</t>
        </is>
      </c>
      <c r="F597" s="11" t="inlineStr">
        <is>
          <t>GC</t>
        </is>
      </c>
      <c r="G597" s="7" t="inlineStr">
        <is>
          <t>Capital Plan</t>
        </is>
      </c>
      <c r="H597" s="3" t="n">
        <v>6000</v>
      </c>
      <c r="I597" s="3" t="n">
        <v>6000</v>
      </c>
      <c r="J597" s="4" t="n">
        <v>0</v>
      </c>
      <c r="K597" s="8">
        <f>IF(H597=0,0,I597/H597)</f>
        <v/>
      </c>
      <c r="L597" s="11" t="inlineStr">
        <is>
          <t>Completed</t>
        </is>
      </c>
    </row>
    <row r="598">
      <c r="A598" t="inlineStr">
        <is>
          <t>Allora Bella Terra</t>
        </is>
      </c>
      <c r="B598" s="7" t="n">
        <v>2024</v>
      </c>
      <c r="C598" t="inlineStr">
        <is>
          <t>Landscape irrigation</t>
        </is>
      </c>
      <c r="D598" t="inlineStr">
        <is>
          <t>inspect and repair Irrigation</t>
        </is>
      </c>
      <c r="E598" s="7" t="inlineStr">
        <is>
          <t>0200 - Site Utilities &amp; Improvements</t>
        </is>
      </c>
      <c r="F598" s="11" t="inlineStr">
        <is>
          <t>GC</t>
        </is>
      </c>
      <c r="G598" s="7" t="inlineStr">
        <is>
          <t>Capital Plan</t>
        </is>
      </c>
      <c r="H598" s="3" t="n">
        <v>22600</v>
      </c>
      <c r="I598" s="3" t="n">
        <v>22600</v>
      </c>
      <c r="J598" s="4" t="n">
        <v>0</v>
      </c>
      <c r="K598" s="8">
        <f>IF(H598=0,0,I598/H598)</f>
        <v/>
      </c>
      <c r="L598" s="11" t="inlineStr">
        <is>
          <t>Completed</t>
        </is>
      </c>
    </row>
    <row r="599">
      <c r="A599" t="inlineStr">
        <is>
          <t>Allora Bella Terra</t>
        </is>
      </c>
      <c r="B599" s="7" t="n">
        <v>2024</v>
      </c>
      <c r="C599" t="inlineStr">
        <is>
          <t>Fences &amp; gates - site perimeter</t>
        </is>
      </c>
      <c r="D599" t="inlineStr">
        <is>
          <t>Paint perimeter fence</t>
        </is>
      </c>
      <c r="E599" s="7" t="inlineStr">
        <is>
          <t>0200 - Site Utilities &amp; Improvements</t>
        </is>
      </c>
      <c r="F599" s="11" t="inlineStr">
        <is>
          <t>GC</t>
        </is>
      </c>
      <c r="G599" s="7" t="inlineStr">
        <is>
          <t>Capital Plan</t>
        </is>
      </c>
      <c r="H599" s="3" t="n">
        <v>26500</v>
      </c>
      <c r="I599" s="3" t="n">
        <v>26500</v>
      </c>
      <c r="J599" s="4" t="n">
        <v>0</v>
      </c>
      <c r="K599" s="8">
        <f>IF(H599=0,0,I599/H599)</f>
        <v/>
      </c>
      <c r="L599" s="11" t="inlineStr">
        <is>
          <t>Completed</t>
        </is>
      </c>
    </row>
    <row r="600">
      <c r="A600" t="inlineStr">
        <is>
          <t>Allora Bella Terra</t>
        </is>
      </c>
      <c r="B600" s="7" t="n">
        <v>2024</v>
      </c>
      <c r="C600" t="inlineStr">
        <is>
          <t>Landscaping</t>
        </is>
      </c>
      <c r="D600" t="inlineStr">
        <is>
          <t>Add landscaping in planters around pool.  Look at hardier fan palms, can be smaller to reduce cost.</t>
        </is>
      </c>
      <c r="E600" s="7" t="inlineStr">
        <is>
          <t>0200 - Site Utilities &amp; Improvements</t>
        </is>
      </c>
      <c r="F600" s="11" t="inlineStr">
        <is>
          <t>GC</t>
        </is>
      </c>
      <c r="G600" s="7" t="inlineStr">
        <is>
          <t>Capital Plan</t>
        </is>
      </c>
      <c r="H600" s="3" t="n">
        <v>50000</v>
      </c>
      <c r="I600" s="3" t="n">
        <v>50000</v>
      </c>
      <c r="J600" s="4" t="n">
        <v>0</v>
      </c>
      <c r="K600" s="8">
        <f>IF(H600=0,0,I600/H600)</f>
        <v/>
      </c>
      <c r="L600" s="11" t="inlineStr">
        <is>
          <t>Completed</t>
        </is>
      </c>
    </row>
    <row r="601">
      <c r="A601" t="inlineStr">
        <is>
          <t>Allora Bella Terra</t>
        </is>
      </c>
      <c r="B601" s="7" t="n">
        <v>2024</v>
      </c>
      <c r="C601" t="inlineStr">
        <is>
          <t>Landscaping- entry &amp; in front of office</t>
        </is>
      </c>
      <c r="D601" t="inlineStr">
        <is>
          <t>PCA- $19,500- Address bare areas throughout property
Add seasonal color, add turf where needed</t>
        </is>
      </c>
      <c r="E601" s="7" t="inlineStr">
        <is>
          <t>0200 - Site Utilities &amp; Improvements</t>
        </is>
      </c>
      <c r="F601" s="11" t="inlineStr">
        <is>
          <t>GC</t>
        </is>
      </c>
      <c r="G601" s="7" t="inlineStr">
        <is>
          <t>Capital Plan</t>
        </is>
      </c>
      <c r="H601" s="3" t="n">
        <v>35000</v>
      </c>
      <c r="I601" s="3" t="n">
        <v>35000</v>
      </c>
      <c r="J601" s="4" t="n">
        <v>0</v>
      </c>
      <c r="K601" s="8">
        <f>IF(H601=0,0,I601/H601)</f>
        <v/>
      </c>
      <c r="L601" s="11" t="inlineStr">
        <is>
          <t>Completed</t>
        </is>
      </c>
    </row>
    <row r="602">
      <c r="A602" t="inlineStr">
        <is>
          <t>Allora Bella Terra</t>
        </is>
      </c>
      <c r="B602" s="7" t="n">
        <v>2024</v>
      </c>
      <c r="C602" t="inlineStr">
        <is>
          <t>Repair / replace swimming pool pumps</t>
        </is>
      </c>
      <c r="D602" t="inlineStr">
        <is>
          <t>anti entrapment devices</t>
        </is>
      </c>
      <c r="E602" s="7" t="inlineStr">
        <is>
          <t>0200 - Site Utilities &amp; Improvements</t>
        </is>
      </c>
      <c r="F602" s="11" t="inlineStr">
        <is>
          <t>GC</t>
        </is>
      </c>
      <c r="G602" s="7" t="inlineStr">
        <is>
          <t>Capital Plan</t>
        </is>
      </c>
      <c r="H602" s="3" t="n">
        <v>12800</v>
      </c>
      <c r="I602" s="3" t="n">
        <v>12800</v>
      </c>
      <c r="J602" s="4" t="n">
        <v>0</v>
      </c>
      <c r="K602" s="8">
        <f>IF(H602=0,0,I602/H602)</f>
        <v/>
      </c>
      <c r="L602" s="11" t="inlineStr">
        <is>
          <t>Completed</t>
        </is>
      </c>
    </row>
    <row r="603">
      <c r="A603" t="inlineStr">
        <is>
          <t>Allora Bella Terra</t>
        </is>
      </c>
      <c r="B603" s="7" t="n">
        <v>2024</v>
      </c>
      <c r="C603" t="inlineStr">
        <is>
          <t>Fences &amp; gates - swimming pool</t>
        </is>
      </c>
      <c r="D603" t="inlineStr">
        <is>
          <t>Paint pool fence</t>
        </is>
      </c>
      <c r="E603" s="7" t="inlineStr">
        <is>
          <t>0200 - Site Utilities &amp; Improvements</t>
        </is>
      </c>
      <c r="F603" s="11" t="inlineStr">
        <is>
          <t>GC</t>
        </is>
      </c>
      <c r="G603" s="7" t="inlineStr">
        <is>
          <t>Capital Plan</t>
        </is>
      </c>
      <c r="H603" s="3" t="n">
        <v>6800</v>
      </c>
      <c r="I603" s="3" t="n">
        <v>6800</v>
      </c>
      <c r="J603" s="4" t="n">
        <v>0</v>
      </c>
      <c r="K603" s="8">
        <f>IF(H603=0,0,I603/H603)</f>
        <v/>
      </c>
      <c r="L603" s="11" t="inlineStr">
        <is>
          <t>Completed</t>
        </is>
      </c>
    </row>
    <row r="604">
      <c r="A604" t="inlineStr">
        <is>
          <t>Allora Bella Terra</t>
        </is>
      </c>
      <c r="B604" s="7" t="n">
        <v>2024</v>
      </c>
      <c r="C604" t="inlineStr">
        <is>
          <t>Outdoor Fireplaces</t>
        </is>
      </c>
      <c r="D604" t="inlineStr">
        <is>
          <t>Repair 2 outdoor fireplaces</t>
        </is>
      </c>
      <c r="E604" s="7" t="inlineStr">
        <is>
          <t>0200 - Site Utilities &amp; Improvements</t>
        </is>
      </c>
      <c r="F604" s="11" t="inlineStr">
        <is>
          <t>GC</t>
        </is>
      </c>
      <c r="G604" s="7" t="inlineStr">
        <is>
          <t>Capital Plan</t>
        </is>
      </c>
      <c r="H604" s="3" t="n">
        <v>5000</v>
      </c>
      <c r="I604" s="3" t="n">
        <v>5000</v>
      </c>
      <c r="J604" s="4" t="n">
        <v>0</v>
      </c>
      <c r="K604" s="8">
        <f>IF(H604=0,0,I604/H604)</f>
        <v/>
      </c>
      <c r="L604" s="11" t="inlineStr">
        <is>
          <t>Completed</t>
        </is>
      </c>
    </row>
    <row r="605">
      <c r="A605" t="inlineStr">
        <is>
          <t>Allora Bella Terra</t>
        </is>
      </c>
      <c r="B605" s="7" t="n">
        <v>2024</v>
      </c>
      <c r="C605" t="inlineStr">
        <is>
          <t>Carports / Garages</t>
        </is>
      </c>
      <c r="D605" t="inlineStr">
        <is>
          <t>Repair and paint Garages</t>
        </is>
      </c>
      <c r="E605" s="7" t="inlineStr">
        <is>
          <t>0200 - Site Utilities &amp; Improvements</t>
        </is>
      </c>
      <c r="F605" s="11" t="inlineStr">
        <is>
          <t>GC</t>
        </is>
      </c>
      <c r="G605" s="7" t="inlineStr">
        <is>
          <t>Capital Plan</t>
        </is>
      </c>
      <c r="H605" s="3" t="n">
        <v>22000</v>
      </c>
      <c r="I605" s="3" t="n">
        <v>22000</v>
      </c>
      <c r="J605" s="4" t="n">
        <v>0</v>
      </c>
      <c r="K605" s="8">
        <f>IF(H605=0,0,I605/H605)</f>
        <v/>
      </c>
      <c r="L605" s="11" t="inlineStr">
        <is>
          <t>Completed</t>
        </is>
      </c>
    </row>
    <row r="606">
      <c r="A606" t="inlineStr">
        <is>
          <t>Allora Bella Terra</t>
        </is>
      </c>
      <c r="B606" s="7" t="n">
        <v>2024</v>
      </c>
      <c r="C606" t="inlineStr">
        <is>
          <t>Dumpster enclosures</t>
        </is>
      </c>
      <c r="D606" t="inlineStr">
        <is>
          <t>PCA- $1,500- Repair/replace gate as required
Paint enclosure</t>
        </is>
      </c>
      <c r="E606" s="7" t="inlineStr">
        <is>
          <t>0200 - Site Utilities &amp; Improvements</t>
        </is>
      </c>
      <c r="F606" s="11" t="inlineStr">
        <is>
          <t>GC</t>
        </is>
      </c>
      <c r="G606" s="7" t="inlineStr">
        <is>
          <t>Capital Plan</t>
        </is>
      </c>
      <c r="H606" s="3" t="n">
        <v>6500</v>
      </c>
      <c r="I606" s="3" t="n">
        <v>6500</v>
      </c>
      <c r="J606" s="4" t="n">
        <v>0</v>
      </c>
      <c r="K606" s="8">
        <f>IF(H606=0,0,I606/H606)</f>
        <v/>
      </c>
      <c r="L606" s="11" t="inlineStr">
        <is>
          <t>Completed</t>
        </is>
      </c>
    </row>
    <row r="607">
      <c r="A607" t="inlineStr">
        <is>
          <t>Allora Bella Terra</t>
        </is>
      </c>
      <c r="B607" s="7" t="n">
        <v>2024</v>
      </c>
      <c r="C607" t="inlineStr">
        <is>
          <t xml:space="preserve">Pet yards </t>
        </is>
      </c>
      <c r="D607" t="inlineStr">
        <is>
          <t>paint pet yard fencing</t>
        </is>
      </c>
      <c r="E607" s="7" t="inlineStr">
        <is>
          <t>0200 - Site Utilities &amp; Improvements</t>
        </is>
      </c>
      <c r="F607" s="11" t="inlineStr">
        <is>
          <t>GC</t>
        </is>
      </c>
      <c r="G607" s="7" t="inlineStr">
        <is>
          <t>Capital Plan</t>
        </is>
      </c>
      <c r="H607" s="3" t="n">
        <v>15000</v>
      </c>
      <c r="I607" s="3" t="n">
        <v>15000</v>
      </c>
      <c r="J607" s="4" t="n">
        <v>0</v>
      </c>
      <c r="K607" s="8">
        <f>IF(H607=0,0,I607/H607)</f>
        <v/>
      </c>
      <c r="L607" s="11" t="inlineStr">
        <is>
          <t>Completed</t>
        </is>
      </c>
    </row>
    <row r="608">
      <c r="A608" t="inlineStr">
        <is>
          <t>Allora Bella Terra</t>
        </is>
      </c>
      <c r="B608" s="7" t="n">
        <v>2024</v>
      </c>
      <c r="C608" t="inlineStr">
        <is>
          <t>Repair exterior stair railings</t>
        </is>
      </c>
      <c r="D608" t="inlineStr">
        <is>
          <t>Secure railings</t>
        </is>
      </c>
      <c r="E608" s="7" t="inlineStr">
        <is>
          <t>0400 - Structure</t>
        </is>
      </c>
      <c r="F608" s="11" t="inlineStr">
        <is>
          <t>GC</t>
        </is>
      </c>
      <c r="G608" s="7" t="inlineStr">
        <is>
          <t>Capital Plan</t>
        </is>
      </c>
      <c r="H608" s="3" t="n">
        <v>7500</v>
      </c>
      <c r="I608" s="3" t="n">
        <v>7500</v>
      </c>
      <c r="J608" s="4" t="n">
        <v>0</v>
      </c>
      <c r="K608" s="8">
        <f>IF(H608=0,0,I608/H608)</f>
        <v/>
      </c>
      <c r="L608" s="11" t="inlineStr">
        <is>
          <t>Completed</t>
        </is>
      </c>
    </row>
    <row r="609">
      <c r="A609" t="inlineStr">
        <is>
          <t>Allora Bella Terra</t>
        </is>
      </c>
      <c r="B609" s="7" t="n">
        <v>2024</v>
      </c>
      <c r="C609" t="inlineStr">
        <is>
          <t>Expansion Joints</t>
        </is>
      </c>
      <c r="D609" t="inlineStr">
        <is>
          <t>Seal expansion joints</t>
        </is>
      </c>
      <c r="E609" s="7" t="inlineStr">
        <is>
          <t>0400 - Structure</t>
        </is>
      </c>
      <c r="F609" s="11" t="inlineStr">
        <is>
          <t>GC</t>
        </is>
      </c>
      <c r="G609" s="7" t="inlineStr">
        <is>
          <t>Capital Plan</t>
        </is>
      </c>
      <c r="H609" s="3" t="n">
        <v>7500</v>
      </c>
      <c r="I609" s="3" t="n">
        <v>7500</v>
      </c>
      <c r="J609" s="4" t="n">
        <v>0</v>
      </c>
      <c r="K609" s="8">
        <f>IF(H609=0,0,I609/H609)</f>
        <v/>
      </c>
      <c r="L609" s="11" t="inlineStr">
        <is>
          <t>Completed</t>
        </is>
      </c>
    </row>
    <row r="610">
      <c r="A610" t="inlineStr">
        <is>
          <t>Allora Bella Terra</t>
        </is>
      </c>
      <c r="B610" s="7" t="n">
        <v>2024</v>
      </c>
      <c r="C610" t="inlineStr">
        <is>
          <t>Asphalt composite shingle roofing</t>
        </is>
      </c>
      <c r="D610" t="inlineStr">
        <is>
          <t>Roof inspection and minor repairs</t>
        </is>
      </c>
      <c r="E610" s="7" t="inlineStr">
        <is>
          <t>0700 - Roofing</t>
        </is>
      </c>
      <c r="F610" s="11" t="inlineStr">
        <is>
          <t>GC</t>
        </is>
      </c>
      <c r="G610" s="7" t="inlineStr">
        <is>
          <t>Capital Plan</t>
        </is>
      </c>
      <c r="H610" s="3" t="n">
        <v>15000</v>
      </c>
      <c r="I610" s="3" t="n">
        <v>15000</v>
      </c>
      <c r="J610" s="4" t="n">
        <v>0</v>
      </c>
      <c r="K610" s="8">
        <f>IF(H610=0,0,I610/H610)</f>
        <v/>
      </c>
      <c r="L610" s="11" t="inlineStr">
        <is>
          <t>Completed</t>
        </is>
      </c>
    </row>
    <row r="611">
      <c r="A611" t="inlineStr">
        <is>
          <t>Allora Bella Terra</t>
        </is>
      </c>
      <c r="B611" s="7" t="n">
        <v>2024</v>
      </c>
      <c r="C611" t="inlineStr">
        <is>
          <t>Tile roofing</t>
        </is>
      </c>
      <c r="D611" t="inlineStr">
        <is>
          <t>Repairs to clay tile roofs</t>
        </is>
      </c>
      <c r="E611" s="7" t="inlineStr">
        <is>
          <t>0700 - Roofing</t>
        </is>
      </c>
      <c r="F611" s="11" t="inlineStr">
        <is>
          <t>GC</t>
        </is>
      </c>
      <c r="G611" s="7" t="inlineStr">
        <is>
          <t>Capital Plan</t>
        </is>
      </c>
      <c r="H611" s="3" t="n">
        <v>4500</v>
      </c>
      <c r="I611" s="3" t="n">
        <v>4500</v>
      </c>
      <c r="J611" s="4" t="n">
        <v>0</v>
      </c>
      <c r="K611" s="8">
        <f>IF(H611=0,0,I611/H611)</f>
        <v/>
      </c>
      <c r="L611" s="11" t="inlineStr">
        <is>
          <t>Completed</t>
        </is>
      </c>
    </row>
    <row r="612">
      <c r="A612" t="inlineStr">
        <is>
          <t>Allora Bella Terra</t>
        </is>
      </c>
      <c r="B612" s="7" t="n">
        <v>2024</v>
      </c>
      <c r="C612" t="inlineStr">
        <is>
          <t>Flashing</t>
        </is>
      </c>
      <c r="D612" t="inlineStr">
        <is>
          <t>Repair flashing over clay tile</t>
        </is>
      </c>
      <c r="E612" s="7" t="inlineStr">
        <is>
          <t>0700 - Roofing</t>
        </is>
      </c>
      <c r="F612" s="11" t="inlineStr">
        <is>
          <t>GC</t>
        </is>
      </c>
      <c r="G612" s="7" t="inlineStr">
        <is>
          <t>Capital Plan</t>
        </is>
      </c>
      <c r="H612" s="3" t="n">
        <v>4500</v>
      </c>
      <c r="I612" s="3" t="n">
        <v>4500</v>
      </c>
      <c r="J612" s="4" t="n">
        <v>0</v>
      </c>
      <c r="K612" s="8">
        <f>IF(H612=0,0,I612/H612)</f>
        <v/>
      </c>
      <c r="L612" s="11" t="inlineStr">
        <is>
          <t>Completed</t>
        </is>
      </c>
    </row>
    <row r="613">
      <c r="A613" t="inlineStr">
        <is>
          <t>Allora Bella Terra</t>
        </is>
      </c>
      <c r="B613" s="7" t="n">
        <v>2024</v>
      </c>
      <c r="C613" t="inlineStr">
        <is>
          <t>Repair / replace cement fiber siding</t>
        </is>
      </c>
      <c r="E613" s="7" t="inlineStr">
        <is>
          <t>0800 - Exterior Wall</t>
        </is>
      </c>
      <c r="F613" s="11" t="inlineStr">
        <is>
          <t>GC</t>
        </is>
      </c>
      <c r="G613" s="7" t="inlineStr">
        <is>
          <t>Capital Plan</t>
        </is>
      </c>
      <c r="H613" s="3" t="n">
        <v>7500</v>
      </c>
      <c r="I613" s="3" t="n">
        <v>7500</v>
      </c>
      <c r="J613" s="4" t="n">
        <v>0</v>
      </c>
      <c r="K613" s="8">
        <f>IF(H613=0,0,I613/H613)</f>
        <v/>
      </c>
      <c r="L613" s="11" t="inlineStr">
        <is>
          <t>Completed</t>
        </is>
      </c>
    </row>
    <row r="614">
      <c r="A614" t="inlineStr">
        <is>
          <t>Allora Bella Terra</t>
        </is>
      </c>
      <c r="B614" s="7" t="n">
        <v>2024</v>
      </c>
      <c r="C614" t="inlineStr">
        <is>
          <t>Interior Hallway painting</t>
        </is>
      </c>
      <c r="D614" t="inlineStr">
        <is>
          <t>Breezeway paint</t>
        </is>
      </c>
      <c r="E614" s="7" t="inlineStr">
        <is>
          <t>0800 - Exterior Wall</t>
        </is>
      </c>
      <c r="F614" s="11" t="inlineStr">
        <is>
          <t>GC</t>
        </is>
      </c>
      <c r="G614" s="7" t="inlineStr">
        <is>
          <t>Capital Plan</t>
        </is>
      </c>
      <c r="H614" s="3" t="n">
        <v>45000</v>
      </c>
      <c r="I614" s="3" t="n">
        <v>45000</v>
      </c>
      <c r="J614" s="4" t="n">
        <v>0</v>
      </c>
      <c r="K614" s="8">
        <f>IF(H614=0,0,I614/H614)</f>
        <v/>
      </c>
      <c r="L614" s="11" t="inlineStr">
        <is>
          <t>Completed</t>
        </is>
      </c>
    </row>
    <row r="615">
      <c r="A615" t="inlineStr">
        <is>
          <t>Allora Bella Terra</t>
        </is>
      </c>
      <c r="B615" s="7" t="n">
        <v>2024</v>
      </c>
      <c r="C615" t="inlineStr">
        <is>
          <t>Exterior building</t>
        </is>
      </c>
      <c r="D615" t="inlineStr">
        <is>
          <t>Paint community</t>
        </is>
      </c>
      <c r="E615" s="7" t="inlineStr">
        <is>
          <t>0800 - Exterior Wall</t>
        </is>
      </c>
      <c r="F615" s="11" t="inlineStr">
        <is>
          <t>GC</t>
        </is>
      </c>
      <c r="G615" s="7" t="inlineStr">
        <is>
          <t>Capital Plan</t>
        </is>
      </c>
      <c r="H615" s="3" t="n">
        <v>345000</v>
      </c>
      <c r="I615" s="3" t="n">
        <v>345000</v>
      </c>
      <c r="J615" s="4" t="n">
        <v>0</v>
      </c>
      <c r="K615" s="8">
        <f>IF(H615=0,0,I615/H615)</f>
        <v/>
      </c>
      <c r="L615" s="11" t="inlineStr">
        <is>
          <t>Completed</t>
        </is>
      </c>
    </row>
    <row r="616">
      <c r="A616" t="inlineStr">
        <is>
          <t>Allora Bella Terra</t>
        </is>
      </c>
      <c r="B616" s="7" t="n">
        <v>2024</v>
      </c>
      <c r="C616" t="inlineStr">
        <is>
          <t>Repair / replace wood trim</t>
        </is>
      </c>
      <c r="D616" t="inlineStr">
        <is>
          <t>minor trim replacement</t>
        </is>
      </c>
      <c r="E616" s="7" t="inlineStr">
        <is>
          <t>0800 - Exterior Wall</t>
        </is>
      </c>
      <c r="F616" s="11" t="inlineStr">
        <is>
          <t>GC</t>
        </is>
      </c>
      <c r="G616" s="7" t="inlineStr">
        <is>
          <t>Capital Plan</t>
        </is>
      </c>
      <c r="H616" s="3" t="n">
        <v>7500</v>
      </c>
      <c r="I616" s="3" t="n">
        <v>7500</v>
      </c>
      <c r="J616" s="4" t="n">
        <v>0</v>
      </c>
      <c r="K616" s="8">
        <f>IF(H616=0,0,I616/H616)</f>
        <v/>
      </c>
      <c r="L616" s="11" t="inlineStr">
        <is>
          <t>Completed</t>
        </is>
      </c>
    </row>
    <row r="617">
      <c r="A617" t="inlineStr">
        <is>
          <t>Allora Bella Terra</t>
        </is>
      </c>
      <c r="B617" s="7" t="n">
        <v>2024</v>
      </c>
      <c r="C617" t="inlineStr">
        <is>
          <t xml:space="preserve">Flooring </t>
        </is>
      </c>
      <c r="D617" t="inlineStr">
        <is>
          <t>Replace carpet throughout with LVP</t>
        </is>
      </c>
      <c r="E617" s="7" t="inlineStr">
        <is>
          <t>0900 - FF&amp;E in Units</t>
        </is>
      </c>
      <c r="F617" s="11" t="inlineStr">
        <is>
          <t>GC</t>
        </is>
      </c>
      <c r="G617" s="7" t="inlineStr">
        <is>
          <t>Capital Plan</t>
        </is>
      </c>
      <c r="H617" s="3" t="n">
        <v>272700</v>
      </c>
      <c r="I617" s="3" t="n">
        <v>272700</v>
      </c>
      <c r="J617" s="4" t="n">
        <v>0</v>
      </c>
      <c r="K617" s="8">
        <f>IF(H617=0,0,I617/H617)</f>
        <v/>
      </c>
      <c r="L617" s="11" t="inlineStr">
        <is>
          <t>Completed</t>
        </is>
      </c>
    </row>
    <row r="618">
      <c r="A618" t="inlineStr">
        <is>
          <t>Allora Bella Terra</t>
        </is>
      </c>
      <c r="B618" s="7" t="n">
        <v>2024</v>
      </c>
      <c r="C618" t="inlineStr">
        <is>
          <t>Pet yard enclosures</t>
        </is>
      </c>
      <c r="D618" t="inlineStr">
        <is>
          <t>About 10 units we could add yards to</t>
        </is>
      </c>
      <c r="E618" s="7" t="inlineStr">
        <is>
          <t>0900 - FF&amp;E in Units</t>
        </is>
      </c>
      <c r="F618" s="11" t="inlineStr">
        <is>
          <t>GC</t>
        </is>
      </c>
      <c r="G618" s="7" t="inlineStr">
        <is>
          <t>Capital Plan</t>
        </is>
      </c>
      <c r="H618" s="3" t="n">
        <v>58000</v>
      </c>
      <c r="I618" s="3" t="n">
        <v>58000</v>
      </c>
      <c r="J618" s="4" t="n">
        <v>0</v>
      </c>
      <c r="K618" s="8">
        <f>IF(H618=0,0,I618/H618)</f>
        <v/>
      </c>
      <c r="L618" s="11" t="inlineStr">
        <is>
          <t>Completed</t>
        </is>
      </c>
    </row>
    <row r="619">
      <c r="A619" t="inlineStr">
        <is>
          <t>Allora Bella Terra</t>
        </is>
      </c>
      <c r="B619" s="7" t="n">
        <v>2024</v>
      </c>
      <c r="C619" t="inlineStr">
        <is>
          <t>Fire Stops</t>
        </is>
      </c>
      <c r="D619" t="inlineStr">
        <is>
          <t>LowPro (Pair covers 4 burner range)- For range top microwaves</t>
        </is>
      </c>
      <c r="E619" s="7" t="inlineStr">
        <is>
          <t>0900 - FF&amp;E in Units</t>
        </is>
      </c>
      <c r="F619" s="11" t="inlineStr">
        <is>
          <t>GC</t>
        </is>
      </c>
      <c r="G619" s="7" t="inlineStr">
        <is>
          <t>Capital Plan</t>
        </is>
      </c>
      <c r="H619" s="3" t="n">
        <v>36338</v>
      </c>
      <c r="I619" s="3" t="n">
        <v>36338</v>
      </c>
      <c r="J619" s="4" t="n">
        <v>0</v>
      </c>
      <c r="K619" s="8">
        <f>IF(H619=0,0,I619/H619)</f>
        <v/>
      </c>
      <c r="L619" s="11" t="inlineStr">
        <is>
          <t>Completed</t>
        </is>
      </c>
    </row>
    <row r="620">
      <c r="A620" t="inlineStr">
        <is>
          <t>Allora Bella Terra</t>
        </is>
      </c>
      <c r="B620" s="7" t="n">
        <v>2024</v>
      </c>
      <c r="C620" t="inlineStr">
        <is>
          <t>Unit deferred maintenance</t>
        </is>
      </c>
      <c r="D620" t="inlineStr">
        <is>
          <t>Painted sprinkler heads (82 total sprinklers observed in 42 units)</t>
        </is>
      </c>
      <c r="E620" s="7" t="inlineStr">
        <is>
          <t>0900 - FF&amp;E in Units</t>
        </is>
      </c>
      <c r="F620" s="11" t="inlineStr">
        <is>
          <t>GC</t>
        </is>
      </c>
      <c r="G620" s="7" t="inlineStr">
        <is>
          <t>Capital Plan</t>
        </is>
      </c>
      <c r="H620" s="3" t="n">
        <v>15000</v>
      </c>
      <c r="I620" s="3" t="n">
        <v>15000</v>
      </c>
      <c r="J620" s="4" t="n">
        <v>0</v>
      </c>
      <c r="K620" s="8">
        <f>IF(H620=0,0,I620/H620)</f>
        <v/>
      </c>
      <c r="L620" s="11" t="inlineStr">
        <is>
          <t>Completed</t>
        </is>
      </c>
    </row>
    <row r="621">
      <c r="A621" t="inlineStr">
        <is>
          <t>Allora Bella Terra</t>
        </is>
      </c>
      <c r="B621" s="7" t="n">
        <v>2024</v>
      </c>
      <c r="C621" t="inlineStr">
        <is>
          <t>Designer Fees</t>
        </is>
      </c>
      <c r="D621" t="inlineStr">
        <is>
          <t>Exterior Paint, Unit Interiors, Clubhouse/Amenity areas</t>
        </is>
      </c>
      <c r="E621" s="7" t="inlineStr">
        <is>
          <t>1100- Specialties, Equipment &amp; Furnishings</t>
        </is>
      </c>
      <c r="F621" s="11" t="inlineStr">
        <is>
          <t>GC</t>
        </is>
      </c>
      <c r="G621" s="7" t="inlineStr">
        <is>
          <t>Capital Plan</t>
        </is>
      </c>
      <c r="H621" s="3" t="n">
        <v>5000</v>
      </c>
      <c r="I621" s="3" t="n">
        <v>5000</v>
      </c>
      <c r="J621" s="4" t="n">
        <v>0</v>
      </c>
      <c r="K621" s="8">
        <f>IF(H621=0,0,I621/H621)</f>
        <v/>
      </c>
      <c r="L621" s="11" t="inlineStr">
        <is>
          <t>Completed</t>
        </is>
      </c>
    </row>
    <row r="622">
      <c r="A622" t="inlineStr">
        <is>
          <t>Allora Bella Terra</t>
        </is>
      </c>
      <c r="B622" s="7" t="n">
        <v>2024</v>
      </c>
      <c r="C622" t="inlineStr">
        <is>
          <t>Clubhouse / Office Remodel</t>
        </is>
      </c>
      <c r="D622" t="inlineStr">
        <is>
          <t>Iif we are ok with the tuscan, somewhat dated look, there is minimal scope ($10k).</t>
        </is>
      </c>
      <c r="E622" s="7" t="inlineStr">
        <is>
          <t>1100- Specialties, Equipment &amp; Furnishings</t>
        </is>
      </c>
      <c r="F622" s="11" t="inlineStr">
        <is>
          <t>GC</t>
        </is>
      </c>
      <c r="G622" s="7" t="inlineStr">
        <is>
          <t>Capital Plan</t>
        </is>
      </c>
      <c r="H622" s="3" t="n">
        <v>40000</v>
      </c>
      <c r="I622" s="3" t="n">
        <v>40000</v>
      </c>
      <c r="J622" s="4" t="n">
        <v>0</v>
      </c>
      <c r="K622" s="8">
        <f>IF(H622=0,0,I622/H622)</f>
        <v/>
      </c>
      <c r="L622" s="11" t="inlineStr">
        <is>
          <t>Completed</t>
        </is>
      </c>
    </row>
    <row r="623">
      <c r="A623" t="inlineStr">
        <is>
          <t>Allora Bella Terra</t>
        </is>
      </c>
      <c r="B623" s="7" t="n">
        <v>2024</v>
      </c>
      <c r="C623" t="inlineStr">
        <is>
          <t>Clubhouse / Office Furniture</t>
        </is>
      </c>
      <c r="D623" t="inlineStr">
        <is>
          <t>Same as the renovation scope, this can either be minimal (need to reupholster some items) if we keep the theme, or it wi</t>
        </is>
      </c>
      <c r="E623" s="7" t="inlineStr">
        <is>
          <t>1100- Specialties, Equipment &amp; Furnishings</t>
        </is>
      </c>
      <c r="F623" s="11" t="inlineStr">
        <is>
          <t>GC</t>
        </is>
      </c>
      <c r="G623" s="7" t="inlineStr">
        <is>
          <t>Capital Plan</t>
        </is>
      </c>
      <c r="H623" s="3" t="n">
        <v>30000</v>
      </c>
      <c r="I623" s="3" t="n">
        <v>30000</v>
      </c>
      <c r="J623" s="4" t="n">
        <v>0</v>
      </c>
      <c r="K623" s="8">
        <f>IF(H623=0,0,I623/H623)</f>
        <v/>
      </c>
      <c r="L623" s="11" t="inlineStr">
        <is>
          <t>Completed</t>
        </is>
      </c>
    </row>
    <row r="624">
      <c r="A624" t="inlineStr">
        <is>
          <t>Allora Bella Terra</t>
        </is>
      </c>
      <c r="B624" s="7" t="n">
        <v>2024</v>
      </c>
      <c r="C624" t="inlineStr">
        <is>
          <t>Fitness Center Remodel</t>
        </is>
      </c>
      <c r="D624" t="inlineStr">
        <is>
          <t>Misc needs, fitness center looked good</t>
        </is>
      </c>
      <c r="E624" s="7" t="inlineStr">
        <is>
          <t>1100- Specialties, Equipment &amp; Furnishings</t>
        </is>
      </c>
      <c r="F624" s="11" t="inlineStr">
        <is>
          <t>GC</t>
        </is>
      </c>
      <c r="G624" s="7" t="inlineStr">
        <is>
          <t>Capital Plan</t>
        </is>
      </c>
      <c r="H624" s="3" t="n">
        <v>3000</v>
      </c>
      <c r="I624" s="3" t="n">
        <v>3000</v>
      </c>
      <c r="J624" s="4" t="n">
        <v>0</v>
      </c>
      <c r="K624" s="8">
        <f>IF(H624=0,0,I624/H624)</f>
        <v/>
      </c>
      <c r="L624" s="11" t="inlineStr">
        <is>
          <t>Completed</t>
        </is>
      </c>
    </row>
    <row r="625">
      <c r="A625" t="inlineStr">
        <is>
          <t>Allora Bella Terra</t>
        </is>
      </c>
      <c r="B625" s="7" t="n">
        <v>2024</v>
      </c>
      <c r="C625" t="inlineStr">
        <is>
          <t>Fitness Equipment</t>
        </is>
      </c>
      <c r="D625" t="inlineStr">
        <is>
          <t>Good equipment currently, request for cross fit equipment</t>
        </is>
      </c>
      <c r="E625" s="7" t="inlineStr">
        <is>
          <t>1100- Specialties, Equipment &amp; Furnishings</t>
        </is>
      </c>
      <c r="F625" s="11" t="inlineStr">
        <is>
          <t>GC</t>
        </is>
      </c>
      <c r="G625" s="7" t="inlineStr">
        <is>
          <t>Capital Plan</t>
        </is>
      </c>
      <c r="H625" s="3" t="n">
        <v>15000</v>
      </c>
      <c r="I625" s="3" t="n">
        <v>15000</v>
      </c>
      <c r="J625" s="4" t="n">
        <v>0</v>
      </c>
      <c r="K625" s="8">
        <f>IF(H625=0,0,I625/H625)</f>
        <v/>
      </c>
      <c r="L625" s="11" t="inlineStr">
        <is>
          <t>Completed</t>
        </is>
      </c>
    </row>
    <row r="626">
      <c r="A626" t="inlineStr">
        <is>
          <t>Allora Bella Terra</t>
        </is>
      </c>
      <c r="B626" s="7" t="n">
        <v>2024</v>
      </c>
      <c r="C626" t="inlineStr">
        <is>
          <t>Pool Area Remodel</t>
        </is>
      </c>
      <c r="D626" t="inlineStr">
        <is>
          <t>Pool speaker needs repair, add lights in 6 planters. Turf around perimeter, bigger TV under gazebo</t>
        </is>
      </c>
      <c r="E626" s="7" t="inlineStr">
        <is>
          <t>1100- Specialties, Equipment &amp; Furnishings</t>
        </is>
      </c>
      <c r="F626" s="11" t="inlineStr">
        <is>
          <t>GC</t>
        </is>
      </c>
      <c r="G626" s="7" t="inlineStr">
        <is>
          <t>Capital Plan</t>
        </is>
      </c>
      <c r="H626" s="3" t="n">
        <v>30000</v>
      </c>
      <c r="I626" s="3" t="n">
        <v>30000</v>
      </c>
      <c r="J626" s="4" t="n">
        <v>0</v>
      </c>
      <c r="K626" s="8">
        <f>IF(H626=0,0,I626/H626)</f>
        <v/>
      </c>
      <c r="L626" s="11" t="inlineStr">
        <is>
          <t>Completed</t>
        </is>
      </c>
    </row>
    <row r="627">
      <c r="A627" t="inlineStr">
        <is>
          <t>Allora Bella Terra</t>
        </is>
      </c>
      <c r="B627" s="7" t="n">
        <v>2024</v>
      </c>
      <c r="C627" t="inlineStr">
        <is>
          <t>Pool Furniture &amp; Games</t>
        </is>
      </c>
      <c r="D627" t="inlineStr">
        <is>
          <t>Need 4-6 new  in pool loungers, lounge seating, games, lounge seating needed by fire place</t>
        </is>
      </c>
      <c r="E627" s="7" t="inlineStr">
        <is>
          <t>1100- Specialties, Equipment &amp; Furnishings</t>
        </is>
      </c>
      <c r="F627" s="11" t="inlineStr">
        <is>
          <t>GC</t>
        </is>
      </c>
      <c r="G627" s="7" t="inlineStr">
        <is>
          <t>Capital Plan</t>
        </is>
      </c>
      <c r="H627" s="3" t="n">
        <v>60000</v>
      </c>
      <c r="I627" s="3" t="n">
        <v>60000</v>
      </c>
      <c r="J627" s="4" t="n">
        <v>0</v>
      </c>
      <c r="K627" s="8">
        <f>IF(H627=0,0,I627/H627)</f>
        <v/>
      </c>
      <c r="L627" s="11" t="inlineStr">
        <is>
          <t>Completed</t>
        </is>
      </c>
    </row>
    <row r="628">
      <c r="A628" t="inlineStr">
        <is>
          <t>Allora Bella Terra</t>
        </is>
      </c>
      <c r="B628" s="7" t="n">
        <v>2024</v>
      </c>
      <c r="C628" t="inlineStr">
        <is>
          <t>Dog Park</t>
        </is>
      </c>
      <c r="D628" t="inlineStr">
        <is>
          <t>Rubber matting for dog wash room, water station, shade structure, benches</t>
        </is>
      </c>
      <c r="E628" s="7" t="inlineStr">
        <is>
          <t>1100- Specialties, Equipment &amp; Furnishings</t>
        </is>
      </c>
      <c r="F628" s="11" t="inlineStr">
        <is>
          <t>GC</t>
        </is>
      </c>
      <c r="G628" s="7" t="inlineStr">
        <is>
          <t>Capital Plan</t>
        </is>
      </c>
      <c r="H628" s="3" t="n">
        <v>20000</v>
      </c>
      <c r="I628" s="3" t="n">
        <v>20000</v>
      </c>
      <c r="J628" s="4" t="n">
        <v>0</v>
      </c>
      <c r="K628" s="8">
        <f>IF(H628=0,0,I628/H628)</f>
        <v/>
      </c>
      <c r="L628" s="11" t="inlineStr">
        <is>
          <t>Completed</t>
        </is>
      </c>
    </row>
    <row r="629">
      <c r="A629" t="inlineStr">
        <is>
          <t>Allora Bella Terra</t>
        </is>
      </c>
      <c r="B629" s="7" t="n">
        <v>2024</v>
      </c>
      <c r="C629" t="inlineStr">
        <is>
          <t>Unit Model Update</t>
        </is>
      </c>
      <c r="D629" t="inlineStr">
        <is>
          <t>Add model furniture in 1 br unit, outside stepping stones in yard?</t>
        </is>
      </c>
      <c r="E629" s="7" t="inlineStr">
        <is>
          <t>1100- Specialties, Equipment &amp; Furnishings</t>
        </is>
      </c>
      <c r="F629" s="11" t="inlineStr">
        <is>
          <t>GC</t>
        </is>
      </c>
      <c r="G629" s="7" t="inlineStr">
        <is>
          <t>Capital Plan</t>
        </is>
      </c>
      <c r="H629" s="3" t="n">
        <v>20000</v>
      </c>
      <c r="I629" s="3" t="n">
        <v>20000</v>
      </c>
      <c r="J629" s="4" t="n">
        <v>0</v>
      </c>
      <c r="K629" s="8">
        <f>IF(H629=0,0,I629/H629)</f>
        <v/>
      </c>
      <c r="L629" s="11" t="inlineStr">
        <is>
          <t>Completed</t>
        </is>
      </c>
    </row>
    <row r="630">
      <c r="A630" t="inlineStr">
        <is>
          <t>Allora Bella Terra</t>
        </is>
      </c>
      <c r="B630" s="7" t="n">
        <v>2024</v>
      </c>
      <c r="C630" t="inlineStr">
        <is>
          <t>Package Lockers</t>
        </is>
      </c>
      <c r="D630" t="inlineStr">
        <is>
          <t>No need, have fetch, but can look at adding package lockers outside of mail area</t>
        </is>
      </c>
      <c r="E630" s="7" t="inlineStr">
        <is>
          <t>1100- Specialties, Equipment &amp; Furnishings</t>
        </is>
      </c>
      <c r="F630" s="11" t="inlineStr">
        <is>
          <t>GC</t>
        </is>
      </c>
      <c r="G630" s="7" t="inlineStr">
        <is>
          <t>Capital Plan</t>
        </is>
      </c>
      <c r="H630" s="3" t="n">
        <v>40000</v>
      </c>
      <c r="I630" s="3" t="n">
        <v>40000</v>
      </c>
      <c r="J630" s="4" t="n">
        <v>0</v>
      </c>
      <c r="K630" s="8">
        <f>IF(H630=0,0,I630/H630)</f>
        <v/>
      </c>
      <c r="L630" s="11" t="inlineStr">
        <is>
          <t>Completed</t>
        </is>
      </c>
    </row>
    <row r="631">
      <c r="A631" t="inlineStr">
        <is>
          <t>Allora Bella Terra</t>
        </is>
      </c>
      <c r="B631" s="7" t="n">
        <v>2024</v>
      </c>
      <c r="C631" t="inlineStr">
        <is>
          <t>Car wash area equipment</t>
        </is>
      </c>
      <c r="D631" t="inlineStr">
        <is>
          <t>Hose or vacuum replacement, misc items</t>
        </is>
      </c>
      <c r="E631" s="7" t="inlineStr">
        <is>
          <t>1100- Specialties, Equipment &amp; Furnishings</t>
        </is>
      </c>
      <c r="F631" s="11" t="inlineStr">
        <is>
          <t>GC</t>
        </is>
      </c>
      <c r="G631" s="7" t="inlineStr">
        <is>
          <t>Capital Plan</t>
        </is>
      </c>
      <c r="H631" s="3" t="n">
        <v>2000</v>
      </c>
      <c r="I631" s="3" t="n">
        <v>2000</v>
      </c>
      <c r="J631" s="4" t="n">
        <v>0</v>
      </c>
      <c r="K631" s="8">
        <f>IF(H631=0,0,I631/H631)</f>
        <v/>
      </c>
      <c r="L631" s="11" t="inlineStr">
        <is>
          <t>Completed</t>
        </is>
      </c>
    </row>
    <row r="632">
      <c r="A632" t="inlineStr">
        <is>
          <t>Allora Bella Terra</t>
        </is>
      </c>
      <c r="B632" s="7" t="n">
        <v>2024</v>
      </c>
      <c r="C632" t="inlineStr">
        <is>
          <t>EV Chargers</t>
        </is>
      </c>
      <c r="D632" t="inlineStr">
        <is>
          <t>Look at level 1 chargers for garages, manager feels they can upcharge</t>
        </is>
      </c>
      <c r="E632" s="7" t="inlineStr">
        <is>
          <t>1100- Specialties, Equipment &amp; Furnishings</t>
        </is>
      </c>
      <c r="F632" s="11" t="inlineStr">
        <is>
          <t>GC</t>
        </is>
      </c>
      <c r="G632" s="7" t="inlineStr">
        <is>
          <t>Capital Plan</t>
        </is>
      </c>
      <c r="H632" s="3" t="n">
        <v>20000</v>
      </c>
      <c r="I632" s="3" t="n">
        <v>20000</v>
      </c>
      <c r="J632" s="4" t="n">
        <v>0</v>
      </c>
      <c r="K632" s="8">
        <f>IF(H632=0,0,I632/H632)</f>
        <v/>
      </c>
      <c r="L632" s="11" t="inlineStr">
        <is>
          <t>Completed</t>
        </is>
      </c>
    </row>
    <row r="633">
      <c r="A633" t="inlineStr">
        <is>
          <t>Allora Bella Terra</t>
        </is>
      </c>
      <c r="B633" s="7" t="n">
        <v>2024</v>
      </c>
      <c r="C633" t="inlineStr">
        <is>
          <t>Repair or Repalce the Fire Extinguisher Cabinets</t>
        </is>
      </c>
      <c r="D633" t="inlineStr">
        <is>
          <t>From MEP Report- The fire extinguisher cabinets throughout the residentail building breezeways are corroding.</t>
        </is>
      </c>
      <c r="E633" s="7" t="inlineStr">
        <is>
          <t>1100- Specialties, Equipment &amp; Furnishings</t>
        </is>
      </c>
      <c r="F633" s="11" t="inlineStr">
        <is>
          <t>GC</t>
        </is>
      </c>
      <c r="G633" s="7" t="inlineStr">
        <is>
          <t>Capital Plan</t>
        </is>
      </c>
      <c r="H633" s="3" t="n">
        <v>30000</v>
      </c>
      <c r="I633" s="3" t="n">
        <v>30000</v>
      </c>
      <c r="J633" s="4" t="n">
        <v>0</v>
      </c>
      <c r="K633" s="8">
        <f>IF(H633=0,0,I633/H633)</f>
        <v/>
      </c>
      <c r="L633" s="11" t="inlineStr">
        <is>
          <t>Completed</t>
        </is>
      </c>
    </row>
    <row r="634">
      <c r="A634" t="inlineStr">
        <is>
          <t>Allora Bella Terra</t>
        </is>
      </c>
      <c r="B634" s="7" t="n">
        <v>2024</v>
      </c>
      <c r="C634" t="inlineStr">
        <is>
          <t>Water pressure regulator / back-flow preventer</t>
        </is>
      </c>
      <c r="D634" t="inlineStr">
        <is>
          <t>Inspect and repair PVB's</t>
        </is>
      </c>
      <c r="E634" s="7" t="inlineStr">
        <is>
          <t>1400 - Plumbing</t>
        </is>
      </c>
      <c r="F634" s="11" t="inlineStr">
        <is>
          <t>GC</t>
        </is>
      </c>
      <c r="G634" s="7" t="inlineStr">
        <is>
          <t>Capital Plan</t>
        </is>
      </c>
      <c r="H634" s="3" t="n">
        <v>3500</v>
      </c>
      <c r="I634" s="3" t="n">
        <v>3500</v>
      </c>
      <c r="J634" s="4" t="n">
        <v>0</v>
      </c>
      <c r="K634" s="8">
        <f>IF(H634=0,0,I634/H634)</f>
        <v/>
      </c>
      <c r="L634" s="11" t="inlineStr">
        <is>
          <t>Completed</t>
        </is>
      </c>
    </row>
    <row r="635">
      <c r="A635" t="inlineStr">
        <is>
          <t>Allora Bella Terra</t>
        </is>
      </c>
      <c r="B635" s="7" t="n">
        <v>2024</v>
      </c>
      <c r="C635" t="inlineStr">
        <is>
          <t>Scope and Clear the Sewer Lines</t>
        </is>
      </c>
      <c r="D635" t="inlineStr">
        <is>
          <t>From MEP Report- Maintenance records were not provided before the report delvery date</t>
        </is>
      </c>
      <c r="E635" s="7" t="inlineStr">
        <is>
          <t>1400 - Plumbing</t>
        </is>
      </c>
      <c r="F635" s="11" t="inlineStr">
        <is>
          <t>GC</t>
        </is>
      </c>
      <c r="G635" s="7" t="inlineStr">
        <is>
          <t>Capital Plan</t>
        </is>
      </c>
      <c r="H635" s="3" t="n">
        <v>5000</v>
      </c>
      <c r="I635" s="3" t="n">
        <v>5000</v>
      </c>
      <c r="J635" s="4" t="n">
        <v>0</v>
      </c>
      <c r="K635" s="8">
        <f>IF(H635=0,0,I635/H635)</f>
        <v/>
      </c>
      <c r="L635" s="11" t="inlineStr">
        <is>
          <t>Completed</t>
        </is>
      </c>
    </row>
    <row r="636">
      <c r="A636" t="inlineStr">
        <is>
          <t>Allora Bella Terra</t>
        </is>
      </c>
      <c r="B636" s="7" t="n">
        <v>2024</v>
      </c>
      <c r="C636" t="inlineStr">
        <is>
          <t>Inspect and Clean Oil-Water Separator</t>
        </is>
      </c>
      <c r="D636" t="inlineStr">
        <is>
          <t xml:space="preserve">From MEP Report- Maintenance records were not supplied prior to the report delivery date. Therefore, Partner recommends </t>
        </is>
      </c>
      <c r="E636" s="7" t="inlineStr">
        <is>
          <t>1400 - Plumbing</t>
        </is>
      </c>
      <c r="F636" s="11" t="inlineStr">
        <is>
          <t>GC</t>
        </is>
      </c>
      <c r="G636" s="7" t="inlineStr">
        <is>
          <t>Capital Plan</t>
        </is>
      </c>
      <c r="H636" s="3" t="n">
        <v>3500</v>
      </c>
      <c r="I636" s="3" t="n">
        <v>3500</v>
      </c>
      <c r="J636" s="4" t="n">
        <v>0</v>
      </c>
      <c r="K636" s="8">
        <f>IF(H636=0,0,I636/H636)</f>
        <v/>
      </c>
      <c r="L636" s="11" t="inlineStr">
        <is>
          <t>Completed</t>
        </is>
      </c>
    </row>
    <row r="637">
      <c r="A637" t="inlineStr">
        <is>
          <t>Allora Bella Terra</t>
        </is>
      </c>
      <c r="B637" s="7" t="n">
        <v>2024</v>
      </c>
      <c r="C637" t="inlineStr">
        <is>
          <t>Inspect and Repair Condenser Electrical Connection</t>
        </is>
      </c>
      <c r="D637" t="inlineStr">
        <is>
          <t>From MEP Report- There were multiple electrical connections observed at condensing units where the weather tight flexibl</t>
        </is>
      </c>
      <c r="E637" s="7" t="inlineStr">
        <is>
          <t>1500- HVAC</t>
        </is>
      </c>
      <c r="F637" s="11" t="inlineStr">
        <is>
          <t>GC</t>
        </is>
      </c>
      <c r="G637" s="7" t="inlineStr">
        <is>
          <t>Capital Plan</t>
        </is>
      </c>
      <c r="H637" s="3" t="n">
        <v>2000</v>
      </c>
      <c r="I637" s="3" t="n">
        <v>2000</v>
      </c>
      <c r="J637" s="4" t="n">
        <v>0</v>
      </c>
      <c r="K637" s="8">
        <f>IF(H637=0,0,I637/H637)</f>
        <v/>
      </c>
      <c r="L637" s="11" t="inlineStr">
        <is>
          <t>Completed</t>
        </is>
      </c>
    </row>
    <row r="638">
      <c r="A638" t="inlineStr">
        <is>
          <t>Allora Bella Terra</t>
        </is>
      </c>
      <c r="B638" s="7" t="n">
        <v>2024</v>
      </c>
      <c r="C638" t="inlineStr">
        <is>
          <t>Replace the Refrigerant Line Insulation</t>
        </is>
      </c>
      <c r="D638" t="inlineStr">
        <is>
          <t>From MEP Report- The insulation on the refrigerant lines at nearly all of the condensing units is deteriorated and at on</t>
        </is>
      </c>
      <c r="E638" s="7" t="inlineStr">
        <is>
          <t>1500- HVAC</t>
        </is>
      </c>
      <c r="F638" s="11" t="inlineStr">
        <is>
          <t>GC</t>
        </is>
      </c>
      <c r="G638" s="7" t="inlineStr">
        <is>
          <t>Capital Plan</t>
        </is>
      </c>
      <c r="H638" s="3" t="n">
        <v>5000</v>
      </c>
      <c r="I638" s="3" t="n">
        <v>5000</v>
      </c>
      <c r="J638" s="4" t="n">
        <v>0</v>
      </c>
      <c r="K638" s="8">
        <f>IF(H638=0,0,I638/H638)</f>
        <v/>
      </c>
      <c r="L638" s="11" t="inlineStr">
        <is>
          <t>Completed</t>
        </is>
      </c>
    </row>
    <row r="639">
      <c r="A639" t="inlineStr">
        <is>
          <t>Allora Bella Terra</t>
        </is>
      </c>
      <c r="B639" s="7" t="n">
        <v>2024</v>
      </c>
      <c r="C639" t="inlineStr">
        <is>
          <t>Electrical distribution</t>
        </is>
      </c>
      <c r="D639" t="inlineStr">
        <is>
          <t>inspect and repair electric to pole lights</t>
        </is>
      </c>
      <c r="E639" s="7" t="inlineStr">
        <is>
          <t>1600 - Electrical</t>
        </is>
      </c>
      <c r="F639" s="11" t="inlineStr">
        <is>
          <t>GC</t>
        </is>
      </c>
      <c r="G639" s="7" t="inlineStr">
        <is>
          <t>Capital Plan</t>
        </is>
      </c>
      <c r="H639" s="3" t="n">
        <v>6500</v>
      </c>
      <c r="I639" s="3" t="n">
        <v>6500</v>
      </c>
      <c r="J639" s="4" t="n">
        <v>0</v>
      </c>
      <c r="K639" s="8">
        <f>IF(H639=0,0,I639/H639)</f>
        <v/>
      </c>
      <c r="L639" s="11" t="inlineStr">
        <is>
          <t>Completed</t>
        </is>
      </c>
    </row>
    <row r="640">
      <c r="A640" t="inlineStr">
        <is>
          <t>Allora Bella Terra</t>
        </is>
      </c>
      <c r="B640" s="7" t="n">
        <v>2024</v>
      </c>
      <c r="C640" t="inlineStr">
        <is>
          <t>Perform Infrared (IR) Scanning</t>
        </is>
      </c>
      <c r="D640" t="inlineStr">
        <is>
          <t>From MEP Report- The facility staff was not aware of IR scanning having been performed at the property.</t>
        </is>
      </c>
      <c r="E640" s="7" t="inlineStr">
        <is>
          <t>1600 - Electrical</t>
        </is>
      </c>
      <c r="F640" s="11" t="inlineStr">
        <is>
          <t>GC</t>
        </is>
      </c>
      <c r="G640" s="7" t="inlineStr">
        <is>
          <t>Capital Plan</t>
        </is>
      </c>
      <c r="H640" s="3" t="n">
        <v>15000</v>
      </c>
      <c r="I640" s="3" t="n">
        <v>15000</v>
      </c>
      <c r="J640" s="4" t="n">
        <v>0</v>
      </c>
      <c r="K640" s="8">
        <f>IF(H640=0,0,I640/H640)</f>
        <v/>
      </c>
      <c r="L640" s="11" t="inlineStr">
        <is>
          <t>Completed</t>
        </is>
      </c>
    </row>
    <row r="641">
      <c r="A641" t="inlineStr">
        <is>
          <t>Allora Bella Terra</t>
        </is>
      </c>
      <c r="B641" s="7" t="n">
        <v>2024</v>
      </c>
      <c r="C641" t="inlineStr">
        <is>
          <t>Common area light fixtures</t>
        </is>
      </c>
      <c r="D641" t="inlineStr">
        <is>
          <t>Replace pole lights with LED</t>
        </is>
      </c>
      <c r="E641" s="7" t="inlineStr">
        <is>
          <t>1600 - Electrical</t>
        </is>
      </c>
      <c r="F641" s="11" t="inlineStr">
        <is>
          <t>GC</t>
        </is>
      </c>
      <c r="G641" s="7" t="inlineStr">
        <is>
          <t>Capital Plan</t>
        </is>
      </c>
      <c r="H641" s="3" t="n">
        <v>31000</v>
      </c>
      <c r="I641" s="3" t="n">
        <v>31000</v>
      </c>
      <c r="J641" s="4" t="n">
        <v>0</v>
      </c>
      <c r="K641" s="8">
        <f>IF(H641=0,0,I641/H641)</f>
        <v/>
      </c>
      <c r="L641" s="11" t="inlineStr">
        <is>
          <t>Completed</t>
        </is>
      </c>
    </row>
    <row r="642">
      <c r="A642" t="inlineStr">
        <is>
          <t>Allora Bella Terra</t>
        </is>
      </c>
      <c r="B642" s="7" t="n">
        <v>2024</v>
      </c>
      <c r="C642" t="inlineStr">
        <is>
          <t>Contingency</t>
        </is>
      </c>
      <c r="E642" s="7" t="inlineStr">
        <is>
          <t>Contingency &amp; Fees</t>
        </is>
      </c>
      <c r="F642" s="11" t="inlineStr">
        <is>
          <t>GC</t>
        </is>
      </c>
      <c r="G642" s="15" t="inlineStr">
        <is>
          <t>Contingency</t>
        </is>
      </c>
      <c r="H642" s="3" t="n">
        <v>802262</v>
      </c>
      <c r="I642" s="3" t="n">
        <v>802262</v>
      </c>
      <c r="J642" s="4" t="n">
        <v>0</v>
      </c>
      <c r="K642" s="8">
        <f>IF(H642=0,0,I642/H642)</f>
        <v/>
      </c>
      <c r="L642" s="12" t="inlineStr">
        <is>
          <t>Reserve</t>
        </is>
      </c>
    </row>
    <row r="643">
      <c r="A643" t="inlineStr">
        <is>
          <t>Allora Bella Terra</t>
        </is>
      </c>
      <c r="B643" s="7" t="n">
        <v>2024</v>
      </c>
      <c r="C643" t="inlineStr">
        <is>
          <t>Construction Management Fee</t>
        </is>
      </c>
      <c r="E643" s="7" t="inlineStr">
        <is>
          <t>Contingency &amp; Fees</t>
        </is>
      </c>
      <c r="F643" s="11" t="inlineStr">
        <is>
          <t>GC</t>
        </is>
      </c>
      <c r="G643" s="15" t="inlineStr">
        <is>
          <t>CM Fee</t>
        </is>
      </c>
      <c r="H643" s="3" t="n">
        <v>111150</v>
      </c>
      <c r="I643" s="3" t="n">
        <v>111150</v>
      </c>
      <c r="J643" s="4" t="n">
        <v>0</v>
      </c>
      <c r="K643" s="8">
        <f>IF(H643=0,0,I643/H643)</f>
        <v/>
      </c>
      <c r="L643" s="12" t="inlineStr">
        <is>
          <t>Reserve</t>
        </is>
      </c>
    </row>
    <row r="644">
      <c r="A644" t="inlineStr">
        <is>
          <t>Avonmora</t>
        </is>
      </c>
      <c r="B644" s="7" t="n">
        <v>2024</v>
      </c>
      <c r="C644" t="inlineStr">
        <is>
          <t>Storm sewer piping</t>
        </is>
      </c>
      <c r="D644" t="inlineStr">
        <is>
          <t>Regrade area for proper drainage south west of creek</t>
        </is>
      </c>
      <c r="E644" s="7" t="inlineStr">
        <is>
          <t>84385</t>
        </is>
      </c>
      <c r="F644" s="11" t="inlineStr">
        <is>
          <t>GC</t>
        </is>
      </c>
      <c r="G644" s="7" t="inlineStr">
        <is>
          <t>Capital Plan</t>
        </is>
      </c>
      <c r="H644" s="3" t="n">
        <v>25000</v>
      </c>
      <c r="I644" s="3" t="n">
        <v>25000</v>
      </c>
      <c r="J644" s="4" t="n">
        <v>0</v>
      </c>
      <c r="K644" s="8">
        <f>IF(H644=0,0,I644/H644)</f>
        <v/>
      </c>
      <c r="L644" s="11" t="inlineStr">
        <is>
          <t>Completed</t>
        </is>
      </c>
    </row>
    <row r="645">
      <c r="A645" t="inlineStr">
        <is>
          <t>Avonmora</t>
        </is>
      </c>
      <c r="B645" s="7" t="n">
        <v>2024</v>
      </c>
      <c r="C645" t="inlineStr">
        <is>
          <t>ADA parking &amp; curb cuts</t>
        </is>
      </c>
      <c r="D645" t="inlineStr">
        <is>
          <t>strip and repaint ADA ramps</t>
        </is>
      </c>
      <c r="E645" s="7" t="inlineStr">
        <is>
          <t>84201</t>
        </is>
      </c>
      <c r="F645" s="11" t="inlineStr">
        <is>
          <t>GC</t>
        </is>
      </c>
      <c r="G645" s="7" t="inlineStr">
        <is>
          <t>Capital Plan</t>
        </is>
      </c>
      <c r="H645" s="3" t="n">
        <v>7800</v>
      </c>
      <c r="I645" s="3" t="n">
        <v>7800</v>
      </c>
      <c r="J645" s="4" t="n">
        <v>0</v>
      </c>
      <c r="K645" s="8">
        <f>IF(H645=0,0,I645/H645)</f>
        <v/>
      </c>
      <c r="L645" s="11" t="inlineStr">
        <is>
          <t>Completed</t>
        </is>
      </c>
    </row>
    <row r="646">
      <c r="A646" t="inlineStr">
        <is>
          <t>Avonmora</t>
        </is>
      </c>
      <c r="B646" s="7" t="n">
        <v>2024</v>
      </c>
      <c r="C646" t="inlineStr">
        <is>
          <t>Sidewalks</t>
        </is>
      </c>
      <c r="D646" t="inlineStr">
        <is>
          <t>repair trip hazards</t>
        </is>
      </c>
      <c r="E646" s="7" t="inlineStr">
        <is>
          <t>84221</t>
        </is>
      </c>
      <c r="F646" s="11" t="inlineStr">
        <is>
          <t>GC</t>
        </is>
      </c>
      <c r="G646" s="7" t="inlineStr">
        <is>
          <t>Capital Plan</t>
        </is>
      </c>
      <c r="H646" s="3" t="n">
        <v>21000</v>
      </c>
      <c r="I646" s="3" t="n">
        <v>21000</v>
      </c>
      <c r="J646" s="4" t="n">
        <v>0</v>
      </c>
      <c r="K646" s="8">
        <f>IF(H646=0,0,I646/H646)</f>
        <v/>
      </c>
      <c r="L646" s="11" t="inlineStr">
        <is>
          <t>Completed</t>
        </is>
      </c>
    </row>
    <row r="647">
      <c r="A647" t="inlineStr">
        <is>
          <t>Avonmora</t>
        </is>
      </c>
      <c r="B647" s="7" t="n">
        <v>2024</v>
      </c>
      <c r="C647" t="inlineStr">
        <is>
          <t xml:space="preserve">Retaining walls </t>
        </is>
      </c>
      <c r="D647" t="inlineStr">
        <is>
          <t>Repair three retaining walls</t>
        </is>
      </c>
      <c r="E647" s="7" t="inlineStr">
        <is>
          <t>84434</t>
        </is>
      </c>
      <c r="F647" s="11" t="inlineStr">
        <is>
          <t>GC</t>
        </is>
      </c>
      <c r="G647" s="7" t="inlineStr">
        <is>
          <t>Capital Plan</t>
        </is>
      </c>
      <c r="H647" s="3" t="n">
        <v>16000</v>
      </c>
      <c r="I647" s="3" t="n">
        <v>16000</v>
      </c>
      <c r="J647" s="4" t="n">
        <v>0</v>
      </c>
      <c r="K647" s="8">
        <f>IF(H647=0,0,I647/H647)</f>
        <v/>
      </c>
      <c r="L647" s="11" t="inlineStr">
        <is>
          <t>Completed</t>
        </is>
      </c>
    </row>
    <row r="648">
      <c r="A648" t="inlineStr">
        <is>
          <t>Avonmora</t>
        </is>
      </c>
      <c r="B648" s="7" t="n">
        <v>2024</v>
      </c>
      <c r="C648" t="inlineStr">
        <is>
          <t>Erosion</t>
        </is>
      </c>
      <c r="D648" t="inlineStr">
        <is>
          <t>Backfill areas of erosion in Dog park, and throughout property</t>
        </is>
      </c>
      <c r="E648" s="7" t="inlineStr">
        <is>
          <t>84517</t>
        </is>
      </c>
      <c r="F648" s="11" t="inlineStr">
        <is>
          <t>GC</t>
        </is>
      </c>
      <c r="G648" s="7" t="inlineStr">
        <is>
          <t>Capital Plan</t>
        </is>
      </c>
      <c r="H648" s="3" t="n">
        <v>30000</v>
      </c>
      <c r="I648" s="3" t="n">
        <v>30000</v>
      </c>
      <c r="J648" s="4" t="n">
        <v>0</v>
      </c>
      <c r="K648" s="8">
        <f>IF(H648=0,0,I648/H648)</f>
        <v/>
      </c>
      <c r="L648" s="11" t="inlineStr">
        <is>
          <t>Completed</t>
        </is>
      </c>
    </row>
    <row r="649">
      <c r="A649" t="inlineStr">
        <is>
          <t>Avonmora</t>
        </is>
      </c>
      <c r="B649" s="7" t="n">
        <v>2024</v>
      </c>
      <c r="C649" t="inlineStr">
        <is>
          <t>Perimeter fencing access control</t>
        </is>
      </c>
      <c r="D649" t="inlineStr">
        <is>
          <t>Add thorny Pyracantha hedges alongside the fence which will grow into a natural barrier Shrubs are $80-$165 each install</t>
        </is>
      </c>
      <c r="E649" s="7" t="inlineStr">
        <is>
          <t>84303</t>
        </is>
      </c>
      <c r="F649" s="11" t="inlineStr">
        <is>
          <t>GC</t>
        </is>
      </c>
      <c r="G649" s="7" t="inlineStr">
        <is>
          <t>Capital Plan</t>
        </is>
      </c>
      <c r="H649" s="3" t="n">
        <v>160000</v>
      </c>
      <c r="I649" s="3" t="n">
        <v>160000</v>
      </c>
      <c r="J649" s="4" t="n">
        <v>0</v>
      </c>
      <c r="K649" s="8">
        <f>IF(H649=0,0,I649/H649)</f>
        <v/>
      </c>
      <c r="L649" s="11" t="inlineStr">
        <is>
          <t>Completed</t>
        </is>
      </c>
    </row>
    <row r="650">
      <c r="A650" t="inlineStr">
        <is>
          <t>Avonmora</t>
        </is>
      </c>
      <c r="B650" s="7" t="n">
        <v>2024</v>
      </c>
      <c r="C650" t="inlineStr">
        <is>
          <t>Landscaping</t>
        </is>
      </c>
      <c r="D650" t="inlineStr">
        <is>
          <t>Landscape enhancements in office area and front entrances and 13-8 buildings on Wickersham Zeroscape</t>
        </is>
      </c>
      <c r="E650" s="7" t="inlineStr">
        <is>
          <t>84303</t>
        </is>
      </c>
      <c r="F650" s="11" t="inlineStr">
        <is>
          <t>GC</t>
        </is>
      </c>
      <c r="G650" s="7" t="inlineStr">
        <is>
          <t>Capital Plan</t>
        </is>
      </c>
      <c r="H650" s="3" t="n">
        <v>85000</v>
      </c>
      <c r="I650" s="3" t="n">
        <v>85000</v>
      </c>
      <c r="J650" s="4" t="n">
        <v>0</v>
      </c>
      <c r="K650" s="8">
        <f>IF(H650=0,0,I650/H650)</f>
        <v/>
      </c>
      <c r="L650" s="11" t="inlineStr">
        <is>
          <t>Completed</t>
        </is>
      </c>
    </row>
    <row r="651">
      <c r="A651" t="inlineStr">
        <is>
          <t>Avonmora</t>
        </is>
      </c>
      <c r="B651" s="7" t="n">
        <v>2024</v>
      </c>
      <c r="C651" t="inlineStr">
        <is>
          <t>Repair / replace swimming pool pumps</t>
        </is>
      </c>
      <c r="D651" t="inlineStr">
        <is>
          <t>remove splash pad and fill, add turf for sitting area</t>
        </is>
      </c>
      <c r="E651" s="7" t="inlineStr">
        <is>
          <t>84361</t>
        </is>
      </c>
      <c r="F651" s="11" t="inlineStr">
        <is>
          <t>GC</t>
        </is>
      </c>
      <c r="G651" s="7" t="inlineStr">
        <is>
          <t>Capital Plan</t>
        </is>
      </c>
      <c r="H651" s="3" t="n">
        <v>35000</v>
      </c>
      <c r="I651" s="3" t="n">
        <v>35000</v>
      </c>
      <c r="J651" s="4" t="n">
        <v>0</v>
      </c>
      <c r="K651" s="8">
        <f>IF(H651=0,0,I651/H651)</f>
        <v/>
      </c>
      <c r="L651" s="11" t="inlineStr">
        <is>
          <t>Completed</t>
        </is>
      </c>
    </row>
    <row r="652">
      <c r="A652" t="inlineStr">
        <is>
          <t>Avonmora</t>
        </is>
      </c>
      <c r="B652" s="7" t="n">
        <v>2024</v>
      </c>
      <c r="C652" t="inlineStr">
        <is>
          <t>Fences &amp; gates - swimming pool</t>
        </is>
      </c>
      <c r="D652" t="inlineStr">
        <is>
          <t>Pool fence replacement</t>
        </is>
      </c>
      <c r="E652" s="7" t="inlineStr">
        <is>
          <t>84361</t>
        </is>
      </c>
      <c r="F652" s="11" t="inlineStr">
        <is>
          <t>GC</t>
        </is>
      </c>
      <c r="G652" s="7" t="inlineStr">
        <is>
          <t>Capital Plan</t>
        </is>
      </c>
      <c r="H652" s="3" t="n">
        <v>30000</v>
      </c>
      <c r="I652" s="3" t="n">
        <v>30000</v>
      </c>
      <c r="J652" s="4" t="n">
        <v>0</v>
      </c>
      <c r="K652" s="8">
        <f>IF(H652=0,0,I652/H652)</f>
        <v/>
      </c>
      <c r="L652" s="11" t="inlineStr">
        <is>
          <t>Completed</t>
        </is>
      </c>
    </row>
    <row r="653">
      <c r="A653" t="inlineStr">
        <is>
          <t>Avonmora</t>
        </is>
      </c>
      <c r="B653" s="7" t="n">
        <v>2024</v>
      </c>
      <c r="C653" t="inlineStr">
        <is>
          <t xml:space="preserve">Pool Deck </t>
        </is>
      </c>
      <c r="D653" t="inlineStr">
        <is>
          <t>Replace pool deck with new stamped stained concrete</t>
        </is>
      </c>
      <c r="E653" s="7" t="inlineStr">
        <is>
          <t>84361</t>
        </is>
      </c>
      <c r="F653" s="11" t="inlineStr">
        <is>
          <t>GC</t>
        </is>
      </c>
      <c r="G653" s="7" t="inlineStr">
        <is>
          <t>Capital Plan</t>
        </is>
      </c>
      <c r="H653" s="3" t="n">
        <v>85000</v>
      </c>
      <c r="I653" s="3" t="n">
        <v>85000</v>
      </c>
      <c r="J653" s="4" t="n">
        <v>0</v>
      </c>
      <c r="K653" s="8">
        <f>IF(H653=0,0,I653/H653)</f>
        <v/>
      </c>
      <c r="L653" s="11" t="inlineStr">
        <is>
          <t>Completed</t>
        </is>
      </c>
    </row>
    <row r="654">
      <c r="A654" t="inlineStr">
        <is>
          <t>Avonmora</t>
        </is>
      </c>
      <c r="B654" s="7" t="n">
        <v>2024</v>
      </c>
      <c r="C654" t="inlineStr">
        <is>
          <t>Maintenance Shop Structure</t>
        </is>
      </c>
      <c r="D654" t="inlineStr">
        <is>
          <t>Add Shop for golf carts</t>
        </is>
      </c>
      <c r="E654" s="7" t="inlineStr">
        <is>
          <t>84219</t>
        </is>
      </c>
      <c r="F654" s="11" t="inlineStr">
        <is>
          <t>GC</t>
        </is>
      </c>
      <c r="G654" s="7" t="inlineStr">
        <is>
          <t>Capital Plan</t>
        </is>
      </c>
      <c r="H654" s="3" t="n">
        <v>50000</v>
      </c>
      <c r="I654" s="3" t="n">
        <v>50000</v>
      </c>
      <c r="J654" s="4" t="n">
        <v>0</v>
      </c>
      <c r="K654" s="8">
        <f>IF(H654=0,0,I654/H654)</f>
        <v/>
      </c>
      <c r="L654" s="11" t="inlineStr">
        <is>
          <t>Completed</t>
        </is>
      </c>
    </row>
    <row r="655">
      <c r="A655" t="inlineStr">
        <is>
          <t>Avonmora</t>
        </is>
      </c>
      <c r="B655" s="7" t="n">
        <v>2024</v>
      </c>
      <c r="C655" t="inlineStr">
        <is>
          <t>Carports / Garages</t>
        </is>
      </c>
      <c r="D655" t="inlineStr">
        <is>
          <t>repair car ports</t>
        </is>
      </c>
      <c r="E655" s="7" t="inlineStr">
        <is>
          <t>84219</t>
        </is>
      </c>
      <c r="F655" s="11" t="inlineStr">
        <is>
          <t>GC</t>
        </is>
      </c>
      <c r="G655" s="7" t="inlineStr">
        <is>
          <t>Capital Plan</t>
        </is>
      </c>
      <c r="H655" s="3" t="n">
        <v>15000</v>
      </c>
      <c r="I655" s="3" t="n">
        <v>15000</v>
      </c>
      <c r="J655" s="4" t="n">
        <v>0</v>
      </c>
      <c r="K655" s="8">
        <f>IF(H655=0,0,I655/H655)</f>
        <v/>
      </c>
      <c r="L655" s="11" t="inlineStr">
        <is>
          <t>Completed</t>
        </is>
      </c>
    </row>
    <row r="656">
      <c r="A656" t="inlineStr">
        <is>
          <t>Avonmora</t>
        </is>
      </c>
      <c r="B656" s="7" t="n">
        <v>2024</v>
      </c>
      <c r="C656" t="inlineStr">
        <is>
          <t>Dumpster enclosures</t>
        </is>
      </c>
      <c r="D656" t="inlineStr">
        <is>
          <t>dumpster repairs</t>
        </is>
      </c>
      <c r="E656" s="7" t="inlineStr">
        <is>
          <t>84111</t>
        </is>
      </c>
      <c r="F656" s="11" t="inlineStr">
        <is>
          <t>GC</t>
        </is>
      </c>
      <c r="G656" s="7" t="inlineStr">
        <is>
          <t>Capital Plan</t>
        </is>
      </c>
      <c r="H656" s="3" t="n">
        <v>10000</v>
      </c>
      <c r="I656" s="3" t="n">
        <v>10000</v>
      </c>
      <c r="J656" s="4" t="n">
        <v>0</v>
      </c>
      <c r="K656" s="8">
        <f>IF(H656=0,0,I656/H656)</f>
        <v/>
      </c>
      <c r="L656" s="11" t="inlineStr">
        <is>
          <t>Completed</t>
        </is>
      </c>
    </row>
    <row r="657">
      <c r="A657" t="inlineStr">
        <is>
          <t>Avonmora</t>
        </is>
      </c>
      <c r="B657" s="7" t="n">
        <v>2024</v>
      </c>
      <c r="C657" t="inlineStr">
        <is>
          <t>Jack &amp; underpin foundations</t>
        </is>
      </c>
      <c r="D657" t="inlineStr">
        <is>
          <t>Foundations on 3 buildings</t>
        </is>
      </c>
      <c r="E657" s="7" t="inlineStr">
        <is>
          <t>84435</t>
        </is>
      </c>
      <c r="F657" s="11" t="inlineStr">
        <is>
          <t>GC</t>
        </is>
      </c>
      <c r="G657" s="7" t="inlineStr">
        <is>
          <t>Capital Plan</t>
        </is>
      </c>
      <c r="H657" s="3" t="n">
        <v>93000</v>
      </c>
      <c r="I657" s="3" t="n">
        <v>93000</v>
      </c>
      <c r="J657" s="4" t="n">
        <v>0</v>
      </c>
      <c r="K657" s="8">
        <f>IF(H657=0,0,I657/H657)</f>
        <v/>
      </c>
      <c r="L657" s="11" t="inlineStr">
        <is>
          <t>Completed</t>
        </is>
      </c>
    </row>
    <row r="658">
      <c r="A658" t="inlineStr">
        <is>
          <t>Avonmora</t>
        </is>
      </c>
      <c r="B658" s="7" t="n">
        <v>2024</v>
      </c>
      <c r="C658" t="inlineStr">
        <is>
          <t>Repair exterior stair treads and stringers</t>
        </is>
      </c>
      <c r="D658" t="inlineStr">
        <is>
          <t>replace 80 stair treads</t>
        </is>
      </c>
      <c r="E658" s="7" t="inlineStr">
        <is>
          <t>84114</t>
        </is>
      </c>
      <c r="F658" s="11" t="inlineStr">
        <is>
          <t>GC</t>
        </is>
      </c>
      <c r="G658" s="7" t="inlineStr">
        <is>
          <t>Capital Plan</t>
        </is>
      </c>
      <c r="H658" s="3" t="n">
        <v>9250</v>
      </c>
      <c r="I658" s="3" t="n">
        <v>9250</v>
      </c>
      <c r="J658" s="4" t="n">
        <v>0</v>
      </c>
      <c r="K658" s="8">
        <f>IF(H658=0,0,I658/H658)</f>
        <v/>
      </c>
      <c r="L658" s="11" t="inlineStr">
        <is>
          <t>Completed</t>
        </is>
      </c>
    </row>
    <row r="659">
      <c r="A659" t="inlineStr">
        <is>
          <t>Avonmora</t>
        </is>
      </c>
      <c r="B659" s="7" t="n">
        <v>2024</v>
      </c>
      <c r="C659" t="inlineStr">
        <is>
          <t>Repair exterior stair railings</t>
        </is>
      </c>
      <c r="D659" t="inlineStr">
        <is>
          <t>repair and secure stair rails</t>
        </is>
      </c>
      <c r="E659" s="7" t="inlineStr">
        <is>
          <t>84121</t>
        </is>
      </c>
      <c r="F659" s="11" t="inlineStr">
        <is>
          <t>GC</t>
        </is>
      </c>
      <c r="G659" s="7" t="inlineStr">
        <is>
          <t>Capital Plan</t>
        </is>
      </c>
      <c r="H659" s="3" t="n">
        <v>5000</v>
      </c>
      <c r="I659" s="3" t="n">
        <v>5000</v>
      </c>
      <c r="J659" s="4" t="n">
        <v>0</v>
      </c>
      <c r="K659" s="8">
        <f>IF(H659=0,0,I659/H659)</f>
        <v/>
      </c>
      <c r="L659" s="11" t="inlineStr">
        <is>
          <t>Completed</t>
        </is>
      </c>
    </row>
    <row r="660">
      <c r="A660" t="inlineStr">
        <is>
          <t>Avonmora</t>
        </is>
      </c>
      <c r="B660" s="7" t="n">
        <v>2024</v>
      </c>
      <c r="C660" t="inlineStr">
        <is>
          <t>Repair balcony framing &amp; decking</t>
        </is>
      </c>
      <c r="D660" t="inlineStr">
        <is>
          <t>rebuild three balcony towers</t>
        </is>
      </c>
      <c r="E660" s="7" t="inlineStr">
        <is>
          <t>84104</t>
        </is>
      </c>
      <c r="F660" s="11" t="inlineStr">
        <is>
          <t>GC</t>
        </is>
      </c>
      <c r="G660" s="7" t="inlineStr">
        <is>
          <t>Capital Plan</t>
        </is>
      </c>
      <c r="H660" s="3" t="n">
        <v>46000</v>
      </c>
      <c r="I660" s="3" t="n">
        <v>46000</v>
      </c>
      <c r="J660" s="4" t="n">
        <v>0</v>
      </c>
      <c r="K660" s="8">
        <f>IF(H660=0,0,I660/H660)</f>
        <v/>
      </c>
      <c r="L660" s="11" t="inlineStr">
        <is>
          <t>Completed</t>
        </is>
      </c>
    </row>
    <row r="661">
      <c r="A661" t="inlineStr">
        <is>
          <t>Avonmora</t>
        </is>
      </c>
      <c r="B661" s="7" t="n">
        <v>2024</v>
      </c>
      <c r="C661" t="inlineStr">
        <is>
          <t>Asphalt composite shingle roofing</t>
        </is>
      </c>
      <c r="D661" t="inlineStr">
        <is>
          <t>Replace all roofs. Metal, flash, vents, and ridge</t>
        </is>
      </c>
      <c r="E661" s="7" t="inlineStr">
        <is>
          <t>84433</t>
        </is>
      </c>
      <c r="F661" s="11" t="inlineStr">
        <is>
          <t>GC</t>
        </is>
      </c>
      <c r="G661" s="7" t="inlineStr">
        <is>
          <t>Capital Plan</t>
        </is>
      </c>
      <c r="H661" s="3" t="n">
        <v>1344500</v>
      </c>
      <c r="I661" s="3" t="n">
        <v>1344500</v>
      </c>
      <c r="J661" s="4" t="n">
        <v>0</v>
      </c>
      <c r="K661" s="8">
        <f>IF(H661=0,0,I661/H661)</f>
        <v/>
      </c>
      <c r="L661" s="11" t="inlineStr">
        <is>
          <t>Completed</t>
        </is>
      </c>
    </row>
    <row r="662">
      <c r="A662" t="inlineStr">
        <is>
          <t>Avonmora</t>
        </is>
      </c>
      <c r="B662" s="7" t="n">
        <v>2024</v>
      </c>
      <c r="C662" t="inlineStr">
        <is>
          <t>Gutters &amp; downspouts</t>
        </is>
      </c>
      <c r="D662" t="inlineStr">
        <is>
          <t>Repair and replace damaged or missing gutters</t>
        </is>
      </c>
      <c r="E662" s="7" t="inlineStr">
        <is>
          <t>84202</t>
        </is>
      </c>
      <c r="F662" s="11" t="inlineStr">
        <is>
          <t>GC</t>
        </is>
      </c>
      <c r="G662" s="7" t="inlineStr">
        <is>
          <t>Capital Plan</t>
        </is>
      </c>
      <c r="H662" s="3" t="n">
        <v>8300</v>
      </c>
      <c r="I662" s="3" t="n">
        <v>8300</v>
      </c>
      <c r="J662" s="4" t="n">
        <v>0</v>
      </c>
      <c r="K662" s="8">
        <f>IF(H662=0,0,I662/H662)</f>
        <v/>
      </c>
      <c r="L662" s="11" t="inlineStr">
        <is>
          <t>Completed</t>
        </is>
      </c>
    </row>
    <row r="663">
      <c r="A663" t="inlineStr">
        <is>
          <t>Avonmora</t>
        </is>
      </c>
      <c r="B663" s="7" t="n">
        <v>2024</v>
      </c>
      <c r="C663" t="inlineStr">
        <is>
          <t xml:space="preserve">Sealants &amp; caulking and paint </t>
        </is>
      </c>
      <c r="D663" t="inlineStr">
        <is>
          <t>sealant for stucco expansion joints</t>
        </is>
      </c>
      <c r="E663" s="7" t="inlineStr">
        <is>
          <t>84433</t>
        </is>
      </c>
      <c r="F663" s="11" t="inlineStr">
        <is>
          <t>GC</t>
        </is>
      </c>
      <c r="G663" s="7" t="inlineStr">
        <is>
          <t>Capital Plan</t>
        </is>
      </c>
      <c r="H663" s="3" t="n">
        <v>5300</v>
      </c>
      <c r="I663" s="3" t="n">
        <v>5300</v>
      </c>
      <c r="J663" s="4" t="n">
        <v>0</v>
      </c>
      <c r="K663" s="8">
        <f>IF(H663=0,0,I663/H663)</f>
        <v/>
      </c>
      <c r="L663" s="11" t="inlineStr">
        <is>
          <t>Completed</t>
        </is>
      </c>
    </row>
    <row r="664">
      <c r="A664" t="inlineStr">
        <is>
          <t>Avonmora</t>
        </is>
      </c>
      <c r="B664" s="7" t="n">
        <v>2024</v>
      </c>
      <c r="C664" t="inlineStr">
        <is>
          <t>Repair / replace wood siding</t>
        </is>
      </c>
      <c r="D664" t="inlineStr">
        <is>
          <t>repair loose siding</t>
        </is>
      </c>
      <c r="E664" s="7" t="inlineStr">
        <is>
          <t>84105</t>
        </is>
      </c>
      <c r="F664" s="11" t="inlineStr">
        <is>
          <t>GC</t>
        </is>
      </c>
      <c r="G664" s="7" t="inlineStr">
        <is>
          <t>Capital Plan</t>
        </is>
      </c>
      <c r="H664" s="3" t="n">
        <v>18000</v>
      </c>
      <c r="I664" s="3" t="n">
        <v>18000</v>
      </c>
      <c r="J664" s="4" t="n">
        <v>0</v>
      </c>
      <c r="K664" s="8">
        <f>IF(H664=0,0,I664/H664)</f>
        <v/>
      </c>
      <c r="L664" s="11" t="inlineStr">
        <is>
          <t>Completed</t>
        </is>
      </c>
    </row>
    <row r="665">
      <c r="A665" t="inlineStr">
        <is>
          <t>Avonmora</t>
        </is>
      </c>
      <c r="B665" s="7" t="n">
        <v>2024</v>
      </c>
      <c r="C665" t="inlineStr">
        <is>
          <t>Repair stucco</t>
        </is>
      </c>
      <c r="D665" t="inlineStr">
        <is>
          <t>repair damaged stucco</t>
        </is>
      </c>
      <c r="E665" s="7" t="inlineStr">
        <is>
          <t>84206</t>
        </is>
      </c>
      <c r="F665" s="11" t="inlineStr">
        <is>
          <t>GC</t>
        </is>
      </c>
      <c r="G665" s="7" t="inlineStr">
        <is>
          <t>Capital Plan</t>
        </is>
      </c>
      <c r="H665" s="3" t="n">
        <v>10000</v>
      </c>
      <c r="I665" s="3" t="n">
        <v>10000</v>
      </c>
      <c r="J665" s="4" t="n">
        <v>0</v>
      </c>
      <c r="K665" s="8">
        <f>IF(H665=0,0,I665/H665)</f>
        <v/>
      </c>
      <c r="L665" s="11" t="inlineStr">
        <is>
          <t>Completed</t>
        </is>
      </c>
    </row>
    <row r="666">
      <c r="A666" t="inlineStr">
        <is>
          <t>Avonmora</t>
        </is>
      </c>
      <c r="B666" s="7" t="n">
        <v>2024</v>
      </c>
      <c r="C666" t="inlineStr">
        <is>
          <t>Exterior painting</t>
        </is>
      </c>
      <c r="D666" t="inlineStr">
        <is>
          <t>repaint buildings 100% paintable</t>
        </is>
      </c>
      <c r="E666" s="7" t="inlineStr">
        <is>
          <t>84101</t>
        </is>
      </c>
      <c r="F666" s="11" t="inlineStr">
        <is>
          <t>GC</t>
        </is>
      </c>
      <c r="G666" s="7" t="inlineStr">
        <is>
          <t>Capital Plan</t>
        </is>
      </c>
      <c r="H666" s="3" t="n">
        <v>260000</v>
      </c>
      <c r="I666" s="3" t="n">
        <v>260000</v>
      </c>
      <c r="J666" s="4" t="n">
        <v>0</v>
      </c>
      <c r="K666" s="8">
        <f>IF(H666=0,0,I666/H666)</f>
        <v/>
      </c>
      <c r="L666" s="11" t="inlineStr">
        <is>
          <t>Completed</t>
        </is>
      </c>
    </row>
    <row r="667">
      <c r="A667" t="inlineStr">
        <is>
          <t>Avonmora</t>
        </is>
      </c>
      <c r="B667" s="7" t="n">
        <v>2024</v>
      </c>
      <c r="C667" t="inlineStr">
        <is>
          <t>Repair / replace soffits</t>
        </is>
      </c>
      <c r="D667" t="inlineStr">
        <is>
          <t>repair stairwell soffit</t>
        </is>
      </c>
      <c r="E667" s="7" t="inlineStr">
        <is>
          <t>84113</t>
        </is>
      </c>
      <c r="F667" s="11" t="inlineStr">
        <is>
          <t>GC</t>
        </is>
      </c>
      <c r="G667" s="7" t="inlineStr">
        <is>
          <t>Capital Plan</t>
        </is>
      </c>
      <c r="H667" s="3" t="n">
        <v>14500</v>
      </c>
      <c r="I667" s="3" t="n">
        <v>14500</v>
      </c>
      <c r="J667" s="4" t="n">
        <v>0</v>
      </c>
      <c r="K667" s="8">
        <f>IF(H667=0,0,I667/H667)</f>
        <v/>
      </c>
      <c r="L667" s="11" t="inlineStr">
        <is>
          <t>Completed</t>
        </is>
      </c>
    </row>
    <row r="668">
      <c r="A668" t="inlineStr">
        <is>
          <t>Avonmora</t>
        </is>
      </c>
      <c r="B668" s="7" t="n">
        <v>2024</v>
      </c>
      <c r="C668" t="inlineStr">
        <is>
          <t>Repair / replace wood trim</t>
        </is>
      </c>
      <c r="D668" t="inlineStr">
        <is>
          <t>wood replacement</t>
        </is>
      </c>
      <c r="E668" s="7" t="inlineStr">
        <is>
          <t>84105</t>
        </is>
      </c>
      <c r="F668" s="11" t="inlineStr">
        <is>
          <t>GC</t>
        </is>
      </c>
      <c r="G668" s="7" t="inlineStr">
        <is>
          <t>Capital Plan</t>
        </is>
      </c>
      <c r="H668" s="3" t="n">
        <v>10000</v>
      </c>
      <c r="I668" s="3" t="n">
        <v>10000</v>
      </c>
      <c r="J668" s="4" t="n">
        <v>0</v>
      </c>
      <c r="K668" s="8">
        <f>IF(H668=0,0,I668/H668)</f>
        <v/>
      </c>
      <c r="L668" s="11" t="inlineStr">
        <is>
          <t>Completed</t>
        </is>
      </c>
    </row>
    <row r="669">
      <c r="A669" t="inlineStr">
        <is>
          <t>Avonmora</t>
        </is>
      </c>
      <c r="B669" s="7" t="n">
        <v>2024</v>
      </c>
      <c r="C669" t="inlineStr">
        <is>
          <t>Shutters</t>
        </is>
      </c>
      <c r="D669" t="inlineStr">
        <is>
          <t>replace 50 pairs of shutters</t>
        </is>
      </c>
      <c r="E669" s="7" t="inlineStr">
        <is>
          <t>84206</t>
        </is>
      </c>
      <c r="F669" s="11" t="inlineStr">
        <is>
          <t>GC</t>
        </is>
      </c>
      <c r="G669" s="7" t="inlineStr">
        <is>
          <t>Capital Plan</t>
        </is>
      </c>
      <c r="H669" s="3" t="n">
        <v>9000</v>
      </c>
      <c r="I669" s="3" t="n">
        <v>9000</v>
      </c>
      <c r="J669" s="4" t="n">
        <v>0</v>
      </c>
      <c r="K669" s="8">
        <f>IF(H669=0,0,I669/H669)</f>
        <v/>
      </c>
      <c r="L669" s="11" t="inlineStr">
        <is>
          <t>Completed</t>
        </is>
      </c>
    </row>
    <row r="670">
      <c r="A670" t="inlineStr">
        <is>
          <t>Avonmora</t>
        </is>
      </c>
      <c r="B670" s="7" t="n">
        <v>2024</v>
      </c>
      <c r="C670" t="inlineStr">
        <is>
          <t>Interior Update Placeholder</t>
        </is>
      </c>
      <c r="D670" t="inlineStr">
        <is>
          <t>Paint cabinets and new hardware, Flooring, resurface counters Appliances if possible</t>
        </is>
      </c>
      <c r="E670" s="7" t="inlineStr">
        <is>
          <t>84207</t>
        </is>
      </c>
      <c r="F670" s="12" t="inlineStr">
        <is>
          <t>PMC</t>
        </is>
      </c>
      <c r="G670" s="7" t="inlineStr">
        <is>
          <t>Capital Plan</t>
        </is>
      </c>
      <c r="H670" s="3" t="n">
        <v>1140000</v>
      </c>
      <c r="I670" s="3" t="n">
        <v>0</v>
      </c>
      <c r="J670" s="4" t="n">
        <v>1140000</v>
      </c>
      <c r="K670" s="8">
        <f>IF(H670=0,0,I670/H670)</f>
        <v/>
      </c>
      <c r="L670" s="13" t="inlineStr">
        <is>
          <t>Not Started</t>
        </is>
      </c>
    </row>
    <row r="671">
      <c r="A671" t="inlineStr">
        <is>
          <t>Avonmora</t>
        </is>
      </c>
      <c r="B671" s="7" t="n">
        <v>2024</v>
      </c>
      <c r="C671" t="inlineStr">
        <is>
          <t>Sub Floor Repairs</t>
        </is>
      </c>
      <c r="D671" t="inlineStr">
        <is>
          <t>Sub Floors</t>
        </is>
      </c>
      <c r="E671" s="7" t="inlineStr">
        <is>
          <t>84304</t>
        </is>
      </c>
      <c r="F671" s="12" t="inlineStr">
        <is>
          <t>PMC</t>
        </is>
      </c>
      <c r="G671" s="7" t="inlineStr">
        <is>
          <t>Capital Plan</t>
        </is>
      </c>
      <c r="H671" s="3" t="n">
        <v>10000</v>
      </c>
      <c r="I671" s="3" t="n">
        <v>0</v>
      </c>
      <c r="J671" s="4" t="n">
        <v>10000</v>
      </c>
      <c r="K671" s="8">
        <f>IF(H671=0,0,I671/H671)</f>
        <v/>
      </c>
      <c r="L671" s="13" t="inlineStr">
        <is>
          <t>Not Started</t>
        </is>
      </c>
    </row>
    <row r="672">
      <c r="A672" t="inlineStr">
        <is>
          <t>Avonmora</t>
        </is>
      </c>
      <c r="B672" s="7" t="n">
        <v>2024</v>
      </c>
      <c r="C672" t="inlineStr">
        <is>
          <t>Designer Fees</t>
        </is>
      </c>
      <c r="D672" t="inlineStr">
        <is>
          <t>Exterior Paint, Unit Interiors, Clubhouse/Amenity areas</t>
        </is>
      </c>
      <c r="E672" s="7" t="inlineStr">
        <is>
          <t>84905</t>
        </is>
      </c>
      <c r="F672" s="12" t="inlineStr">
        <is>
          <t>PMC</t>
        </is>
      </c>
      <c r="G672" s="7" t="inlineStr">
        <is>
          <t>Capital Plan</t>
        </is>
      </c>
      <c r="H672" s="3" t="n">
        <v>1000</v>
      </c>
      <c r="I672" s="3" t="n">
        <v>0</v>
      </c>
      <c r="J672" s="4" t="n">
        <v>1000</v>
      </c>
      <c r="K672" s="8">
        <f>IF(H672=0,0,I672/H672)</f>
        <v/>
      </c>
      <c r="L672" s="13" t="inlineStr">
        <is>
          <t>Not Started</t>
        </is>
      </c>
    </row>
    <row r="673">
      <c r="A673" t="inlineStr">
        <is>
          <t>Avonmora</t>
        </is>
      </c>
      <c r="B673" s="7" t="n">
        <v>2024</v>
      </c>
      <c r="C673" t="inlineStr">
        <is>
          <t>Clubhouse / Office Remodel</t>
        </is>
      </c>
      <c r="D673" t="inlineStr">
        <is>
          <t>Sitting area by leasing- New lounge furniture, replace shelving with art and TVs.  Doors out to pool, pergola outside, s</t>
        </is>
      </c>
      <c r="E673" s="7" t="inlineStr">
        <is>
          <t>84116</t>
        </is>
      </c>
      <c r="F673" s="11" t="inlineStr">
        <is>
          <t>GC</t>
        </is>
      </c>
      <c r="G673" s="7" t="inlineStr">
        <is>
          <t>Capital Plan</t>
        </is>
      </c>
      <c r="H673" s="3" t="n">
        <v>20000</v>
      </c>
      <c r="I673" s="3" t="n">
        <v>20000</v>
      </c>
      <c r="J673" s="4" t="n">
        <v>0</v>
      </c>
      <c r="K673" s="8">
        <f>IF(H673=0,0,I673/H673)</f>
        <v/>
      </c>
      <c r="L673" s="11" t="inlineStr">
        <is>
          <t>Completed</t>
        </is>
      </c>
    </row>
    <row r="674">
      <c r="A674" t="inlineStr">
        <is>
          <t>Avonmora</t>
        </is>
      </c>
      <c r="B674" s="7" t="n">
        <v>2024</v>
      </c>
      <c r="C674" t="inlineStr">
        <is>
          <t>Pool Area Remodel</t>
        </is>
      </c>
      <c r="D674" t="inlineStr">
        <is>
          <t>Add plants or metal art in planters
Landscape enhancements</t>
        </is>
      </c>
      <c r="E674" s="7" t="inlineStr">
        <is>
          <t>84361</t>
        </is>
      </c>
      <c r="F674" s="11" t="inlineStr">
        <is>
          <t>GC</t>
        </is>
      </c>
      <c r="G674" s="7" t="inlineStr">
        <is>
          <t>Capital Plan</t>
        </is>
      </c>
      <c r="H674" s="3" t="n">
        <v>30000</v>
      </c>
      <c r="I674" s="3" t="n">
        <v>30000</v>
      </c>
      <c r="J674" s="4" t="n">
        <v>0</v>
      </c>
      <c r="K674" s="8">
        <f>IF(H674=0,0,I674/H674)</f>
        <v/>
      </c>
      <c r="L674" s="11" t="inlineStr">
        <is>
          <t>Completed</t>
        </is>
      </c>
    </row>
    <row r="675">
      <c r="A675" t="inlineStr">
        <is>
          <t>Avonmora</t>
        </is>
      </c>
      <c r="B675" s="7" t="n">
        <v>2024</v>
      </c>
      <c r="C675" t="inlineStr">
        <is>
          <t>Pool Furniture</t>
        </is>
      </c>
      <c r="D675" t="inlineStr">
        <is>
          <t>All new pool furniture and games</t>
        </is>
      </c>
      <c r="E675" s="7" t="inlineStr">
        <is>
          <t>84360</t>
        </is>
      </c>
      <c r="F675" s="12" t="inlineStr">
        <is>
          <t>PMC</t>
        </is>
      </c>
      <c r="G675" s="7" t="inlineStr">
        <is>
          <t>Capital Plan</t>
        </is>
      </c>
      <c r="H675" s="3" t="n">
        <v>35000</v>
      </c>
      <c r="I675" s="3" t="n">
        <v>0</v>
      </c>
      <c r="J675" s="4" t="n">
        <v>35000</v>
      </c>
      <c r="K675" s="8">
        <f>IF(H675=0,0,I675/H675)</f>
        <v/>
      </c>
      <c r="L675" s="13" t="inlineStr">
        <is>
          <t>Not Started</t>
        </is>
      </c>
    </row>
    <row r="676">
      <c r="A676" t="inlineStr">
        <is>
          <t>Avonmora</t>
        </is>
      </c>
      <c r="B676" s="7" t="n">
        <v>2024</v>
      </c>
      <c r="C676" t="inlineStr">
        <is>
          <t>Dog Park</t>
        </is>
      </c>
      <c r="D676" t="inlineStr">
        <is>
          <t>Add benches and table</t>
        </is>
      </c>
      <c r="E676" s="7" t="inlineStr">
        <is>
          <t>84130</t>
        </is>
      </c>
      <c r="F676" s="11" t="inlineStr">
        <is>
          <t>GC</t>
        </is>
      </c>
      <c r="G676" s="7" t="inlineStr">
        <is>
          <t>Capital Plan</t>
        </is>
      </c>
      <c r="H676" s="3" t="n">
        <v>4000</v>
      </c>
      <c r="I676" s="3" t="n">
        <v>4000</v>
      </c>
      <c r="J676" s="4" t="n">
        <v>0</v>
      </c>
      <c r="K676" s="8">
        <f>IF(H676=0,0,I676/H676)</f>
        <v/>
      </c>
      <c r="L676" s="11" t="inlineStr">
        <is>
          <t>Completed</t>
        </is>
      </c>
    </row>
    <row r="677">
      <c r="A677" t="inlineStr">
        <is>
          <t>Avonmora</t>
        </is>
      </c>
      <c r="B677" s="7" t="n">
        <v>2024</v>
      </c>
      <c r="C677" t="inlineStr">
        <is>
          <t>Common area light fixtures</t>
        </is>
      </c>
      <c r="D677" t="inlineStr">
        <is>
          <t>exterior building security lighting are pole lights and need new fixtures</t>
        </is>
      </c>
      <c r="E677" s="7" t="inlineStr">
        <is>
          <t>84112</t>
        </is>
      </c>
      <c r="F677" s="11" t="inlineStr">
        <is>
          <t>GC</t>
        </is>
      </c>
      <c r="G677" s="7" t="inlineStr">
        <is>
          <t>Capital Plan</t>
        </is>
      </c>
      <c r="H677" s="3" t="n">
        <v>38000</v>
      </c>
      <c r="I677" s="3" t="n">
        <v>38000</v>
      </c>
      <c r="J677" s="4" t="n">
        <v>0</v>
      </c>
      <c r="K677" s="8">
        <f>IF(H677=0,0,I677/H677)</f>
        <v/>
      </c>
      <c r="L677" s="11" t="inlineStr">
        <is>
          <t>Completed</t>
        </is>
      </c>
    </row>
    <row r="678">
      <c r="A678" t="inlineStr">
        <is>
          <t>Avonmora</t>
        </is>
      </c>
      <c r="B678" s="7" t="n">
        <v>2024</v>
      </c>
      <c r="C678" t="inlineStr">
        <is>
          <t xml:space="preserve">exterior lights </t>
        </is>
      </c>
      <c r="D678" t="inlineStr">
        <is>
          <t>replace pool lights and correct electric for pool lights</t>
        </is>
      </c>
      <c r="E678" s="7" t="inlineStr">
        <is>
          <t>84112</t>
        </is>
      </c>
      <c r="F678" s="11" t="inlineStr">
        <is>
          <t>GC</t>
        </is>
      </c>
      <c r="G678" s="7" t="inlineStr">
        <is>
          <t>Capital Plan</t>
        </is>
      </c>
      <c r="H678" s="3" t="n">
        <v>20000</v>
      </c>
      <c r="I678" s="3" t="n">
        <v>20000</v>
      </c>
      <c r="J678" s="4" t="n">
        <v>0</v>
      </c>
      <c r="K678" s="8">
        <f>IF(H678=0,0,I678/H678)</f>
        <v/>
      </c>
      <c r="L678" s="11" t="inlineStr">
        <is>
          <t>Completed</t>
        </is>
      </c>
    </row>
    <row r="679">
      <c r="A679" t="inlineStr">
        <is>
          <t>Avonmora</t>
        </is>
      </c>
      <c r="B679" s="7" t="n">
        <v>2024</v>
      </c>
      <c r="C679" t="inlineStr">
        <is>
          <t>Contingency</t>
        </is>
      </c>
      <c r="D679" t="inlineStr">
        <is>
          <t>Contingency Amount</t>
        </is>
      </c>
      <c r="E679" s="7" t="inlineStr">
        <is>
          <t>84510</t>
        </is>
      </c>
      <c r="F679" s="11" t="inlineStr">
        <is>
          <t>GC</t>
        </is>
      </c>
      <c r="G679" s="15" t="inlineStr">
        <is>
          <t>Contingency</t>
        </is>
      </c>
      <c r="H679" s="3" t="n">
        <v>20000</v>
      </c>
      <c r="I679" s="3" t="n">
        <v>20000</v>
      </c>
      <c r="J679" s="4" t="n">
        <v>0</v>
      </c>
      <c r="K679" s="8">
        <f>IF(H679=0,0,I679/H679)</f>
        <v/>
      </c>
      <c r="L679" s="12" t="inlineStr">
        <is>
          <t>Reserve</t>
        </is>
      </c>
    </row>
    <row r="680">
      <c r="A680" t="inlineStr">
        <is>
          <t>Bridgepoint</t>
        </is>
      </c>
      <c r="B680" s="7" t="n">
        <v>2024</v>
      </c>
      <c r="C680" t="inlineStr">
        <is>
          <t>Storm sewer piping</t>
        </is>
      </c>
      <c r="D680" t="inlineStr">
        <is>
          <t>Clean out yard drains
PCA Item- It was reported that storm water ponds around Building 2 and 6. Partner observed sandbag</t>
        </is>
      </c>
      <c r="E680" s="7" t="inlineStr">
        <is>
          <t>0200 - Site Utilities &amp; Improvements</t>
        </is>
      </c>
      <c r="F680" s="11" t="inlineStr">
        <is>
          <t>GC</t>
        </is>
      </c>
      <c r="G680" s="7" t="inlineStr">
        <is>
          <t>Capital Plan</t>
        </is>
      </c>
      <c r="H680" s="3" t="n">
        <v>20000</v>
      </c>
      <c r="I680" s="3" t="n">
        <v>20000</v>
      </c>
      <c r="J680" s="4" t="n">
        <v>0</v>
      </c>
      <c r="K680" s="8">
        <f>IF(H680=0,0,I680/H680)</f>
        <v/>
      </c>
      <c r="L680" s="11" t="inlineStr">
        <is>
          <t>Completed</t>
        </is>
      </c>
    </row>
    <row r="681">
      <c r="A681" t="inlineStr">
        <is>
          <t>Bridgepoint</t>
        </is>
      </c>
      <c r="B681" s="7" t="n">
        <v>2024</v>
      </c>
      <c r="C681" t="inlineStr">
        <is>
          <t>concrete pavement</t>
        </is>
      </c>
      <c r="D681" t="inlineStr">
        <is>
          <t>Patch and repair damaged areas, replace existing speed bumps with monolithic speed bumps
PCA Item- Linear cracking was o</t>
        </is>
      </c>
      <c r="E681" s="7" t="inlineStr">
        <is>
          <t>0200 - Site Utilities &amp; Improvements</t>
        </is>
      </c>
      <c r="F681" s="11" t="inlineStr">
        <is>
          <t>GC</t>
        </is>
      </c>
      <c r="G681" s="7" t="inlineStr">
        <is>
          <t>Capital Plan</t>
        </is>
      </c>
      <c r="H681" s="3" t="n">
        <v>70000</v>
      </c>
      <c r="I681" s="3" t="n">
        <v>70000</v>
      </c>
      <c r="J681" s="4" t="n">
        <v>0</v>
      </c>
      <c r="K681" s="8">
        <f>IF(H681=0,0,I681/H681)</f>
        <v/>
      </c>
      <c r="L681" s="11" t="inlineStr">
        <is>
          <t>Completed</t>
        </is>
      </c>
    </row>
    <row r="682">
      <c r="A682" t="inlineStr">
        <is>
          <t>Bridgepoint</t>
        </is>
      </c>
      <c r="B682" s="7" t="n">
        <v>2024</v>
      </c>
      <c r="C682" t="inlineStr">
        <is>
          <t>Stripe parking areas</t>
        </is>
      </c>
      <c r="D682" t="inlineStr">
        <is>
          <t>Entire property</t>
        </is>
      </c>
      <c r="E682" s="7" t="inlineStr">
        <is>
          <t>0200 - Site Utilities &amp; Improvements</t>
        </is>
      </c>
      <c r="F682" s="11" t="inlineStr">
        <is>
          <t>GC</t>
        </is>
      </c>
      <c r="G682" s="7" t="inlineStr">
        <is>
          <t>Capital Plan</t>
        </is>
      </c>
      <c r="H682" s="3" t="n">
        <v>18000</v>
      </c>
      <c r="I682" s="3" t="n">
        <v>18000</v>
      </c>
      <c r="J682" s="4" t="n">
        <v>0</v>
      </c>
      <c r="K682" s="8">
        <f>IF(H682=0,0,I682/H682)</f>
        <v/>
      </c>
      <c r="L682" s="11" t="inlineStr">
        <is>
          <t>Completed</t>
        </is>
      </c>
    </row>
    <row r="683">
      <c r="A683" t="inlineStr">
        <is>
          <t>Bridgepoint</t>
        </is>
      </c>
      <c r="B683" s="7" t="n">
        <v>2024</v>
      </c>
      <c r="C683" t="inlineStr">
        <is>
          <t>ADA parking &amp; curb cuts</t>
        </is>
      </c>
      <c r="D683" t="inlineStr">
        <is>
          <t>Repair damaged curbs</t>
        </is>
      </c>
      <c r="E683" s="7" t="inlineStr">
        <is>
          <t>0200 - Site Utilities &amp; Improvements</t>
        </is>
      </c>
      <c r="F683" s="11" t="inlineStr">
        <is>
          <t>GC</t>
        </is>
      </c>
      <c r="G683" s="7" t="inlineStr">
        <is>
          <t>Capital Plan</t>
        </is>
      </c>
      <c r="H683" s="3" t="n">
        <v>9300</v>
      </c>
      <c r="I683" s="3" t="n">
        <v>9300</v>
      </c>
      <c r="J683" s="4" t="n">
        <v>0</v>
      </c>
      <c r="K683" s="8">
        <f>IF(H683=0,0,I683/H683)</f>
        <v/>
      </c>
      <c r="L683" s="11" t="inlineStr">
        <is>
          <t>Completed</t>
        </is>
      </c>
    </row>
    <row r="684">
      <c r="A684" t="inlineStr">
        <is>
          <t>Bridgepoint</t>
        </is>
      </c>
      <c r="B684" s="7" t="n">
        <v>2024</v>
      </c>
      <c r="C684" t="inlineStr">
        <is>
          <t>Sidewalks</t>
        </is>
      </c>
      <c r="D684" t="inlineStr">
        <is>
          <t>Mortar expansion joints between curb and sidewalk 
PCA Item- Differential settlement between the curb and the sidewalk w</t>
        </is>
      </c>
      <c r="E684" s="7" t="inlineStr">
        <is>
          <t>0200 - Site Utilities &amp; Improvements</t>
        </is>
      </c>
      <c r="F684" s="11" t="inlineStr">
        <is>
          <t>GC</t>
        </is>
      </c>
      <c r="G684" s="7" t="inlineStr">
        <is>
          <t>Capital Plan</t>
        </is>
      </c>
      <c r="H684" s="3" t="n">
        <v>36000</v>
      </c>
      <c r="I684" s="3" t="n">
        <v>36000</v>
      </c>
      <c r="J684" s="4" t="n">
        <v>0</v>
      </c>
      <c r="K684" s="8">
        <f>IF(H684=0,0,I684/H684)</f>
        <v/>
      </c>
      <c r="L684" s="11" t="inlineStr">
        <is>
          <t>Completed</t>
        </is>
      </c>
    </row>
    <row r="685">
      <c r="A685" t="inlineStr">
        <is>
          <t>Bridgepoint</t>
        </is>
      </c>
      <c r="B685" s="7" t="n">
        <v>2024</v>
      </c>
      <c r="C685" t="inlineStr">
        <is>
          <t>Landscape irrigation</t>
        </is>
      </c>
      <c r="D685" t="inlineStr">
        <is>
          <t>Inspect and repair Irrigation</t>
        </is>
      </c>
      <c r="E685" s="7" t="inlineStr">
        <is>
          <t>0200 - Site Utilities &amp; Improvements</t>
        </is>
      </c>
      <c r="F685" s="11" t="inlineStr">
        <is>
          <t>GC</t>
        </is>
      </c>
      <c r="G685" s="7" t="inlineStr">
        <is>
          <t>Capital Plan</t>
        </is>
      </c>
      <c r="H685" s="3" t="n">
        <v>18000</v>
      </c>
      <c r="I685" s="3" t="n">
        <v>18000</v>
      </c>
      <c r="J685" s="4" t="n">
        <v>0</v>
      </c>
      <c r="K685" s="8">
        <f>IF(H685=0,0,I685/H685)</f>
        <v/>
      </c>
      <c r="L685" s="11" t="inlineStr">
        <is>
          <t>Completed</t>
        </is>
      </c>
    </row>
    <row r="686">
      <c r="A686" t="inlineStr">
        <is>
          <t>Bridgepoint</t>
        </is>
      </c>
      <c r="B686" s="7" t="n">
        <v>2024</v>
      </c>
      <c r="C686" t="inlineStr">
        <is>
          <t xml:space="preserve">Erosion control </t>
        </is>
      </c>
      <c r="E686" s="7" t="inlineStr">
        <is>
          <t>0200 - Site Utilities &amp; Improvements</t>
        </is>
      </c>
      <c r="F686" s="11" t="inlineStr">
        <is>
          <t>GC</t>
        </is>
      </c>
      <c r="G686" s="7" t="inlineStr">
        <is>
          <t>Capital Plan</t>
        </is>
      </c>
      <c r="H686" s="3" t="n">
        <v>25500</v>
      </c>
      <c r="I686" s="3" t="n">
        <v>25500</v>
      </c>
      <c r="J686" s="4" t="n">
        <v>0</v>
      </c>
      <c r="K686" s="8">
        <f>IF(H686=0,0,I686/H686)</f>
        <v/>
      </c>
      <c r="L686" s="11" t="inlineStr">
        <is>
          <t>Completed</t>
        </is>
      </c>
    </row>
    <row r="687">
      <c r="A687" t="inlineStr">
        <is>
          <t>Bridgepoint</t>
        </is>
      </c>
      <c r="B687" s="7" t="n">
        <v>2024</v>
      </c>
      <c r="C687" t="inlineStr">
        <is>
          <t>Fences &amp; gates - site perimeter</t>
        </is>
      </c>
      <c r="D687" t="inlineStr">
        <is>
          <t>Straighten and add additional side to wooden privacy fence between communities</t>
        </is>
      </c>
      <c r="E687" s="7" t="inlineStr">
        <is>
          <t>0200 - Site Utilities &amp; Improvements</t>
        </is>
      </c>
      <c r="F687" s="11" t="inlineStr">
        <is>
          <t>GC</t>
        </is>
      </c>
      <c r="G687" s="7" t="inlineStr">
        <is>
          <t>Capital Plan</t>
        </is>
      </c>
      <c r="H687" s="3" t="n">
        <v>35000</v>
      </c>
      <c r="I687" s="3" t="n">
        <v>35000</v>
      </c>
      <c r="J687" s="4" t="n">
        <v>0</v>
      </c>
      <c r="K687" s="8">
        <f>IF(H687=0,0,I687/H687)</f>
        <v/>
      </c>
      <c r="L687" s="11" t="inlineStr">
        <is>
          <t>Completed</t>
        </is>
      </c>
    </row>
    <row r="688">
      <c r="A688" t="inlineStr">
        <is>
          <t>Bridgepoint</t>
        </is>
      </c>
      <c r="B688" s="7" t="n">
        <v>2024</v>
      </c>
      <c r="C688" t="inlineStr">
        <is>
          <t>Landscaping</t>
        </is>
      </c>
      <c r="D688" t="inlineStr">
        <is>
          <t>remove dead tree stumps on site</t>
        </is>
      </c>
      <c r="E688" s="7" t="inlineStr">
        <is>
          <t>0200 - Site Utilities &amp; Improvements</t>
        </is>
      </c>
      <c r="F688" s="11" t="inlineStr">
        <is>
          <t>GC</t>
        </is>
      </c>
      <c r="G688" s="7" t="inlineStr">
        <is>
          <t>Capital Plan</t>
        </is>
      </c>
      <c r="H688" s="3" t="n">
        <v>10000</v>
      </c>
      <c r="I688" s="3" t="n">
        <v>10000</v>
      </c>
      <c r="J688" s="4" t="n">
        <v>0</v>
      </c>
      <c r="K688" s="8">
        <f>IF(H688=0,0,I688/H688)</f>
        <v/>
      </c>
      <c r="L688" s="11" t="inlineStr">
        <is>
          <t>Completed</t>
        </is>
      </c>
    </row>
    <row r="689">
      <c r="A689" t="inlineStr">
        <is>
          <t>Bridgepoint</t>
        </is>
      </c>
      <c r="B689" s="7" t="n">
        <v>2024</v>
      </c>
      <c r="C689" t="inlineStr">
        <is>
          <t>Landscaping</t>
        </is>
      </c>
      <c r="D689" t="inlineStr">
        <is>
          <t>Add river rock in high visibility bare areas 
Add french drains to address areas with flooding, particularly flooded uni</t>
        </is>
      </c>
      <c r="E689" s="7" t="inlineStr">
        <is>
          <t>0200 - Site Utilities &amp; Improvements</t>
        </is>
      </c>
      <c r="F689" s="11" t="inlineStr">
        <is>
          <t>GC</t>
        </is>
      </c>
      <c r="G689" s="7" t="inlineStr">
        <is>
          <t>Capital Plan</t>
        </is>
      </c>
      <c r="H689" s="3" t="n">
        <v>50000</v>
      </c>
      <c r="I689" s="3" t="n">
        <v>50000</v>
      </c>
      <c r="J689" s="4" t="n">
        <v>0</v>
      </c>
      <c r="K689" s="8">
        <f>IF(H689=0,0,I689/H689)</f>
        <v/>
      </c>
      <c r="L689" s="11" t="inlineStr">
        <is>
          <t>Completed</t>
        </is>
      </c>
    </row>
    <row r="690">
      <c r="A690" t="inlineStr">
        <is>
          <t>Bridgepoint</t>
        </is>
      </c>
      <c r="B690" s="7" t="n">
        <v>2024</v>
      </c>
      <c r="C690" t="inlineStr">
        <is>
          <t>Resurface swimming pool</t>
        </is>
      </c>
      <c r="D690" t="inlineStr">
        <is>
          <t>resurface</t>
        </is>
      </c>
      <c r="E690" s="7" t="inlineStr">
        <is>
          <t>0200 - Site Utilities &amp; Improvements</t>
        </is>
      </c>
      <c r="F690" s="11" t="inlineStr">
        <is>
          <t>GC</t>
        </is>
      </c>
      <c r="G690" s="7" t="inlineStr">
        <is>
          <t>Capital Plan</t>
        </is>
      </c>
      <c r="H690" s="3" t="n">
        <v>38000</v>
      </c>
      <c r="I690" s="3" t="n">
        <v>38000</v>
      </c>
      <c r="J690" s="4" t="n">
        <v>0</v>
      </c>
      <c r="K690" s="8">
        <f>IF(H690=0,0,I690/H690)</f>
        <v/>
      </c>
      <c r="L690" s="11" t="inlineStr">
        <is>
          <t>Completed</t>
        </is>
      </c>
    </row>
    <row r="691">
      <c r="A691" t="inlineStr">
        <is>
          <t>Bridgepoint</t>
        </is>
      </c>
      <c r="B691" s="7" t="n">
        <v>2024</v>
      </c>
      <c r="C691" t="inlineStr">
        <is>
          <t>Replace swimming pool coping</t>
        </is>
      </c>
      <c r="D691" t="inlineStr">
        <is>
          <t>retile pool</t>
        </is>
      </c>
      <c r="E691" s="7" t="inlineStr">
        <is>
          <t>0200 - Site Utilities &amp; Improvements</t>
        </is>
      </c>
      <c r="F691" s="11" t="inlineStr">
        <is>
          <t>GC</t>
        </is>
      </c>
      <c r="G691" s="7" t="inlineStr">
        <is>
          <t>Capital Plan</t>
        </is>
      </c>
      <c r="H691" s="3" t="n">
        <v>9500</v>
      </c>
      <c r="I691" s="3" t="n">
        <v>9500</v>
      </c>
      <c r="J691" s="4" t="n">
        <v>0</v>
      </c>
      <c r="K691" s="8">
        <f>IF(H691=0,0,I691/H691)</f>
        <v/>
      </c>
      <c r="L691" s="11" t="inlineStr">
        <is>
          <t>Completed</t>
        </is>
      </c>
    </row>
    <row r="692">
      <c r="A692" t="inlineStr">
        <is>
          <t>Bridgepoint</t>
        </is>
      </c>
      <c r="B692" s="7" t="n">
        <v>2024</v>
      </c>
      <c r="C692" t="inlineStr">
        <is>
          <t>Replace swimming pool deck</t>
        </is>
      </c>
      <c r="D692" t="inlineStr">
        <is>
          <t>pressure wash, replace expansion joint materials and deck o seal</t>
        </is>
      </c>
      <c r="E692" s="7" t="inlineStr">
        <is>
          <t>0200 - Site Utilities &amp; Improvements</t>
        </is>
      </c>
      <c r="F692" s="11" t="inlineStr">
        <is>
          <t>GC</t>
        </is>
      </c>
      <c r="G692" s="7" t="inlineStr">
        <is>
          <t>Capital Plan</t>
        </is>
      </c>
      <c r="H692" s="3" t="n">
        <v>12000</v>
      </c>
      <c r="I692" s="3" t="n">
        <v>12000</v>
      </c>
      <c r="J692" s="4" t="n">
        <v>0</v>
      </c>
      <c r="K692" s="8">
        <f>IF(H692=0,0,I692/H692)</f>
        <v/>
      </c>
      <c r="L692" s="11" t="inlineStr">
        <is>
          <t>Completed</t>
        </is>
      </c>
    </row>
    <row r="693">
      <c r="A693" t="inlineStr">
        <is>
          <t>Bridgepoint</t>
        </is>
      </c>
      <c r="B693" s="7" t="n">
        <v>2024</v>
      </c>
      <c r="C693" t="inlineStr">
        <is>
          <t>Fences &amp; gates - swimming pool</t>
        </is>
      </c>
      <c r="D693" t="inlineStr">
        <is>
          <t>paint and repair</t>
        </is>
      </c>
      <c r="E693" s="7" t="inlineStr">
        <is>
          <t>0200 - Site Utilities &amp; Improvements</t>
        </is>
      </c>
      <c r="F693" s="11" t="inlineStr">
        <is>
          <t>GC</t>
        </is>
      </c>
      <c r="G693" s="7" t="inlineStr">
        <is>
          <t>Capital Plan</t>
        </is>
      </c>
      <c r="H693" s="3" t="n">
        <v>9300</v>
      </c>
      <c r="I693" s="3" t="n">
        <v>9300</v>
      </c>
      <c r="J693" s="4" t="n">
        <v>0</v>
      </c>
      <c r="K693" s="8">
        <f>IF(H693=0,0,I693/H693)</f>
        <v/>
      </c>
      <c r="L693" s="11" t="inlineStr">
        <is>
          <t>Completed</t>
        </is>
      </c>
    </row>
    <row r="694">
      <c r="A694" t="inlineStr">
        <is>
          <t>Bridgepoint</t>
        </is>
      </c>
      <c r="B694" s="7" t="n">
        <v>2024</v>
      </c>
      <c r="C694" t="inlineStr">
        <is>
          <t>Pergola court</t>
        </is>
      </c>
      <c r="D694" t="inlineStr">
        <is>
          <t>repair, stain and seal pergolas over grill areas</t>
        </is>
      </c>
      <c r="E694" s="7" t="inlineStr">
        <is>
          <t>0200 - Site Utilities &amp; Improvements</t>
        </is>
      </c>
      <c r="F694" s="11" t="inlineStr">
        <is>
          <t>GC</t>
        </is>
      </c>
      <c r="G694" s="7" t="inlineStr">
        <is>
          <t>Capital Plan</t>
        </is>
      </c>
      <c r="H694" s="3" t="n">
        <v>12000</v>
      </c>
      <c r="I694" s="3" t="n">
        <v>12000</v>
      </c>
      <c r="J694" s="4" t="n">
        <v>0</v>
      </c>
      <c r="K694" s="8">
        <f>IF(H694=0,0,I694/H694)</f>
        <v/>
      </c>
      <c r="L694" s="11" t="inlineStr">
        <is>
          <t>Completed</t>
        </is>
      </c>
    </row>
    <row r="695">
      <c r="A695" t="inlineStr">
        <is>
          <t>Bridgepoint</t>
        </is>
      </c>
      <c r="B695" s="7" t="n">
        <v>2024</v>
      </c>
      <c r="C695" t="inlineStr">
        <is>
          <t xml:space="preserve">Dog Park </t>
        </is>
      </c>
      <c r="D695" t="inlineStr">
        <is>
          <t>Replace 225 ft of fencing, replace bench with moveable bench</t>
        </is>
      </c>
      <c r="E695" s="7" t="inlineStr">
        <is>
          <t>0200 - Site Utilities &amp; Improvements</t>
        </is>
      </c>
      <c r="F695" s="11" t="inlineStr">
        <is>
          <t>GC</t>
        </is>
      </c>
      <c r="G695" s="7" t="inlineStr">
        <is>
          <t>Capital Plan</t>
        </is>
      </c>
      <c r="H695" s="3" t="n">
        <v>17400</v>
      </c>
      <c r="I695" s="3" t="n">
        <v>17400</v>
      </c>
      <c r="J695" s="4" t="n">
        <v>0</v>
      </c>
      <c r="K695" s="8">
        <f>IF(H695=0,0,I695/H695)</f>
        <v/>
      </c>
      <c r="L695" s="11" t="inlineStr">
        <is>
          <t>Completed</t>
        </is>
      </c>
    </row>
    <row r="696">
      <c r="A696" t="inlineStr">
        <is>
          <t>Bridgepoint</t>
        </is>
      </c>
      <c r="B696" s="7" t="n">
        <v>2024</v>
      </c>
      <c r="C696" t="inlineStr">
        <is>
          <t>Carports / Garages</t>
        </is>
      </c>
      <c r="D696" t="inlineStr">
        <is>
          <t>Repair and paint</t>
        </is>
      </c>
      <c r="E696" s="7" t="inlineStr">
        <is>
          <t>0200 - Site Utilities &amp; Improvements</t>
        </is>
      </c>
      <c r="F696" s="11" t="inlineStr">
        <is>
          <t>GC</t>
        </is>
      </c>
      <c r="G696" s="7" t="inlineStr">
        <is>
          <t>Capital Plan</t>
        </is>
      </c>
      <c r="H696" s="3" t="n">
        <v>18000</v>
      </c>
      <c r="I696" s="3" t="n">
        <v>18000</v>
      </c>
      <c r="J696" s="4" t="n">
        <v>0</v>
      </c>
      <c r="K696" s="8">
        <f>IF(H696=0,0,I696/H696)</f>
        <v/>
      </c>
      <c r="L696" s="11" t="inlineStr">
        <is>
          <t>Completed</t>
        </is>
      </c>
    </row>
    <row r="697">
      <c r="A697" t="inlineStr">
        <is>
          <t>Bridgepoint</t>
        </is>
      </c>
      <c r="B697" s="7" t="n">
        <v>2024</v>
      </c>
      <c r="C697" t="inlineStr">
        <is>
          <t>Dumpster enclosures</t>
        </is>
      </c>
      <c r="D697" t="inlineStr">
        <is>
          <t>Repair door and paint</t>
        </is>
      </c>
      <c r="E697" s="7" t="inlineStr">
        <is>
          <t>0200 - Site Utilities &amp; Improvements</t>
        </is>
      </c>
      <c r="F697" s="11" t="inlineStr">
        <is>
          <t>GC</t>
        </is>
      </c>
      <c r="G697" s="7" t="inlineStr">
        <is>
          <t>Capital Plan</t>
        </is>
      </c>
      <c r="H697" s="3" t="n">
        <v>9500</v>
      </c>
      <c r="I697" s="3" t="n">
        <v>9500</v>
      </c>
      <c r="J697" s="4" t="n">
        <v>0</v>
      </c>
      <c r="K697" s="8">
        <f>IF(H697=0,0,I697/H697)</f>
        <v/>
      </c>
      <c r="L697" s="11" t="inlineStr">
        <is>
          <t>Completed</t>
        </is>
      </c>
    </row>
    <row r="698">
      <c r="A698" t="inlineStr">
        <is>
          <t>Bridgepoint</t>
        </is>
      </c>
      <c r="B698" s="7" t="n">
        <v>2024</v>
      </c>
      <c r="C698" t="inlineStr">
        <is>
          <t>Compactor door out of place</t>
        </is>
      </c>
      <c r="D698" t="inlineStr">
        <is>
          <t>TAM team has bid to repair</t>
        </is>
      </c>
      <c r="E698" s="7" t="inlineStr">
        <is>
          <t>0200 - Site Utilities &amp; Improvements</t>
        </is>
      </c>
      <c r="F698" s="11" t="inlineStr">
        <is>
          <t>GC</t>
        </is>
      </c>
      <c r="G698" s="7" t="inlineStr">
        <is>
          <t>Capital Plan</t>
        </is>
      </c>
      <c r="H698" s="3" t="n">
        <v>1500</v>
      </c>
      <c r="I698" s="3" t="n">
        <v>1500</v>
      </c>
      <c r="J698" s="4" t="n">
        <v>0</v>
      </c>
      <c r="K698" s="8">
        <f>IF(H698=0,0,I698/H698)</f>
        <v/>
      </c>
      <c r="L698" s="11" t="inlineStr">
        <is>
          <t>Completed</t>
        </is>
      </c>
    </row>
    <row r="699">
      <c r="A699" t="inlineStr">
        <is>
          <t>Bridgepoint</t>
        </is>
      </c>
      <c r="B699" s="7" t="n">
        <v>2024</v>
      </c>
      <c r="C699" t="inlineStr">
        <is>
          <t>Jack &amp; underpin foundations</t>
        </is>
      </c>
      <c r="D699" t="inlineStr">
        <is>
          <t>Placeholder for foundation repairs on "2 buildings"</t>
        </is>
      </c>
      <c r="E699" s="7" t="inlineStr">
        <is>
          <t>0300 - Excavation &amp; Foundations</t>
        </is>
      </c>
      <c r="F699" s="11" t="inlineStr">
        <is>
          <t>GC</t>
        </is>
      </c>
      <c r="G699" s="7" t="inlineStr">
        <is>
          <t>Capital Plan</t>
        </is>
      </c>
      <c r="H699" s="3" t="n">
        <v>70000</v>
      </c>
      <c r="I699" s="3" t="n">
        <v>70000</v>
      </c>
      <c r="J699" s="4" t="n">
        <v>0</v>
      </c>
      <c r="K699" s="8">
        <f>IF(H699=0,0,I699/H699)</f>
        <v/>
      </c>
      <c r="L699" s="11" t="inlineStr">
        <is>
          <t>Completed</t>
        </is>
      </c>
    </row>
    <row r="700">
      <c r="A700" t="inlineStr">
        <is>
          <t>Bridgepoint</t>
        </is>
      </c>
      <c r="B700" s="7" t="n">
        <v>2024</v>
      </c>
      <c r="C700" t="inlineStr">
        <is>
          <t>Concrete deck / floor fill</t>
        </is>
      </c>
      <c r="E700" s="7" t="inlineStr">
        <is>
          <t>0400 - Structure</t>
        </is>
      </c>
      <c r="F700" s="11" t="inlineStr">
        <is>
          <t>GC</t>
        </is>
      </c>
      <c r="G700" s="7" t="inlineStr">
        <is>
          <t>Capital Plan</t>
        </is>
      </c>
      <c r="H700" s="3" t="n">
        <v>17000</v>
      </c>
      <c r="I700" s="3" t="n">
        <v>17000</v>
      </c>
      <c r="J700" s="4" t="n">
        <v>0</v>
      </c>
      <c r="K700" s="8">
        <f>IF(H700=0,0,I700/H700)</f>
        <v/>
      </c>
      <c r="L700" s="11" t="inlineStr">
        <is>
          <t>Completed</t>
        </is>
      </c>
    </row>
    <row r="701">
      <c r="A701" t="inlineStr">
        <is>
          <t>Bridgepoint</t>
        </is>
      </c>
      <c r="B701" s="7" t="n">
        <v>2024</v>
      </c>
      <c r="C701" t="inlineStr">
        <is>
          <t>Wall framing</t>
        </is>
      </c>
      <c r="D701" t="inlineStr">
        <is>
          <t>seal penetrations in landings</t>
        </is>
      </c>
      <c r="E701" s="7" t="inlineStr">
        <is>
          <t>0400 - Structure</t>
        </is>
      </c>
      <c r="F701" s="11" t="inlineStr">
        <is>
          <t>GC</t>
        </is>
      </c>
      <c r="G701" s="7" t="inlineStr">
        <is>
          <t>Capital Plan</t>
        </is>
      </c>
      <c r="H701" s="3" t="n">
        <v>1700</v>
      </c>
      <c r="I701" s="3" t="n">
        <v>1700</v>
      </c>
      <c r="J701" s="4" t="n">
        <v>0</v>
      </c>
      <c r="K701" s="8">
        <f>IF(H701=0,0,I701/H701)</f>
        <v/>
      </c>
      <c r="L701" s="11" t="inlineStr">
        <is>
          <t>Completed</t>
        </is>
      </c>
    </row>
    <row r="702">
      <c r="A702" t="inlineStr">
        <is>
          <t>Bridgepoint</t>
        </is>
      </c>
      <c r="B702" s="7" t="n">
        <v>2024</v>
      </c>
      <c r="C702" t="inlineStr">
        <is>
          <t>Repair exterior stair treads and stringers</t>
        </is>
      </c>
      <c r="D702" t="inlineStr">
        <is>
          <t>replace 140 stair treads across property</t>
        </is>
      </c>
      <c r="E702" s="7" t="inlineStr">
        <is>
          <t>0400 - Structure</t>
        </is>
      </c>
      <c r="F702" s="11" t="inlineStr">
        <is>
          <t>GC</t>
        </is>
      </c>
      <c r="G702" s="7" t="inlineStr">
        <is>
          <t>Capital Plan</t>
        </is>
      </c>
      <c r="H702" s="3" t="n">
        <v>18900</v>
      </c>
      <c r="I702" s="3" t="n">
        <v>18900</v>
      </c>
      <c r="J702" s="4" t="n">
        <v>0</v>
      </c>
      <c r="K702" s="8">
        <f>IF(H702=0,0,I702/H702)</f>
        <v/>
      </c>
      <c r="L702" s="11" t="inlineStr">
        <is>
          <t>Completed</t>
        </is>
      </c>
    </row>
    <row r="703">
      <c r="A703" t="inlineStr">
        <is>
          <t>Bridgepoint</t>
        </is>
      </c>
      <c r="B703" s="7" t="n">
        <v>2024</v>
      </c>
      <c r="C703" t="inlineStr">
        <is>
          <t>Repair exterior stair railings</t>
        </is>
      </c>
      <c r="D703" t="inlineStr">
        <is>
          <t>secure stair railings</t>
        </is>
      </c>
      <c r="E703" s="7" t="inlineStr">
        <is>
          <t>0400 - Structure</t>
        </is>
      </c>
      <c r="F703" s="11" t="inlineStr">
        <is>
          <t>GC</t>
        </is>
      </c>
      <c r="G703" s="7" t="inlineStr">
        <is>
          <t>Capital Plan</t>
        </is>
      </c>
      <c r="H703" s="3" t="n">
        <v>5100</v>
      </c>
      <c r="I703" s="3" t="n">
        <v>5100</v>
      </c>
      <c r="J703" s="4" t="n">
        <v>0</v>
      </c>
      <c r="K703" s="8">
        <f>IF(H703=0,0,I703/H703)</f>
        <v/>
      </c>
      <c r="L703" s="11" t="inlineStr">
        <is>
          <t>Completed</t>
        </is>
      </c>
    </row>
    <row r="704">
      <c r="A704" t="inlineStr">
        <is>
          <t>Bridgepoint</t>
        </is>
      </c>
      <c r="B704" s="7" t="n">
        <v>2024</v>
      </c>
      <c r="C704" t="inlineStr">
        <is>
          <t>Gutters &amp; downspouts</t>
        </is>
      </c>
      <c r="D704" t="inlineStr">
        <is>
          <t>repitch and clean</t>
        </is>
      </c>
      <c r="E704" s="7" t="inlineStr">
        <is>
          <t>0700 - Roofing</t>
        </is>
      </c>
      <c r="F704" s="11" t="inlineStr">
        <is>
          <t>GC</t>
        </is>
      </c>
      <c r="G704" s="7" t="inlineStr">
        <is>
          <t>Capital Plan</t>
        </is>
      </c>
      <c r="H704" s="3" t="n">
        <v>17000</v>
      </c>
      <c r="I704" s="3" t="n">
        <v>17000</v>
      </c>
      <c r="J704" s="4" t="n">
        <v>0</v>
      </c>
      <c r="K704" s="8">
        <f>IF(H704=0,0,I704/H704)</f>
        <v/>
      </c>
      <c r="L704" s="11" t="inlineStr">
        <is>
          <t>Completed</t>
        </is>
      </c>
    </row>
    <row r="705">
      <c r="A705" t="inlineStr">
        <is>
          <t>Bridgepoint</t>
        </is>
      </c>
      <c r="B705" s="7" t="n">
        <v>2024</v>
      </c>
      <c r="C705" t="inlineStr">
        <is>
          <t>Flashing</t>
        </is>
      </c>
      <c r="D705" t="inlineStr">
        <is>
          <t>siding flashing</t>
        </is>
      </c>
      <c r="E705" s="7" t="inlineStr">
        <is>
          <t>0700 - Roofing</t>
        </is>
      </c>
      <c r="F705" s="11" t="inlineStr">
        <is>
          <t>GC</t>
        </is>
      </c>
      <c r="G705" s="7" t="inlineStr">
        <is>
          <t>Capital Plan</t>
        </is>
      </c>
      <c r="H705" s="3" t="n">
        <v>17000</v>
      </c>
      <c r="I705" s="3" t="n">
        <v>17000</v>
      </c>
      <c r="J705" s="4" t="n">
        <v>0</v>
      </c>
      <c r="K705" s="8">
        <f>IF(H705=0,0,I705/H705)</f>
        <v/>
      </c>
      <c r="L705" s="11" t="inlineStr">
        <is>
          <t>Completed</t>
        </is>
      </c>
    </row>
    <row r="706">
      <c r="A706" t="inlineStr">
        <is>
          <t>Bridgepoint</t>
        </is>
      </c>
      <c r="B706" s="7" t="n">
        <v>2024</v>
      </c>
      <c r="C706" t="inlineStr">
        <is>
          <t xml:space="preserve">Sealants &amp; caulking </t>
        </is>
      </c>
      <c r="E706" s="7" t="inlineStr">
        <is>
          <t>0700 - Roofing</t>
        </is>
      </c>
      <c r="F706" s="11" t="inlineStr">
        <is>
          <t>GC</t>
        </is>
      </c>
      <c r="G706" s="7" t="inlineStr">
        <is>
          <t>Capital Plan</t>
        </is>
      </c>
      <c r="H706" s="3" t="n">
        <v>8000</v>
      </c>
      <c r="I706" s="3" t="n">
        <v>8000</v>
      </c>
      <c r="J706" s="4" t="n">
        <v>0</v>
      </c>
      <c r="K706" s="8">
        <f>IF(H706=0,0,I706/H706)</f>
        <v/>
      </c>
      <c r="L706" s="11" t="inlineStr">
        <is>
          <t>Completed</t>
        </is>
      </c>
    </row>
    <row r="707">
      <c r="A707" t="inlineStr">
        <is>
          <t>Bridgepoint</t>
        </is>
      </c>
      <c r="B707" s="7" t="n">
        <v>2024</v>
      </c>
      <c r="C707" t="inlineStr">
        <is>
          <t>Repair / replace cement fiber siding</t>
        </is>
      </c>
      <c r="E707" s="7" t="inlineStr">
        <is>
          <t>0800 - Exterior Wall</t>
        </is>
      </c>
      <c r="F707" s="11" t="inlineStr">
        <is>
          <t>GC</t>
        </is>
      </c>
      <c r="G707" s="7" t="inlineStr">
        <is>
          <t>Capital Plan</t>
        </is>
      </c>
      <c r="H707" s="3" t="n">
        <v>3400</v>
      </c>
      <c r="I707" s="3" t="n">
        <v>3400</v>
      </c>
      <c r="J707" s="4" t="n">
        <v>0</v>
      </c>
      <c r="K707" s="8">
        <f>IF(H707=0,0,I707/H707)</f>
        <v/>
      </c>
      <c r="L707" s="11" t="inlineStr">
        <is>
          <t>Completed</t>
        </is>
      </c>
    </row>
    <row r="708">
      <c r="A708" t="inlineStr">
        <is>
          <t>Bridgepoint</t>
        </is>
      </c>
      <c r="B708" s="7" t="n">
        <v>2024</v>
      </c>
      <c r="C708" t="inlineStr">
        <is>
          <t>Dryer Vents</t>
        </is>
      </c>
      <c r="D708" t="inlineStr">
        <is>
          <t>Just cleaned, no cleaning needed.  Need to replace some flappers</t>
        </is>
      </c>
      <c r="E708" s="7" t="inlineStr">
        <is>
          <t>0800 - Exterior Wall</t>
        </is>
      </c>
      <c r="F708" s="11" t="inlineStr">
        <is>
          <t>GC</t>
        </is>
      </c>
      <c r="G708" s="7" t="inlineStr">
        <is>
          <t>Capital Plan</t>
        </is>
      </c>
      <c r="H708" s="3" t="n">
        <v>3000</v>
      </c>
      <c r="I708" s="3" t="n">
        <v>3000</v>
      </c>
      <c r="J708" s="4" t="n">
        <v>0</v>
      </c>
      <c r="K708" s="8">
        <f>IF(H708=0,0,I708/H708)</f>
        <v/>
      </c>
      <c r="L708" s="11" t="inlineStr">
        <is>
          <t>Completed</t>
        </is>
      </c>
    </row>
    <row r="709">
      <c r="A709" t="inlineStr">
        <is>
          <t>Bridgepoint</t>
        </is>
      </c>
      <c r="B709" s="7" t="n">
        <v>2024</v>
      </c>
      <c r="C709" t="inlineStr">
        <is>
          <t>Exterior building</t>
        </is>
      </c>
      <c r="D709" t="inlineStr">
        <is>
          <t>paint community</t>
        </is>
      </c>
      <c r="E709" s="7" t="inlineStr">
        <is>
          <t>0800 - Exterior Wall</t>
        </is>
      </c>
      <c r="F709" s="11" t="inlineStr">
        <is>
          <t>GC</t>
        </is>
      </c>
      <c r="G709" s="7" t="inlineStr">
        <is>
          <t>Capital Plan</t>
        </is>
      </c>
      <c r="H709" s="3" t="n">
        <v>209000</v>
      </c>
      <c r="I709" s="3" t="n">
        <v>209000</v>
      </c>
      <c r="J709" s="4" t="n">
        <v>0</v>
      </c>
      <c r="K709" s="8">
        <f>IF(H709=0,0,I709/H709)</f>
        <v/>
      </c>
      <c r="L709" s="11" t="inlineStr">
        <is>
          <t>Completed</t>
        </is>
      </c>
    </row>
    <row r="710">
      <c r="A710" t="inlineStr">
        <is>
          <t>Bridgepoint</t>
        </is>
      </c>
      <c r="B710" s="7" t="n">
        <v>2024</v>
      </c>
      <c r="C710" t="inlineStr">
        <is>
          <t>Repair / replace wood trim</t>
        </is>
      </c>
      <c r="D710" t="inlineStr">
        <is>
          <t>replace rotted trim/fascia/band boards</t>
        </is>
      </c>
      <c r="E710" s="7" t="inlineStr">
        <is>
          <t>0800 - Exterior Wall</t>
        </is>
      </c>
      <c r="F710" s="11" t="inlineStr">
        <is>
          <t>GC</t>
        </is>
      </c>
      <c r="G710" s="7" t="inlineStr">
        <is>
          <t>Capital Plan</t>
        </is>
      </c>
      <c r="H710" s="3" t="n">
        <v>17000</v>
      </c>
      <c r="I710" s="3" t="n">
        <v>17000</v>
      </c>
      <c r="J710" s="4" t="n">
        <v>0</v>
      </c>
      <c r="K710" s="8">
        <f>IF(H710=0,0,I710/H710)</f>
        <v/>
      </c>
      <c r="L710" s="11" t="inlineStr">
        <is>
          <t>Completed</t>
        </is>
      </c>
    </row>
    <row r="711">
      <c r="A711" t="inlineStr">
        <is>
          <t>Bridgepoint</t>
        </is>
      </c>
      <c r="B711" s="7" t="n">
        <v>2024</v>
      </c>
      <c r="C711" t="inlineStr">
        <is>
          <t>Replace unit entry doors - exterior</t>
        </is>
      </c>
      <c r="D711" t="inlineStr">
        <is>
          <t>Placeholder to replace up to 50 doors throughout property</t>
        </is>
      </c>
      <c r="E711" s="7" t="inlineStr">
        <is>
          <t>0800 - Exterior Wall</t>
        </is>
      </c>
      <c r="F711" s="11" t="inlineStr">
        <is>
          <t>GC</t>
        </is>
      </c>
      <c r="G711" s="7" t="inlineStr">
        <is>
          <t>Capital Plan</t>
        </is>
      </c>
      <c r="H711" s="3" t="n">
        <v>31500</v>
      </c>
      <c r="I711" s="3" t="n">
        <v>31500</v>
      </c>
      <c r="J711" s="4" t="n">
        <v>0</v>
      </c>
      <c r="K711" s="8">
        <f>IF(H711=0,0,I711/H711)</f>
        <v/>
      </c>
      <c r="L711" s="11" t="inlineStr">
        <is>
          <t>Completed</t>
        </is>
      </c>
    </row>
    <row r="712">
      <c r="A712" t="inlineStr">
        <is>
          <t>Bridgepoint</t>
        </is>
      </c>
      <c r="B712" s="7" t="n">
        <v>2024</v>
      </c>
      <c r="C712" t="inlineStr">
        <is>
          <t>bps1</t>
        </is>
      </c>
      <c r="D712" t="inlineStr">
        <is>
          <t>See unit upgrade calc for detail</t>
        </is>
      </c>
      <c r="E712" s="7" t="inlineStr">
        <is>
          <t>0900 - FF&amp;E in Units</t>
        </is>
      </c>
      <c r="F712" s="11" t="inlineStr">
        <is>
          <t>GC</t>
        </is>
      </c>
      <c r="G712" s="7" t="inlineStr">
        <is>
          <t>Capital Plan</t>
        </is>
      </c>
      <c r="H712" s="3" t="n">
        <v>174599</v>
      </c>
      <c r="I712" s="3" t="n">
        <v>174599</v>
      </c>
      <c r="J712" s="4" t="n">
        <v>0</v>
      </c>
      <c r="K712" s="8">
        <f>IF(H712=0,0,I712/H712)</f>
        <v/>
      </c>
      <c r="L712" s="11" t="inlineStr">
        <is>
          <t>Completed</t>
        </is>
      </c>
    </row>
    <row r="713">
      <c r="A713" t="inlineStr">
        <is>
          <t>Bridgepoint</t>
        </is>
      </c>
      <c r="B713" s="7" t="n">
        <v>2024</v>
      </c>
      <c r="C713" t="inlineStr">
        <is>
          <t>bps1u</t>
        </is>
      </c>
      <c r="D713" t="inlineStr">
        <is>
          <t>See unit upgrade calc for detail</t>
        </is>
      </c>
      <c r="E713" s="7" t="inlineStr">
        <is>
          <t>0900 - FF&amp;E in Units</t>
        </is>
      </c>
      <c r="F713" s="11" t="inlineStr">
        <is>
          <t>GC</t>
        </is>
      </c>
      <c r="G713" s="7" t="inlineStr">
        <is>
          <t>Capital Plan</t>
        </is>
      </c>
      <c r="H713" s="3" t="n">
        <v>40336</v>
      </c>
      <c r="I713" s="3" t="n">
        <v>40336</v>
      </c>
      <c r="J713" s="4" t="n">
        <v>0</v>
      </c>
      <c r="K713" s="8">
        <f>IF(H713=0,0,I713/H713)</f>
        <v/>
      </c>
      <c r="L713" s="11" t="inlineStr">
        <is>
          <t>Completed</t>
        </is>
      </c>
    </row>
    <row r="714">
      <c r="A714" t="inlineStr">
        <is>
          <t>Bridgepoint</t>
        </is>
      </c>
      <c r="B714" s="7" t="n">
        <v>2024</v>
      </c>
      <c r="C714" t="inlineStr">
        <is>
          <t>bpa1</t>
        </is>
      </c>
      <c r="D714" t="inlineStr">
        <is>
          <t>See unit upgrade calc for detail</t>
        </is>
      </c>
      <c r="E714" s="7" t="inlineStr">
        <is>
          <t>0900 - FF&amp;E in Units</t>
        </is>
      </c>
      <c r="F714" s="11" t="inlineStr">
        <is>
          <t>GC</t>
        </is>
      </c>
      <c r="G714" s="7" t="inlineStr">
        <is>
          <t>Capital Plan</t>
        </is>
      </c>
      <c r="H714" s="3" t="n">
        <v>160560</v>
      </c>
      <c r="I714" s="3" t="n">
        <v>160560</v>
      </c>
      <c r="J714" s="4" t="n">
        <v>0</v>
      </c>
      <c r="K714" s="8">
        <f>IF(H714=0,0,I714/H714)</f>
        <v/>
      </c>
      <c r="L714" s="11" t="inlineStr">
        <is>
          <t>Completed</t>
        </is>
      </c>
    </row>
    <row r="715">
      <c r="A715" t="inlineStr">
        <is>
          <t>Bridgepoint</t>
        </is>
      </c>
      <c r="B715" s="7" t="n">
        <v>2024</v>
      </c>
      <c r="C715" t="inlineStr">
        <is>
          <t>bpa1u</t>
        </is>
      </c>
      <c r="D715" t="inlineStr">
        <is>
          <t>See unit upgrade calc for detail</t>
        </is>
      </c>
      <c r="E715" s="7" t="inlineStr">
        <is>
          <t>0900 - FF&amp;E in Units</t>
        </is>
      </c>
      <c r="F715" s="11" t="inlineStr">
        <is>
          <t>GC</t>
        </is>
      </c>
      <c r="G715" s="7" t="inlineStr">
        <is>
          <t>Capital Plan</t>
        </is>
      </c>
      <c r="H715" s="3" t="n">
        <v>38813</v>
      </c>
      <c r="I715" s="3" t="n">
        <v>38813</v>
      </c>
      <c r="J715" s="4" t="n">
        <v>0</v>
      </c>
      <c r="K715" s="8">
        <f>IF(H715=0,0,I715/H715)</f>
        <v/>
      </c>
      <c r="L715" s="11" t="inlineStr">
        <is>
          <t>Completed</t>
        </is>
      </c>
    </row>
    <row r="716">
      <c r="A716" t="inlineStr">
        <is>
          <t>Bridgepoint</t>
        </is>
      </c>
      <c r="B716" s="7" t="n">
        <v>2024</v>
      </c>
      <c r="C716" t="inlineStr">
        <is>
          <t>bpa2</t>
        </is>
      </c>
      <c r="D716" t="inlineStr">
        <is>
          <t>See unit upgrade calc for detail</t>
        </is>
      </c>
      <c r="E716" s="7" t="inlineStr">
        <is>
          <t>0900 - FF&amp;E in Units</t>
        </is>
      </c>
      <c r="F716" s="11" t="inlineStr">
        <is>
          <t>GC</t>
        </is>
      </c>
      <c r="G716" s="7" t="inlineStr">
        <is>
          <t>Capital Plan</t>
        </is>
      </c>
      <c r="H716" s="3" t="n">
        <v>524112</v>
      </c>
      <c r="I716" s="3" t="n">
        <v>524112</v>
      </c>
      <c r="J716" s="4" t="n">
        <v>0</v>
      </c>
      <c r="K716" s="8">
        <f>IF(H716=0,0,I716/H716)</f>
        <v/>
      </c>
      <c r="L716" s="11" t="inlineStr">
        <is>
          <t>Completed</t>
        </is>
      </c>
    </row>
    <row r="717">
      <c r="A717" t="inlineStr">
        <is>
          <t>Bridgepoint</t>
        </is>
      </c>
      <c r="B717" s="7" t="n">
        <v>2024</v>
      </c>
      <c r="C717" t="inlineStr">
        <is>
          <t>bpa2u</t>
        </is>
      </c>
      <c r="D717" t="inlineStr">
        <is>
          <t>See unit upgrade calc for detail</t>
        </is>
      </c>
      <c r="E717" s="7" t="inlineStr">
        <is>
          <t>0900 - FF&amp;E in Units</t>
        </is>
      </c>
      <c r="F717" s="11" t="inlineStr">
        <is>
          <t>GC</t>
        </is>
      </c>
      <c r="G717" s="7" t="inlineStr">
        <is>
          <t>Capital Plan</t>
        </is>
      </c>
      <c r="H717" s="3" t="n">
        <v>153398</v>
      </c>
      <c r="I717" s="3" t="n">
        <v>153398</v>
      </c>
      <c r="J717" s="4" t="n">
        <v>0</v>
      </c>
      <c r="K717" s="8">
        <f>IF(H717=0,0,I717/H717)</f>
        <v/>
      </c>
      <c r="L717" s="11" t="inlineStr">
        <is>
          <t>Completed</t>
        </is>
      </c>
    </row>
    <row r="718">
      <c r="A718" t="inlineStr">
        <is>
          <t>Bridgepoint</t>
        </is>
      </c>
      <c r="B718" s="7" t="n">
        <v>2024</v>
      </c>
      <c r="C718" t="inlineStr">
        <is>
          <t>bpb1</t>
        </is>
      </c>
      <c r="D718" t="inlineStr">
        <is>
          <t>See unit upgrade calc for detail</t>
        </is>
      </c>
      <c r="E718" s="7" t="inlineStr">
        <is>
          <t>0900 - FF&amp;E in Units</t>
        </is>
      </c>
      <c r="F718" s="11" t="inlineStr">
        <is>
          <t>GC</t>
        </is>
      </c>
      <c r="G718" s="7" t="inlineStr">
        <is>
          <t>Capital Plan</t>
        </is>
      </c>
      <c r="H718" s="3" t="n">
        <v>260843</v>
      </c>
      <c r="I718" s="3" t="n">
        <v>260843</v>
      </c>
      <c r="J718" s="4" t="n">
        <v>0</v>
      </c>
      <c r="K718" s="8">
        <f>IF(H718=0,0,I718/H718)</f>
        <v/>
      </c>
      <c r="L718" s="11" t="inlineStr">
        <is>
          <t>Completed</t>
        </is>
      </c>
    </row>
    <row r="719">
      <c r="A719" t="inlineStr">
        <is>
          <t>Bridgepoint</t>
        </is>
      </c>
      <c r="B719" s="7" t="n">
        <v>2024</v>
      </c>
      <c r="C719" t="inlineStr">
        <is>
          <t>bpb1u</t>
        </is>
      </c>
      <c r="D719" t="inlineStr">
        <is>
          <t>See unit upgrade calc for detail</t>
        </is>
      </c>
      <c r="E719" s="7" t="inlineStr">
        <is>
          <t>0900 - FF&amp;E in Units</t>
        </is>
      </c>
      <c r="F719" s="11" t="inlineStr">
        <is>
          <t>GC</t>
        </is>
      </c>
      <c r="G719" s="7" t="inlineStr">
        <is>
          <t>Capital Plan</t>
        </is>
      </c>
      <c r="H719" s="3" t="n">
        <v>127272</v>
      </c>
      <c r="I719" s="3" t="n">
        <v>127272</v>
      </c>
      <c r="J719" s="4" t="n">
        <v>0</v>
      </c>
      <c r="K719" s="8">
        <f>IF(H719=0,0,I719/H719)</f>
        <v/>
      </c>
      <c r="L719" s="11" t="inlineStr">
        <is>
          <t>Completed</t>
        </is>
      </c>
    </row>
    <row r="720">
      <c r="A720" t="inlineStr">
        <is>
          <t>Bridgepoint</t>
        </is>
      </c>
      <c r="B720" s="7" t="n">
        <v>2024</v>
      </c>
      <c r="C720" t="inlineStr">
        <is>
          <t>bpb2</t>
        </is>
      </c>
      <c r="D720" t="inlineStr">
        <is>
          <t>See unit upgrade calc for detail</t>
        </is>
      </c>
      <c r="E720" s="7" t="inlineStr">
        <is>
          <t>0900 - FF&amp;E in Units</t>
        </is>
      </c>
      <c r="F720" s="11" t="inlineStr">
        <is>
          <t>GC</t>
        </is>
      </c>
      <c r="G720" s="7" t="inlineStr">
        <is>
          <t>Capital Plan</t>
        </is>
      </c>
      <c r="H720" s="3" t="n">
        <v>192250</v>
      </c>
      <c r="I720" s="3" t="n">
        <v>192250</v>
      </c>
      <c r="J720" s="4" t="n">
        <v>0</v>
      </c>
      <c r="K720" s="8">
        <f>IF(H720=0,0,I720/H720)</f>
        <v/>
      </c>
      <c r="L720" s="11" t="inlineStr">
        <is>
          <t>Completed</t>
        </is>
      </c>
    </row>
    <row r="721">
      <c r="A721" t="inlineStr">
        <is>
          <t>Bridgepoint</t>
        </is>
      </c>
      <c r="B721" s="7" t="n">
        <v>2024</v>
      </c>
      <c r="C721" t="inlineStr">
        <is>
          <t>bpb2u</t>
        </is>
      </c>
      <c r="D721" t="inlineStr">
        <is>
          <t>See unit upgrade calc for detail</t>
        </is>
      </c>
      <c r="E721" s="7" t="inlineStr">
        <is>
          <t>0900 - FF&amp;E in Units</t>
        </is>
      </c>
      <c r="F721" s="11" t="inlineStr">
        <is>
          <t>GC</t>
        </is>
      </c>
      <c r="G721" s="7" t="inlineStr">
        <is>
          <t>Capital Plan</t>
        </is>
      </c>
      <c r="H721" s="3" t="n">
        <v>113914</v>
      </c>
      <c r="I721" s="3" t="n">
        <v>113914</v>
      </c>
      <c r="J721" s="4" t="n">
        <v>0</v>
      </c>
      <c r="K721" s="8">
        <f>IF(H721=0,0,I721/H721)</f>
        <v/>
      </c>
      <c r="L721" s="11" t="inlineStr">
        <is>
          <t>Completed</t>
        </is>
      </c>
    </row>
    <row r="722">
      <c r="A722" t="inlineStr">
        <is>
          <t>Bridgepoint</t>
        </is>
      </c>
      <c r="B722" s="7" t="n">
        <v>2024</v>
      </c>
      <c r="C722" t="inlineStr">
        <is>
          <t>Washers &amp; Dryers- Basic front load</t>
        </is>
      </c>
      <c r="D722" t="inlineStr">
        <is>
          <t>From Grid report 28 have connections, 115 have full size W/D, 45 don’t have connections</t>
        </is>
      </c>
      <c r="E722" s="7" t="inlineStr">
        <is>
          <t>0900 - FF&amp;E in Units</t>
        </is>
      </c>
      <c r="F722" s="11" t="inlineStr">
        <is>
          <t>GC</t>
        </is>
      </c>
      <c r="G722" s="7" t="inlineStr">
        <is>
          <t>Capital Plan</t>
        </is>
      </c>
      <c r="H722" s="3" t="n">
        <v>109250</v>
      </c>
      <c r="I722" s="3" t="n">
        <v>109250</v>
      </c>
      <c r="J722" s="4" t="n">
        <v>0</v>
      </c>
      <c r="K722" s="8">
        <f>IF(H722=0,0,I722/H722)</f>
        <v/>
      </c>
      <c r="L722" s="11" t="inlineStr">
        <is>
          <t>Completed</t>
        </is>
      </c>
    </row>
    <row r="723">
      <c r="A723" t="inlineStr">
        <is>
          <t>Bridgepoint</t>
        </is>
      </c>
      <c r="B723" s="7" t="n">
        <v>2024</v>
      </c>
      <c r="C723" t="inlineStr">
        <is>
          <t>Fire Stops</t>
        </is>
      </c>
      <c r="D723" t="inlineStr">
        <is>
          <t>Basic Fire Stop (Pair covers 4 burner range)- For range vent hoods</t>
        </is>
      </c>
      <c r="E723" s="7" t="inlineStr">
        <is>
          <t>0900 - FF&amp;E in Units</t>
        </is>
      </c>
      <c r="F723" s="11" t="inlineStr">
        <is>
          <t>GC</t>
        </is>
      </c>
      <c r="G723" s="7" t="inlineStr">
        <is>
          <t>Capital Plan</t>
        </is>
      </c>
      <c r="H723" s="3" t="n">
        <v>9570</v>
      </c>
      <c r="I723" s="3" t="n">
        <v>9570</v>
      </c>
      <c r="J723" s="4" t="n">
        <v>0</v>
      </c>
      <c r="K723" s="8">
        <f>IF(H723=0,0,I723/H723)</f>
        <v/>
      </c>
      <c r="L723" s="11" t="inlineStr">
        <is>
          <t>Completed</t>
        </is>
      </c>
    </row>
    <row r="724">
      <c r="A724" t="inlineStr">
        <is>
          <t>Bridgepoint</t>
        </is>
      </c>
      <c r="B724" s="7" t="n">
        <v>2024</v>
      </c>
      <c r="C724" t="inlineStr">
        <is>
          <t>Pet Yards</t>
        </is>
      </c>
      <c r="D724" t="inlineStr">
        <is>
          <t>Test 4 per yards on tour path- turf with vinyl or iron fence and privacy screen</t>
        </is>
      </c>
      <c r="E724" s="7" t="inlineStr">
        <is>
          <t>0900 - FF&amp;E in Units</t>
        </is>
      </c>
      <c r="F724" s="11" t="inlineStr">
        <is>
          <t>GC</t>
        </is>
      </c>
      <c r="G724" s="7" t="inlineStr">
        <is>
          <t>Capital Plan</t>
        </is>
      </c>
      <c r="H724" s="3" t="n">
        <v>24000</v>
      </c>
      <c r="I724" s="3" t="n">
        <v>24000</v>
      </c>
      <c r="J724" s="4" t="n">
        <v>0</v>
      </c>
      <c r="K724" s="8">
        <f>IF(H724=0,0,I724/H724)</f>
        <v/>
      </c>
      <c r="L724" s="11" t="inlineStr">
        <is>
          <t>Completed</t>
        </is>
      </c>
    </row>
    <row r="725">
      <c r="A725" t="inlineStr">
        <is>
          <t>Bridgepoint</t>
        </is>
      </c>
      <c r="B725" s="7" t="n">
        <v>2024</v>
      </c>
      <c r="C725" t="inlineStr">
        <is>
          <t>Down Unit</t>
        </is>
      </c>
      <c r="D725" t="inlineStr">
        <is>
          <t>PCA Item- Unit 514 was observed to be down due to a recent fire that was started by a candle in the bathroom of the unit</t>
        </is>
      </c>
      <c r="E725" s="7" t="inlineStr">
        <is>
          <t>0900 - FF&amp;E in Units</t>
        </is>
      </c>
      <c r="F725" s="11" t="inlineStr">
        <is>
          <t>GC</t>
        </is>
      </c>
      <c r="G725" s="7" t="inlineStr">
        <is>
          <t>Capital Plan</t>
        </is>
      </c>
      <c r="H725" s="3" t="n">
        <v>8000</v>
      </c>
      <c r="I725" s="3" t="n">
        <v>8000</v>
      </c>
      <c r="J725" s="4" t="n">
        <v>0</v>
      </c>
      <c r="K725" s="8">
        <f>IF(H725=0,0,I725/H725)</f>
        <v/>
      </c>
      <c r="L725" s="11" t="inlineStr">
        <is>
          <t>Completed</t>
        </is>
      </c>
    </row>
    <row r="726">
      <c r="A726" t="inlineStr">
        <is>
          <t>Bridgepoint</t>
        </is>
      </c>
      <c r="B726" s="7" t="n">
        <v>2024</v>
      </c>
      <c r="C726" t="inlineStr">
        <is>
          <t>Signage - Entry Monument</t>
        </is>
      </c>
      <c r="D726" t="inlineStr">
        <is>
          <t>Explore adding monument sign</t>
        </is>
      </c>
      <c r="E726" s="7" t="inlineStr">
        <is>
          <t>1100- Specialties, Equipment &amp; Furnishings</t>
        </is>
      </c>
      <c r="F726" s="11" t="inlineStr">
        <is>
          <t>GC</t>
        </is>
      </c>
      <c r="G726" s="7" t="inlineStr">
        <is>
          <t>Capital Plan</t>
        </is>
      </c>
      <c r="H726" s="3" t="n">
        <v>25000</v>
      </c>
      <c r="I726" s="3" t="n">
        <v>25000</v>
      </c>
      <c r="J726" s="4" t="n">
        <v>0</v>
      </c>
      <c r="K726" s="8">
        <f>IF(H726=0,0,I726/H726)</f>
        <v/>
      </c>
      <c r="L726" s="11" t="inlineStr">
        <is>
          <t>Completed</t>
        </is>
      </c>
    </row>
    <row r="727">
      <c r="A727" t="inlineStr">
        <is>
          <t>Bridgepoint</t>
        </is>
      </c>
      <c r="B727" s="7" t="n">
        <v>2024</v>
      </c>
      <c r="C727" t="inlineStr">
        <is>
          <t>Signage - Building identification</t>
        </is>
      </c>
      <c r="D727" t="inlineStr">
        <is>
          <t>New to match paint</t>
        </is>
      </c>
      <c r="E727" s="7" t="inlineStr">
        <is>
          <t>1100- Specialties, Equipment &amp; Furnishings</t>
        </is>
      </c>
      <c r="F727" s="11" t="inlineStr">
        <is>
          <t>GC</t>
        </is>
      </c>
      <c r="G727" s="7" t="inlineStr">
        <is>
          <t>Capital Plan</t>
        </is>
      </c>
      <c r="H727" s="3" t="n">
        <v>15000</v>
      </c>
      <c r="I727" s="3" t="n">
        <v>15000</v>
      </c>
      <c r="J727" s="4" t="n">
        <v>0</v>
      </c>
      <c r="K727" s="8">
        <f>IF(H727=0,0,I727/H727)</f>
        <v/>
      </c>
      <c r="L727" s="11" t="inlineStr">
        <is>
          <t>Completed</t>
        </is>
      </c>
    </row>
    <row r="728">
      <c r="A728" t="inlineStr">
        <is>
          <t>Bridgepoint</t>
        </is>
      </c>
      <c r="B728" s="7" t="n">
        <v>2024</v>
      </c>
      <c r="C728" t="inlineStr">
        <is>
          <t>Designer Fees</t>
        </is>
      </c>
      <c r="D728" t="inlineStr">
        <is>
          <t>Exterior Paint, Unit Interiors, Clubhouse/Amenity areas</t>
        </is>
      </c>
      <c r="E728" s="7" t="inlineStr">
        <is>
          <t>1100- Specialties, Equipment &amp; Furnishings</t>
        </is>
      </c>
      <c r="F728" s="11" t="inlineStr">
        <is>
          <t>GC</t>
        </is>
      </c>
      <c r="G728" s="7" t="inlineStr">
        <is>
          <t>Capital Plan</t>
        </is>
      </c>
      <c r="H728" s="3" t="n">
        <v>5000</v>
      </c>
      <c r="I728" s="3" t="n">
        <v>5000</v>
      </c>
      <c r="J728" s="4" t="n">
        <v>0</v>
      </c>
      <c r="K728" s="8">
        <f>IF(H728=0,0,I728/H728)</f>
        <v/>
      </c>
      <c r="L728" s="11" t="inlineStr">
        <is>
          <t>Completed</t>
        </is>
      </c>
    </row>
    <row r="729">
      <c r="A729" t="inlineStr">
        <is>
          <t>Bridgepoint</t>
        </is>
      </c>
      <c r="B729" s="7" t="n">
        <v>2024</v>
      </c>
      <c r="C729" t="inlineStr">
        <is>
          <t>Clubhouse / Office Remodel</t>
        </is>
      </c>
      <c r="D729" t="inlineStr">
        <is>
          <t>Work with designer on options for
Repaint
Other finishes including backsplash and counters
New art on walls
New TV above</t>
        </is>
      </c>
      <c r="E729" s="7" t="inlineStr">
        <is>
          <t>1100- Specialties, Equipment &amp; Furnishings</t>
        </is>
      </c>
      <c r="F729" s="11" t="inlineStr">
        <is>
          <t>GC</t>
        </is>
      </c>
      <c r="G729" s="7" t="inlineStr">
        <is>
          <t>Capital Plan</t>
        </is>
      </c>
      <c r="H729" s="3" t="n">
        <v>30000</v>
      </c>
      <c r="I729" s="3" t="n">
        <v>30000</v>
      </c>
      <c r="J729" s="4" t="n">
        <v>0</v>
      </c>
      <c r="K729" s="8">
        <f>IF(H729=0,0,I729/H729)</f>
        <v/>
      </c>
      <c r="L729" s="11" t="inlineStr">
        <is>
          <t>Completed</t>
        </is>
      </c>
    </row>
    <row r="730">
      <c r="A730" t="inlineStr">
        <is>
          <t>Bridgepoint</t>
        </is>
      </c>
      <c r="B730" s="7" t="n">
        <v>2024</v>
      </c>
      <c r="C730" t="inlineStr">
        <is>
          <t>Clubhouse / Office Furniture</t>
        </is>
      </c>
      <c r="D730" t="inlineStr">
        <is>
          <t>Office chairs and other miscellaneous Items</t>
        </is>
      </c>
      <c r="E730" s="7" t="inlineStr">
        <is>
          <t>1100- Specialties, Equipment &amp; Furnishings</t>
        </is>
      </c>
      <c r="F730" s="11" t="inlineStr">
        <is>
          <t>GC</t>
        </is>
      </c>
      <c r="G730" s="7" t="inlineStr">
        <is>
          <t>Capital Plan</t>
        </is>
      </c>
      <c r="H730" s="3" t="n">
        <v>8000</v>
      </c>
      <c r="I730" s="3" t="n">
        <v>8000</v>
      </c>
      <c r="J730" s="4" t="n">
        <v>0</v>
      </c>
      <c r="K730" s="8">
        <f>IF(H730=0,0,I730/H730)</f>
        <v/>
      </c>
      <c r="L730" s="11" t="inlineStr">
        <is>
          <t>Completed</t>
        </is>
      </c>
    </row>
    <row r="731">
      <c r="A731" t="inlineStr">
        <is>
          <t>Bridgepoint</t>
        </is>
      </c>
      <c r="B731" s="7" t="n">
        <v>2024</v>
      </c>
      <c r="C731" t="inlineStr">
        <is>
          <t>Fitness Center Remodel</t>
        </is>
      </c>
      <c r="D731" t="inlineStr">
        <is>
          <t>Paint, add lighting, add water fountain, add 2 TVs, look at adding fans</t>
        </is>
      </c>
      <c r="E731" s="7" t="inlineStr">
        <is>
          <t>1100- Specialties, Equipment &amp; Furnishings</t>
        </is>
      </c>
      <c r="F731" s="11" t="inlineStr">
        <is>
          <t>GC</t>
        </is>
      </c>
      <c r="G731" s="7" t="inlineStr">
        <is>
          <t>Capital Plan</t>
        </is>
      </c>
      <c r="H731" s="3" t="n">
        <v>15000</v>
      </c>
      <c r="I731" s="3" t="n">
        <v>15000</v>
      </c>
      <c r="J731" s="4" t="n">
        <v>0</v>
      </c>
      <c r="K731" s="8">
        <f>IF(H731=0,0,I731/H731)</f>
        <v/>
      </c>
      <c r="L731" s="11" t="inlineStr">
        <is>
          <t>Completed</t>
        </is>
      </c>
    </row>
    <row r="732">
      <c r="A732" t="inlineStr">
        <is>
          <t>Bridgepoint</t>
        </is>
      </c>
      <c r="B732" s="7" t="n">
        <v>2024</v>
      </c>
      <c r="C732" t="inlineStr">
        <is>
          <t>Fitness Equipment</t>
        </is>
      </c>
      <c r="D732" t="inlineStr">
        <is>
          <t>Add more equipment along walkway, add storage</t>
        </is>
      </c>
      <c r="E732" s="7" t="inlineStr">
        <is>
          <t>1100- Specialties, Equipment &amp; Furnishings</t>
        </is>
      </c>
      <c r="F732" s="11" t="inlineStr">
        <is>
          <t>GC</t>
        </is>
      </c>
      <c r="G732" s="7" t="inlineStr">
        <is>
          <t>Capital Plan</t>
        </is>
      </c>
      <c r="H732" s="3" t="n">
        <v>16000</v>
      </c>
      <c r="I732" s="3" t="n">
        <v>16000</v>
      </c>
      <c r="J732" s="4" t="n">
        <v>0</v>
      </c>
      <c r="K732" s="8">
        <f>IF(H732=0,0,I732/H732)</f>
        <v/>
      </c>
      <c r="L732" s="11" t="inlineStr">
        <is>
          <t>Completed</t>
        </is>
      </c>
    </row>
    <row r="733">
      <c r="A733" t="inlineStr">
        <is>
          <t>Bridgepoint</t>
        </is>
      </c>
      <c r="B733" s="7" t="n">
        <v>2024</v>
      </c>
      <c r="C733" t="inlineStr">
        <is>
          <t>Pool Area Remodel</t>
        </is>
      </c>
      <c r="D733" t="inlineStr">
        <is>
          <t>Look at adding storage, other misc landscaping and needs</t>
        </is>
      </c>
      <c r="E733" s="7" t="inlineStr">
        <is>
          <t>1100- Specialties, Equipment &amp; Furnishings</t>
        </is>
      </c>
      <c r="F733" s="11" t="inlineStr">
        <is>
          <t>GC</t>
        </is>
      </c>
      <c r="G733" s="7" t="inlineStr">
        <is>
          <t>Capital Plan</t>
        </is>
      </c>
      <c r="H733" s="3" t="n">
        <v>15000</v>
      </c>
      <c r="I733" s="3" t="n">
        <v>15000</v>
      </c>
      <c r="J733" s="4" t="n">
        <v>0</v>
      </c>
      <c r="K733" s="8">
        <f>IF(H733=0,0,I733/H733)</f>
        <v/>
      </c>
      <c r="L733" s="11" t="inlineStr">
        <is>
          <t>Completed</t>
        </is>
      </c>
    </row>
    <row r="734">
      <c r="A734" t="inlineStr">
        <is>
          <t>Bridgepoint</t>
        </is>
      </c>
      <c r="B734" s="7" t="n">
        <v>2024</v>
      </c>
      <c r="C734" t="inlineStr">
        <is>
          <t>Pool Furniture</t>
        </is>
      </c>
      <c r="D734" t="inlineStr">
        <is>
          <t>All new furniture, move current tables and chairs to other areas at property</t>
        </is>
      </c>
      <c r="E734" s="7" t="inlineStr">
        <is>
          <t>1100- Specialties, Equipment &amp; Furnishings</t>
        </is>
      </c>
      <c r="F734" s="11" t="inlineStr">
        <is>
          <t>GC</t>
        </is>
      </c>
      <c r="G734" s="7" t="inlineStr">
        <is>
          <t>Capital Plan</t>
        </is>
      </c>
      <c r="H734" s="3" t="n">
        <v>35000</v>
      </c>
      <c r="I734" s="3" t="n">
        <v>35000</v>
      </c>
      <c r="J734" s="4" t="n">
        <v>0</v>
      </c>
      <c r="K734" s="8">
        <f>IF(H734=0,0,I734/H734)</f>
        <v/>
      </c>
      <c r="L734" s="11" t="inlineStr">
        <is>
          <t>Completed</t>
        </is>
      </c>
    </row>
    <row r="735">
      <c r="A735" t="inlineStr">
        <is>
          <t>Bridgepoint</t>
        </is>
      </c>
      <c r="B735" s="7" t="n">
        <v>2024</v>
      </c>
      <c r="C735" t="inlineStr">
        <is>
          <t>Picnic/Grill Area Remodel</t>
        </is>
      </c>
      <c r="D735" t="inlineStr">
        <is>
          <t>Grill by pool- turf under entire grill area, add gazebo, convert pergola over grill to gazebo</t>
        </is>
      </c>
      <c r="E735" s="7" t="inlineStr">
        <is>
          <t>1100- Specialties, Equipment &amp; Furnishings</t>
        </is>
      </c>
      <c r="F735" s="11" t="inlineStr">
        <is>
          <t>GC</t>
        </is>
      </c>
      <c r="G735" s="7" t="inlineStr">
        <is>
          <t>Capital Plan</t>
        </is>
      </c>
      <c r="H735" s="3" t="n">
        <v>30000</v>
      </c>
      <c r="I735" s="3" t="n">
        <v>30000</v>
      </c>
      <c r="J735" s="4" t="n">
        <v>0</v>
      </c>
      <c r="K735" s="8">
        <f>IF(H735=0,0,I735/H735)</f>
        <v/>
      </c>
      <c r="L735" s="11" t="inlineStr">
        <is>
          <t>Completed</t>
        </is>
      </c>
    </row>
    <row r="736">
      <c r="A736" t="inlineStr">
        <is>
          <t>Bridgepoint</t>
        </is>
      </c>
      <c r="B736" s="7" t="n">
        <v>2024</v>
      </c>
      <c r="C736" t="inlineStr">
        <is>
          <t>Picnic/Grill Furniture</t>
        </is>
      </c>
      <c r="D736" t="inlineStr">
        <is>
          <t>Add picnic tables, chairs, games</t>
        </is>
      </c>
      <c r="E736" s="7" t="inlineStr">
        <is>
          <t>1100- Specialties, Equipment &amp; Furnishings</t>
        </is>
      </c>
      <c r="F736" s="11" t="inlineStr">
        <is>
          <t>GC</t>
        </is>
      </c>
      <c r="G736" s="7" t="inlineStr">
        <is>
          <t>Capital Plan</t>
        </is>
      </c>
      <c r="H736" s="3" t="n">
        <v>15000</v>
      </c>
      <c r="I736" s="3" t="n">
        <v>15000</v>
      </c>
      <c r="J736" s="4" t="n">
        <v>0</v>
      </c>
      <c r="K736" s="8">
        <f>IF(H736=0,0,I736/H736)</f>
        <v/>
      </c>
      <c r="L736" s="11" t="inlineStr">
        <is>
          <t>Completed</t>
        </is>
      </c>
    </row>
    <row r="737">
      <c r="A737" t="inlineStr">
        <is>
          <t>Bridgepoint</t>
        </is>
      </c>
      <c r="B737" s="7" t="n">
        <v>2024</v>
      </c>
      <c r="C737" t="inlineStr">
        <is>
          <t>Sports Courts</t>
        </is>
      </c>
      <c r="D737" t="inlineStr">
        <is>
          <t>Convert old tennis court to pickleball- need to resurface and stripe, and add nets, bring surrounding soil back up to sl</t>
        </is>
      </c>
      <c r="E737" s="7" t="inlineStr">
        <is>
          <t>1100- Specialties, Equipment &amp; Furnishings</t>
        </is>
      </c>
      <c r="F737" s="11" t="inlineStr">
        <is>
          <t>GC</t>
        </is>
      </c>
      <c r="G737" s="7" t="inlineStr">
        <is>
          <t>Capital Plan</t>
        </is>
      </c>
      <c r="H737" s="3" t="n">
        <v>15000</v>
      </c>
      <c r="I737" s="3" t="n">
        <v>15000</v>
      </c>
      <c r="J737" s="4" t="n">
        <v>0</v>
      </c>
      <c r="K737" s="8">
        <f>IF(H737=0,0,I737/H737)</f>
        <v/>
      </c>
      <c r="L737" s="11" t="inlineStr">
        <is>
          <t>Completed</t>
        </is>
      </c>
    </row>
    <row r="738">
      <c r="A738" t="inlineStr">
        <is>
          <t>Bridgepoint</t>
        </is>
      </c>
      <c r="B738" s="7" t="n">
        <v>2024</v>
      </c>
      <c r="C738" t="inlineStr">
        <is>
          <t>Dog Park</t>
        </is>
      </c>
      <c r="D738" t="inlineStr">
        <is>
          <t>Water/Wash Station with concrete pad ($6k)
Add gazebo or shade sail
Furniture next to laundry area</t>
        </is>
      </c>
      <c r="E738" s="7" t="inlineStr">
        <is>
          <t>1100- Specialties, Equipment &amp; Furnishings</t>
        </is>
      </c>
      <c r="F738" s="11" t="inlineStr">
        <is>
          <t>GC</t>
        </is>
      </c>
      <c r="G738" s="7" t="inlineStr">
        <is>
          <t>Capital Plan</t>
        </is>
      </c>
      <c r="H738" s="3" t="n">
        <v>20000</v>
      </c>
      <c r="I738" s="3" t="n">
        <v>20000</v>
      </c>
      <c r="J738" s="4" t="n">
        <v>0</v>
      </c>
      <c r="K738" s="8">
        <f>IF(H738=0,0,I738/H738)</f>
        <v/>
      </c>
      <c r="L738" s="11" t="inlineStr">
        <is>
          <t>Completed</t>
        </is>
      </c>
    </row>
    <row r="739">
      <c r="A739" t="inlineStr">
        <is>
          <t>Bridgepoint</t>
        </is>
      </c>
      <c r="B739" s="7" t="n">
        <v>2024</v>
      </c>
      <c r="C739" t="inlineStr">
        <is>
          <t>Access Control System</t>
        </is>
      </c>
      <c r="D739" t="inlineStr">
        <is>
          <t>Replace keypad on fitness center door</t>
        </is>
      </c>
      <c r="E739" s="7" t="inlineStr">
        <is>
          <t>1100- Specialties, Equipment &amp; Furnishings</t>
        </is>
      </c>
      <c r="F739" s="11" t="inlineStr">
        <is>
          <t>GC</t>
        </is>
      </c>
      <c r="G739" s="7" t="inlineStr">
        <is>
          <t>Capital Plan</t>
        </is>
      </c>
      <c r="H739" s="3" t="n">
        <v>500</v>
      </c>
      <c r="I739" s="3" t="n">
        <v>500</v>
      </c>
      <c r="J739" s="4" t="n">
        <v>0</v>
      </c>
      <c r="K739" s="8">
        <f>IF(H739=0,0,I739/H739)</f>
        <v/>
      </c>
      <c r="L739" s="11" t="inlineStr">
        <is>
          <t>Completed</t>
        </is>
      </c>
    </row>
    <row r="740">
      <c r="A740" t="inlineStr">
        <is>
          <t>Bridgepoint</t>
        </is>
      </c>
      <c r="B740" s="7" t="n">
        <v>2024</v>
      </c>
      <c r="C740" t="inlineStr">
        <is>
          <t>Computers</t>
        </is>
      </c>
      <c r="D740" t="inlineStr">
        <is>
          <t>2 new comupters for clubhouse resident use</t>
        </is>
      </c>
      <c r="E740" s="7" t="inlineStr">
        <is>
          <t>1100- Specialties, Equipment &amp; Furnishings</t>
        </is>
      </c>
      <c r="F740" s="11" t="inlineStr">
        <is>
          <t>GC</t>
        </is>
      </c>
      <c r="G740" s="7" t="inlineStr">
        <is>
          <t>Capital Plan</t>
        </is>
      </c>
      <c r="H740" s="3" t="n">
        <v>2000</v>
      </c>
      <c r="I740" s="3" t="n">
        <v>2000</v>
      </c>
      <c r="J740" s="4" t="n">
        <v>0</v>
      </c>
      <c r="K740" s="8">
        <f>IF(H740=0,0,I740/H740)</f>
        <v/>
      </c>
      <c r="L740" s="11" t="inlineStr">
        <is>
          <t>Completed</t>
        </is>
      </c>
    </row>
    <row r="741">
      <c r="A741" t="inlineStr">
        <is>
          <t>Bridgepoint</t>
        </is>
      </c>
      <c r="B741" s="7" t="n">
        <v>2024</v>
      </c>
      <c r="C741" t="inlineStr">
        <is>
          <t>Security Camera System</t>
        </is>
      </c>
      <c r="D741" t="inlineStr">
        <is>
          <t>No urgent need, would be nice to have for monitoring</t>
        </is>
      </c>
      <c r="E741" s="7" t="inlineStr">
        <is>
          <t>1100- Specialties, Equipment &amp; Furnishings</t>
        </is>
      </c>
      <c r="F741" s="11" t="inlineStr">
        <is>
          <t>GC</t>
        </is>
      </c>
      <c r="G741" s="7" t="inlineStr">
        <is>
          <t>Capital Plan</t>
        </is>
      </c>
      <c r="H741" s="3" t="n">
        <v>10000</v>
      </c>
      <c r="I741" s="3" t="n">
        <v>10000</v>
      </c>
      <c r="J741" s="4" t="n">
        <v>0</v>
      </c>
      <c r="K741" s="8">
        <f>IF(H741=0,0,I741/H741)</f>
        <v/>
      </c>
      <c r="L741" s="11" t="inlineStr">
        <is>
          <t>Completed</t>
        </is>
      </c>
    </row>
    <row r="742">
      <c r="A742" t="inlineStr">
        <is>
          <t>Bridgepoint</t>
        </is>
      </c>
      <c r="B742" s="7" t="n">
        <v>2024</v>
      </c>
      <c r="C742" t="inlineStr">
        <is>
          <t>Fire Extinguishers</t>
        </is>
      </c>
      <c r="D742" t="inlineStr">
        <is>
          <t>PCA Item- Expired certification tags were present at the fire extinguishers in common area breezeways. Servicing and re-</t>
        </is>
      </c>
      <c r="E742" s="7" t="inlineStr">
        <is>
          <t>1100- Specialties, Equipment &amp; Furnishings</t>
        </is>
      </c>
      <c r="F742" s="12" t="inlineStr">
        <is>
          <t>PMC</t>
        </is>
      </c>
      <c r="G742" s="7" t="inlineStr">
        <is>
          <t>Capital Plan</t>
        </is>
      </c>
      <c r="H742" s="3" t="n">
        <v>1000</v>
      </c>
      <c r="I742" s="3" t="n">
        <v>7663</v>
      </c>
      <c r="J742" s="4" t="n">
        <v>-6663</v>
      </c>
      <c r="K742" s="8">
        <f>IF(H742=0,0,I742/H742)</f>
        <v/>
      </c>
      <c r="L742" s="11" t="inlineStr">
        <is>
          <t>Completed</t>
        </is>
      </c>
    </row>
    <row r="743">
      <c r="A743" t="inlineStr">
        <is>
          <t>Bridgepoint</t>
        </is>
      </c>
      <c r="B743" s="7" t="n">
        <v>2024</v>
      </c>
      <c r="C743" t="inlineStr">
        <is>
          <t>Golf Cart</t>
        </is>
      </c>
      <c r="D743" t="inlineStr">
        <is>
          <t>Need maintenance cart</t>
        </is>
      </c>
      <c r="E743" s="7" t="inlineStr">
        <is>
          <t>1100- Specialties, Equipment &amp; Furnishings</t>
        </is>
      </c>
      <c r="F743" s="11" t="inlineStr">
        <is>
          <t>GC</t>
        </is>
      </c>
      <c r="G743" s="7" t="inlineStr">
        <is>
          <t>Capital Plan</t>
        </is>
      </c>
      <c r="H743" s="3" t="n">
        <v>8000</v>
      </c>
      <c r="I743" s="3" t="n">
        <v>8000</v>
      </c>
      <c r="J743" s="4" t="n">
        <v>0</v>
      </c>
      <c r="K743" s="8">
        <f>IF(H743=0,0,I743/H743)</f>
        <v/>
      </c>
      <c r="L743" s="11" t="inlineStr">
        <is>
          <t>Completed</t>
        </is>
      </c>
    </row>
    <row r="744">
      <c r="A744" t="inlineStr">
        <is>
          <t>Bridgepoint</t>
        </is>
      </c>
      <c r="B744" s="7" t="n">
        <v>2024</v>
      </c>
      <c r="C744" t="inlineStr">
        <is>
          <t>Sanitary sewer piping</t>
        </is>
      </c>
      <c r="D744" t="inlineStr">
        <is>
          <t>MEP Item- Industry best practices typically include clearing sanitary waste lines every 18- to 24-months. Partner recomm</t>
        </is>
      </c>
      <c r="E744" s="7" t="inlineStr">
        <is>
          <t>1400 - Plumbing</t>
        </is>
      </c>
      <c r="F744" s="11" t="inlineStr">
        <is>
          <t>GC</t>
        </is>
      </c>
      <c r="G744" s="7" t="inlineStr">
        <is>
          <t>Capital Plan</t>
        </is>
      </c>
      <c r="H744" s="3" t="n">
        <v>10000</v>
      </c>
      <c r="I744" s="3" t="n">
        <v>10000</v>
      </c>
      <c r="J744" s="4" t="n">
        <v>0</v>
      </c>
      <c r="K744" s="8">
        <f>IF(H744=0,0,I744/H744)</f>
        <v/>
      </c>
      <c r="L744" s="11" t="inlineStr">
        <is>
          <t>Completed</t>
        </is>
      </c>
    </row>
    <row r="745">
      <c r="A745" t="inlineStr">
        <is>
          <t>Bridgepoint</t>
        </is>
      </c>
      <c r="B745" s="7" t="n">
        <v>2024</v>
      </c>
      <c r="C745" t="inlineStr">
        <is>
          <t>HVAC</t>
        </is>
      </c>
      <c r="D745" t="inlineStr">
        <is>
          <t>Install AC pads on all units sitting on dirt, secure all unit access control panels 
MEP Item- Split system units -
Cond</t>
        </is>
      </c>
      <c r="E745" s="7" t="inlineStr">
        <is>
          <t>1500- HVAC</t>
        </is>
      </c>
      <c r="F745" s="11" t="inlineStr">
        <is>
          <t>GC</t>
        </is>
      </c>
      <c r="G745" s="7" t="inlineStr">
        <is>
          <t>Capital Plan</t>
        </is>
      </c>
      <c r="H745" s="3" t="n">
        <v>50000</v>
      </c>
      <c r="I745" s="3" t="n">
        <v>50000</v>
      </c>
      <c r="J745" s="4" t="n">
        <v>0</v>
      </c>
      <c r="K745" s="8">
        <f>IF(H745=0,0,I745/H745)</f>
        <v/>
      </c>
      <c r="L745" s="11" t="inlineStr">
        <is>
          <t>Completed</t>
        </is>
      </c>
    </row>
    <row r="746">
      <c r="A746" t="inlineStr">
        <is>
          <t>Bridgepoint</t>
        </is>
      </c>
      <c r="B746" s="7" t="n">
        <v>2024</v>
      </c>
      <c r="C746" t="inlineStr">
        <is>
          <t>Replace AC condenser</t>
        </is>
      </c>
      <c r="D746" t="inlineStr">
        <is>
          <t>Air conditioners at 40% conversion to 410-a, but not all replaced inside and out.  Contingency for replacement of R-22 u</t>
        </is>
      </c>
      <c r="E746" s="7" t="inlineStr">
        <is>
          <t>1500- HVAC</t>
        </is>
      </c>
      <c r="F746" s="11" t="inlineStr">
        <is>
          <t>GC</t>
        </is>
      </c>
      <c r="G746" s="7" t="inlineStr">
        <is>
          <t>Capital Plan</t>
        </is>
      </c>
      <c r="H746" s="3" t="n">
        <v>210000</v>
      </c>
      <c r="I746" s="3" t="n">
        <v>210000</v>
      </c>
      <c r="J746" s="4" t="n">
        <v>0</v>
      </c>
      <c r="K746" s="8">
        <f>IF(H746=0,0,I746/H746)</f>
        <v/>
      </c>
      <c r="L746" s="11" t="inlineStr">
        <is>
          <t>Completed</t>
        </is>
      </c>
    </row>
    <row r="747">
      <c r="A747" t="inlineStr">
        <is>
          <t>Bridgepoint</t>
        </is>
      </c>
      <c r="B747" s="7" t="n">
        <v>2024</v>
      </c>
      <c r="C747" t="inlineStr">
        <is>
          <t>Electrical distribution</t>
        </is>
      </c>
      <c r="D747" t="inlineStr">
        <is>
          <t>Inspect and repair lighting controllers on all buildings "additional wiring requirements are not included"
MEP Item- Ele</t>
        </is>
      </c>
      <c r="E747" s="7" t="inlineStr">
        <is>
          <t>1600 - Electrical</t>
        </is>
      </c>
      <c r="F747" s="11" t="inlineStr">
        <is>
          <t>GC</t>
        </is>
      </c>
      <c r="G747" s="7" t="inlineStr">
        <is>
          <t>Capital Plan</t>
        </is>
      </c>
      <c r="H747" s="3" t="n">
        <v>20000</v>
      </c>
      <c r="I747" s="3" t="n">
        <v>20000</v>
      </c>
      <c r="J747" s="4" t="n">
        <v>0</v>
      </c>
      <c r="K747" s="8">
        <f>IF(H747=0,0,I747/H747)</f>
        <v/>
      </c>
      <c r="L747" s="11" t="inlineStr">
        <is>
          <t>Completed</t>
        </is>
      </c>
    </row>
    <row r="748">
      <c r="A748" t="inlineStr">
        <is>
          <t>Bridgepoint</t>
        </is>
      </c>
      <c r="B748" s="7" t="n">
        <v>2024</v>
      </c>
      <c r="C748" t="inlineStr">
        <is>
          <t>Common area light fixtures</t>
        </is>
      </c>
      <c r="D748" t="inlineStr">
        <is>
          <t>Replace wall packs on buildings</t>
        </is>
      </c>
      <c r="E748" s="7" t="inlineStr">
        <is>
          <t>1600 - Electrical</t>
        </is>
      </c>
      <c r="F748" s="11" t="inlineStr">
        <is>
          <t>GC</t>
        </is>
      </c>
      <c r="G748" s="7" t="inlineStr">
        <is>
          <t>Capital Plan</t>
        </is>
      </c>
      <c r="H748" s="3" t="n">
        <v>31000</v>
      </c>
      <c r="I748" s="3" t="n">
        <v>31000</v>
      </c>
      <c r="J748" s="4" t="n">
        <v>0</v>
      </c>
      <c r="K748" s="8">
        <f>IF(H748=0,0,I748/H748)</f>
        <v/>
      </c>
      <c r="L748" s="11" t="inlineStr">
        <is>
          <t>Completed</t>
        </is>
      </c>
    </row>
    <row r="749">
      <c r="A749" t="inlineStr">
        <is>
          <t>Bridgepoint</t>
        </is>
      </c>
      <c r="B749" s="7" t="n">
        <v>2024</v>
      </c>
      <c r="C749" t="inlineStr">
        <is>
          <t xml:space="preserve">Replace additional lights </t>
        </is>
      </c>
      <c r="D749" t="inlineStr">
        <is>
          <t>Replace pole light fixtures</t>
        </is>
      </c>
      <c r="E749" s="7" t="inlineStr">
        <is>
          <t>1600 - Electrical</t>
        </is>
      </c>
      <c r="F749" s="11" t="inlineStr">
        <is>
          <t>GC</t>
        </is>
      </c>
      <c r="G749" s="7" t="inlineStr">
        <is>
          <t>Capital Plan</t>
        </is>
      </c>
      <c r="H749" s="3" t="n">
        <v>28000</v>
      </c>
      <c r="I749" s="3" t="n">
        <v>28000</v>
      </c>
      <c r="J749" s="4" t="n">
        <v>0</v>
      </c>
      <c r="K749" s="8">
        <f>IF(H749=0,0,I749/H749)</f>
        <v/>
      </c>
      <c r="L749" s="11" t="inlineStr">
        <is>
          <t>Completed</t>
        </is>
      </c>
    </row>
    <row r="750">
      <c r="A750" t="inlineStr">
        <is>
          <t>Bridgepoint</t>
        </is>
      </c>
      <c r="B750" s="7" t="n">
        <v>2024</v>
      </c>
      <c r="C750" t="inlineStr">
        <is>
          <t>Contingency</t>
        </is>
      </c>
      <c r="E750" s="7" t="inlineStr">
        <is>
          <t>Contingency &amp; Fees</t>
        </is>
      </c>
      <c r="F750" s="11" t="inlineStr">
        <is>
          <t>GC</t>
        </is>
      </c>
      <c r="G750" s="15" t="inlineStr">
        <is>
          <t>Contingency</t>
        </is>
      </c>
      <c r="H750" s="3" t="n">
        <v>90985</v>
      </c>
      <c r="I750" s="3" t="n">
        <v>90985</v>
      </c>
      <c r="J750" s="4" t="n">
        <v>0</v>
      </c>
      <c r="K750" s="8">
        <f>IF(H750=0,0,I750/H750)</f>
        <v/>
      </c>
      <c r="L750" s="12" t="inlineStr">
        <is>
          <t>Reserve</t>
        </is>
      </c>
    </row>
    <row r="751">
      <c r="A751" t="inlineStr">
        <is>
          <t>Bridgepoint</t>
        </is>
      </c>
      <c r="B751" s="7" t="n">
        <v>2024</v>
      </c>
      <c r="C751" t="inlineStr">
        <is>
          <t>Construction Management Fee</t>
        </is>
      </c>
      <c r="E751" s="7" t="inlineStr">
        <is>
          <t>Contingency &amp; Fees</t>
        </is>
      </c>
      <c r="F751" s="11" t="inlineStr">
        <is>
          <t>GC</t>
        </is>
      </c>
      <c r="G751" s="15" t="inlineStr">
        <is>
          <t>CM Fee</t>
        </is>
      </c>
      <c r="H751" s="3" t="n">
        <v>174000</v>
      </c>
      <c r="I751" s="3" t="n">
        <v>174000</v>
      </c>
      <c r="J751" s="4" t="n">
        <v>0</v>
      </c>
      <c r="K751" s="8">
        <f>IF(H751=0,0,I751/H751)</f>
        <v/>
      </c>
      <c r="L751" s="12" t="inlineStr">
        <is>
          <t>Reserve</t>
        </is>
      </c>
    </row>
    <row r="752">
      <c r="A752" t="inlineStr">
        <is>
          <t>Cityscape</t>
        </is>
      </c>
      <c r="B752" s="7" t="n">
        <v>2024</v>
      </c>
      <c r="C752" t="inlineStr">
        <is>
          <t>Landscape Cleanup and Enhancements</t>
        </is>
      </c>
      <c r="D752" t="inlineStr">
        <is>
          <t>Initial property tree trim, landscape cleanup, entry and tour path enhancements, etc</t>
        </is>
      </c>
      <c r="E752" s="7" t="inlineStr">
        <is>
          <t>84303</t>
        </is>
      </c>
      <c r="F752" s="11" t="inlineStr">
        <is>
          <t>GC</t>
        </is>
      </c>
      <c r="G752" s="7" t="inlineStr">
        <is>
          <t>Capital Plan</t>
        </is>
      </c>
      <c r="H752" s="3" t="n">
        <v>15000</v>
      </c>
      <c r="I752" s="3" t="n">
        <v>15000</v>
      </c>
      <c r="J752" s="4" t="n">
        <v>0</v>
      </c>
      <c r="K752" s="8">
        <f>IF(H752=0,0,I752/H752)</f>
        <v/>
      </c>
      <c r="L752" s="11" t="inlineStr">
        <is>
          <t>Completed</t>
        </is>
      </c>
    </row>
    <row r="753">
      <c r="A753" t="inlineStr">
        <is>
          <t>Cityscape</t>
        </is>
      </c>
      <c r="B753" s="7" t="n">
        <v>2024</v>
      </c>
      <c r="C753" t="inlineStr">
        <is>
          <t>Concrete pavement</t>
        </is>
      </c>
      <c r="D753" t="inlineStr">
        <is>
          <t>Remove and replace 10,000 LF of failing expansion joint material</t>
        </is>
      </c>
      <c r="E753" s="7" t="inlineStr">
        <is>
          <t>84102</t>
        </is>
      </c>
      <c r="F753" s="11" t="inlineStr">
        <is>
          <t>GC</t>
        </is>
      </c>
      <c r="G753" s="7" t="inlineStr">
        <is>
          <t>Capital Plan</t>
        </is>
      </c>
      <c r="H753" s="3" t="n">
        <v>20000</v>
      </c>
      <c r="I753" s="3" t="n">
        <v>20000</v>
      </c>
      <c r="J753" s="4" t="n">
        <v>0</v>
      </c>
      <c r="K753" s="8">
        <f>IF(H753=0,0,I753/H753)</f>
        <v/>
      </c>
      <c r="L753" s="11" t="inlineStr">
        <is>
          <t>Completed</t>
        </is>
      </c>
    </row>
    <row r="754">
      <c r="A754" t="inlineStr">
        <is>
          <t>Cityscape</t>
        </is>
      </c>
      <c r="B754" s="7" t="n">
        <v>2024</v>
      </c>
      <c r="C754" t="inlineStr">
        <is>
          <t>Fire Stops</t>
        </is>
      </c>
      <c r="D754" t="inlineStr">
        <is>
          <t>LowPro (Pair covers 4 burner range)- For range top microwaves</t>
        </is>
      </c>
      <c r="E754" s="7" t="inlineStr">
        <is>
          <t>84239</t>
        </is>
      </c>
      <c r="F754" s="12" t="inlineStr">
        <is>
          <t>PMC</t>
        </is>
      </c>
      <c r="G754" s="7" t="inlineStr">
        <is>
          <t>Capital Plan</t>
        </is>
      </c>
      <c r="H754" s="3" t="n">
        <v>28634</v>
      </c>
      <c r="I754" s="3" t="n">
        <v>44122</v>
      </c>
      <c r="J754" s="4" t="n">
        <v>-15487</v>
      </c>
      <c r="K754" s="8">
        <f>IF(H754=0,0,I754/H754)</f>
        <v/>
      </c>
      <c r="L754" s="11" t="inlineStr">
        <is>
          <t>Completed</t>
        </is>
      </c>
    </row>
    <row r="755">
      <c r="A755" t="inlineStr">
        <is>
          <t>Cityscape</t>
        </is>
      </c>
      <c r="B755" s="7" t="n">
        <v>2024</v>
      </c>
      <c r="C755" t="inlineStr">
        <is>
          <t>Clubhouse / Office Remodel</t>
        </is>
      </c>
      <c r="D755" t="inlineStr">
        <is>
          <t>Add controlled access for clubhouse for rentals</t>
        </is>
      </c>
      <c r="E755" s="7" t="inlineStr">
        <is>
          <t>84116</t>
        </is>
      </c>
      <c r="F755" s="11" t="inlineStr">
        <is>
          <t>GC</t>
        </is>
      </c>
      <c r="G755" s="7" t="inlineStr">
        <is>
          <t>Capital Plan</t>
        </is>
      </c>
      <c r="H755" s="3" t="n">
        <v>5000</v>
      </c>
      <c r="I755" s="3" t="n">
        <v>5000</v>
      </c>
      <c r="J755" s="4" t="n">
        <v>0</v>
      </c>
      <c r="K755" s="8">
        <f>IF(H755=0,0,I755/H755)</f>
        <v/>
      </c>
      <c r="L755" s="11" t="inlineStr">
        <is>
          <t>Completed</t>
        </is>
      </c>
    </row>
    <row r="756">
      <c r="A756" t="inlineStr">
        <is>
          <t>Cityscape</t>
        </is>
      </c>
      <c r="B756" s="7" t="n">
        <v>2024</v>
      </c>
      <c r="C756" t="inlineStr">
        <is>
          <t>Fitness Center Remodel</t>
        </is>
      </c>
      <c r="D756" t="inlineStr">
        <is>
          <t>Add lighting around perimeter soffit</t>
        </is>
      </c>
      <c r="E756" s="7" t="inlineStr">
        <is>
          <t>84190</t>
        </is>
      </c>
      <c r="F756" s="11" t="inlineStr">
        <is>
          <t>GC</t>
        </is>
      </c>
      <c r="G756" s="7" t="inlineStr">
        <is>
          <t>Capital Plan</t>
        </is>
      </c>
      <c r="H756" s="3" t="n">
        <v>3000</v>
      </c>
      <c r="I756" s="3" t="n">
        <v>3000</v>
      </c>
      <c r="J756" s="4" t="n">
        <v>0</v>
      </c>
      <c r="K756" s="8">
        <f>IF(H756=0,0,I756/H756)</f>
        <v/>
      </c>
      <c r="L756" s="11" t="inlineStr">
        <is>
          <t>Completed</t>
        </is>
      </c>
    </row>
    <row r="757">
      <c r="A757" t="inlineStr">
        <is>
          <t>Cityscape</t>
        </is>
      </c>
      <c r="B757" s="7" t="n">
        <v>2024</v>
      </c>
      <c r="C757" t="inlineStr">
        <is>
          <t>Green Initiatives</t>
        </is>
      </c>
      <c r="D757" t="inlineStr">
        <is>
          <t>Green Program</t>
        </is>
      </c>
      <c r="E757" s="7" t="inlineStr">
        <is>
          <t>83515</t>
        </is>
      </c>
      <c r="F757" s="11" t="inlineStr">
        <is>
          <t>GC</t>
        </is>
      </c>
      <c r="G757" s="7" t="inlineStr">
        <is>
          <t>Capital Plan</t>
        </is>
      </c>
      <c r="H757" s="3" t="n">
        <v>100000</v>
      </c>
      <c r="I757" s="3" t="n">
        <v>100000</v>
      </c>
      <c r="J757" s="4" t="n">
        <v>0</v>
      </c>
      <c r="K757" s="8">
        <f>IF(H757=0,0,I757/H757)</f>
        <v/>
      </c>
      <c r="L757" s="11" t="inlineStr">
        <is>
          <t>Completed</t>
        </is>
      </c>
    </row>
    <row r="758">
      <c r="A758" t="inlineStr">
        <is>
          <t>Cityscape</t>
        </is>
      </c>
      <c r="B758" s="7" t="n">
        <v>2024</v>
      </c>
      <c r="C758" t="inlineStr">
        <is>
          <t>Contingency</t>
        </is>
      </c>
      <c r="D758" t="inlineStr">
        <is>
          <t>Contingency Amount</t>
        </is>
      </c>
      <c r="E758" s="7" t="inlineStr">
        <is>
          <t>84510</t>
        </is>
      </c>
      <c r="F758" s="11" t="inlineStr">
        <is>
          <t>GC</t>
        </is>
      </c>
      <c r="G758" s="15" t="inlineStr">
        <is>
          <t>Contingency</t>
        </is>
      </c>
      <c r="H758" s="3" t="n">
        <v>17163</v>
      </c>
      <c r="I758" s="3" t="n">
        <v>17163</v>
      </c>
      <c r="J758" s="4" t="n">
        <v>0</v>
      </c>
      <c r="K758" s="8">
        <f>IF(H758=0,0,I758/H758)</f>
        <v/>
      </c>
      <c r="L758" s="12" t="inlineStr">
        <is>
          <t>Reserve</t>
        </is>
      </c>
    </row>
    <row r="759">
      <c r="A759" t="inlineStr">
        <is>
          <t>Cityscape</t>
        </is>
      </c>
      <c r="B759" s="7" t="n">
        <v>2024</v>
      </c>
      <c r="C759" t="inlineStr">
        <is>
          <t>Construction Management Fee</t>
        </is>
      </c>
      <c r="D759" t="inlineStr">
        <is>
          <t>CM Fee</t>
        </is>
      </c>
      <c r="E759" s="7" t="inlineStr">
        <is>
          <t>84505</t>
        </is>
      </c>
      <c r="F759" s="11" t="inlineStr">
        <is>
          <t>GC</t>
        </is>
      </c>
      <c r="G759" s="15" t="inlineStr">
        <is>
          <t>CM Fee</t>
        </is>
      </c>
      <c r="H759" s="3" t="n">
        <v>9440</v>
      </c>
      <c r="I759" s="3" t="n">
        <v>9440</v>
      </c>
      <c r="J759" s="4" t="n">
        <v>0</v>
      </c>
      <c r="K759" s="8">
        <f>IF(H759=0,0,I759/H759)</f>
        <v/>
      </c>
      <c r="L759" s="12" t="inlineStr">
        <is>
          <t>Reserve</t>
        </is>
      </c>
    </row>
    <row r="760">
      <c r="A760" t="inlineStr">
        <is>
          <t>Discovery Park</t>
        </is>
      </c>
      <c r="B760" s="7" t="n">
        <v>2024</v>
      </c>
      <c r="C760" t="inlineStr">
        <is>
          <t>Storm sewer piping</t>
        </is>
      </c>
      <c r="D760" t="inlineStr">
        <is>
          <t>add stone around storm drains</t>
        </is>
      </c>
      <c r="E760" s="7" t="inlineStr">
        <is>
          <t>0200 - Site Utilities &amp; Improvements</t>
        </is>
      </c>
      <c r="F760" s="11" t="inlineStr">
        <is>
          <t>GC</t>
        </is>
      </c>
      <c r="G760" s="7" t="inlineStr">
        <is>
          <t>Capital Plan</t>
        </is>
      </c>
      <c r="H760" s="3" t="n">
        <v>7500</v>
      </c>
      <c r="I760" s="3" t="n">
        <v>7500</v>
      </c>
      <c r="J760" s="4" t="n">
        <v>0</v>
      </c>
      <c r="K760" s="8">
        <f>IF(H760=0,0,I760/H760)</f>
        <v/>
      </c>
      <c r="L760" s="11" t="inlineStr">
        <is>
          <t>Completed</t>
        </is>
      </c>
    </row>
    <row r="761">
      <c r="A761" t="inlineStr">
        <is>
          <t>Discovery Park</t>
        </is>
      </c>
      <c r="B761" s="7" t="n">
        <v>2024</v>
      </c>
      <c r="C761" t="inlineStr">
        <is>
          <t>Concrete Pavement</t>
        </is>
      </c>
      <c r="D761" t="inlineStr">
        <is>
          <t>From PCA- Replace the large area of prior-repaired concrete pavement near the southwest corner of Building 1 due to sign</t>
        </is>
      </c>
      <c r="E761" s="7" t="inlineStr">
        <is>
          <t>0200 - Site Utilities &amp; Improvements</t>
        </is>
      </c>
      <c r="F761" s="11" t="inlineStr">
        <is>
          <t>GC</t>
        </is>
      </c>
      <c r="G761" s="7" t="inlineStr">
        <is>
          <t>Capital Plan</t>
        </is>
      </c>
      <c r="H761" s="3" t="n">
        <v>43750</v>
      </c>
      <c r="I761" s="3" t="n">
        <v>43750</v>
      </c>
      <c r="J761" s="4" t="n">
        <v>0</v>
      </c>
      <c r="K761" s="8">
        <f>IF(H761=0,0,I761/H761)</f>
        <v/>
      </c>
      <c r="L761" s="11" t="inlineStr">
        <is>
          <t>Completed</t>
        </is>
      </c>
    </row>
    <row r="762">
      <c r="A762" t="inlineStr">
        <is>
          <t>Discovery Park</t>
        </is>
      </c>
      <c r="B762" s="7" t="n">
        <v>2024</v>
      </c>
      <c r="C762" t="inlineStr">
        <is>
          <t>Concrete Pavement</t>
        </is>
      </c>
      <c r="D762" t="inlineStr">
        <is>
          <t>From PCA- Allowance to repair all areas of random pavement cracks scattered throughout the parking areas</t>
        </is>
      </c>
      <c r="E762" s="7" t="inlineStr">
        <is>
          <t>0200 - Site Utilities &amp; Improvements</t>
        </is>
      </c>
      <c r="F762" s="11" t="inlineStr">
        <is>
          <t>GC</t>
        </is>
      </c>
      <c r="G762" s="7" t="inlineStr">
        <is>
          <t>Capital Plan</t>
        </is>
      </c>
      <c r="H762" s="3" t="n">
        <v>4500</v>
      </c>
      <c r="I762" s="3" t="n">
        <v>4500</v>
      </c>
      <c r="J762" s="4" t="n">
        <v>0</v>
      </c>
      <c r="K762" s="8">
        <f>IF(H762=0,0,I762/H762)</f>
        <v/>
      </c>
      <c r="L762" s="11" t="inlineStr">
        <is>
          <t>Completed</t>
        </is>
      </c>
    </row>
    <row r="763">
      <c r="A763" t="inlineStr">
        <is>
          <t>Discovery Park</t>
        </is>
      </c>
      <c r="B763" s="7" t="n">
        <v>2024</v>
      </c>
      <c r="C763" t="inlineStr">
        <is>
          <t>Concrete Pavement</t>
        </is>
      </c>
      <c r="D763" t="inlineStr">
        <is>
          <t>From PCA- Allowance to replace the deteriorated sealant in the concrete pavement joints</t>
        </is>
      </c>
      <c r="E763" s="7" t="inlineStr">
        <is>
          <t>0200 - Site Utilities &amp; Improvements</t>
        </is>
      </c>
      <c r="F763" s="11" t="inlineStr">
        <is>
          <t>GC</t>
        </is>
      </c>
      <c r="G763" s="7" t="inlineStr">
        <is>
          <t>Capital Plan</t>
        </is>
      </c>
      <c r="H763" s="3" t="n">
        <v>21700</v>
      </c>
      <c r="I763" s="3" t="n">
        <v>21700</v>
      </c>
      <c r="J763" s="4" t="n">
        <v>0</v>
      </c>
      <c r="K763" s="8">
        <f>IF(H763=0,0,I763/H763)</f>
        <v/>
      </c>
      <c r="L763" s="11" t="inlineStr">
        <is>
          <t>Completed</t>
        </is>
      </c>
    </row>
    <row r="764">
      <c r="A764" t="inlineStr">
        <is>
          <t>Discovery Park</t>
        </is>
      </c>
      <c r="B764" s="7" t="n">
        <v>2024</v>
      </c>
      <c r="C764" t="inlineStr">
        <is>
          <t>Sidewalk Repair</t>
        </is>
      </c>
      <c r="D764" t="inlineStr">
        <is>
          <t>From PCA- Area of heaving adjacent to the pavement curb near the southwest corner of Building 4 and deteriorated sealant</t>
        </is>
      </c>
      <c r="E764" s="7" t="inlineStr">
        <is>
          <t>0200 - Site Utilities &amp; Improvements</t>
        </is>
      </c>
      <c r="F764" s="11" t="inlineStr">
        <is>
          <t>GC</t>
        </is>
      </c>
      <c r="G764" s="7" t="inlineStr">
        <is>
          <t>Capital Plan</t>
        </is>
      </c>
      <c r="H764" s="3" t="n">
        <v>1000</v>
      </c>
      <c r="I764" s="3" t="n">
        <v>1000</v>
      </c>
      <c r="J764" s="4" t="n">
        <v>0</v>
      </c>
      <c r="K764" s="8">
        <f>IF(H764=0,0,I764/H764)</f>
        <v/>
      </c>
      <c r="L764" s="11" t="inlineStr">
        <is>
          <t>Completed</t>
        </is>
      </c>
    </row>
    <row r="765">
      <c r="A765" t="inlineStr">
        <is>
          <t>Discovery Park</t>
        </is>
      </c>
      <c r="B765" s="7" t="n">
        <v>2024</v>
      </c>
      <c r="C765" t="inlineStr">
        <is>
          <t>Sidewalk Railing</t>
        </is>
      </c>
      <c r="D765" t="inlineStr">
        <is>
          <t>From PCA- Install a guardrail along the east edge of the wide sidewalk leading to the maintenance garage where the adjac</t>
        </is>
      </c>
      <c r="E765" s="7" t="inlineStr">
        <is>
          <t>0200 - Site Utilities &amp; Improvements</t>
        </is>
      </c>
      <c r="F765" s="11" t="inlineStr">
        <is>
          <t>GC</t>
        </is>
      </c>
      <c r="G765" s="7" t="inlineStr">
        <is>
          <t>Capital Plan</t>
        </is>
      </c>
      <c r="H765" s="3" t="n">
        <v>3000</v>
      </c>
      <c r="I765" s="3" t="n">
        <v>3000</v>
      </c>
      <c r="J765" s="4" t="n">
        <v>0</v>
      </c>
      <c r="K765" s="8">
        <f>IF(H765=0,0,I765/H765)</f>
        <v/>
      </c>
      <c r="L765" s="11" t="inlineStr">
        <is>
          <t>Completed</t>
        </is>
      </c>
    </row>
    <row r="766">
      <c r="A766" t="inlineStr">
        <is>
          <t>Discovery Park</t>
        </is>
      </c>
      <c r="B766" s="7" t="n">
        <v>2024</v>
      </c>
      <c r="C766" t="inlineStr">
        <is>
          <t>Concrete Stairs</t>
        </is>
      </c>
      <c r="D766" t="inlineStr">
        <is>
          <t>From PCA- Due to the muddy, deteriorated landscape conditions at the fire sprinkler riser room of Building 1 discussed i</t>
        </is>
      </c>
      <c r="E766" s="7" t="inlineStr">
        <is>
          <t>0200 - Site Utilities &amp; Improvements</t>
        </is>
      </c>
      <c r="F766" s="11" t="inlineStr">
        <is>
          <t>GC</t>
        </is>
      </c>
      <c r="G766" s="7" t="inlineStr">
        <is>
          <t>Capital Plan</t>
        </is>
      </c>
      <c r="H766" s="3" t="n">
        <v>3000</v>
      </c>
      <c r="I766" s="3" t="n">
        <v>3000</v>
      </c>
      <c r="J766" s="4" t="n">
        <v>0</v>
      </c>
      <c r="K766" s="8">
        <f>IF(H766=0,0,I766/H766)</f>
        <v/>
      </c>
      <c r="L766" s="11" t="inlineStr">
        <is>
          <t>Completed</t>
        </is>
      </c>
    </row>
    <row r="767">
      <c r="A767" t="inlineStr">
        <is>
          <t>Discovery Park</t>
        </is>
      </c>
      <c r="B767" s="7" t="n">
        <v>2024</v>
      </c>
      <c r="C767" t="inlineStr">
        <is>
          <t xml:space="preserve">Accessibility </t>
        </is>
      </c>
      <c r="D767" t="inlineStr">
        <is>
          <t>From PCA- Install edge protection at the base of the guardrail along the west side of the pool deck for FHAA compliance</t>
        </is>
      </c>
      <c r="E767" s="7" t="inlineStr">
        <is>
          <t>0200 - Site Utilities &amp; Improvements</t>
        </is>
      </c>
      <c r="F767" s="11" t="inlineStr">
        <is>
          <t>GC</t>
        </is>
      </c>
      <c r="G767" s="7" t="inlineStr">
        <is>
          <t>Capital Plan</t>
        </is>
      </c>
      <c r="H767" s="3" t="n">
        <v>3000</v>
      </c>
      <c r="I767" s="3" t="n">
        <v>3000</v>
      </c>
      <c r="J767" s="4" t="n">
        <v>0</v>
      </c>
      <c r="K767" s="8">
        <f>IF(H767=0,0,I767/H767)</f>
        <v/>
      </c>
      <c r="L767" s="11" t="inlineStr">
        <is>
          <t>Completed</t>
        </is>
      </c>
    </row>
    <row r="768">
      <c r="A768" t="inlineStr">
        <is>
          <t>Discovery Park</t>
        </is>
      </c>
      <c r="B768" s="7" t="n">
        <v>2024</v>
      </c>
      <c r="C768" t="inlineStr">
        <is>
          <t xml:space="preserve">Accessibility </t>
        </is>
      </c>
      <c r="D768" t="inlineStr">
        <is>
          <t>From PCA- Ramps are provided on the first floor of the buildings to address changes in the slab elevations. Handrails ar</t>
        </is>
      </c>
      <c r="E768" s="7" t="inlineStr">
        <is>
          <t>0200 - Site Utilities &amp; Improvements</t>
        </is>
      </c>
      <c r="F768" s="11" t="inlineStr">
        <is>
          <t>GC</t>
        </is>
      </c>
      <c r="G768" s="7" t="inlineStr">
        <is>
          <t>Capital Plan</t>
        </is>
      </c>
      <c r="H768" s="3" t="n">
        <v>5000</v>
      </c>
      <c r="I768" s="3" t="n">
        <v>5000</v>
      </c>
      <c r="J768" s="4" t="n">
        <v>0</v>
      </c>
      <c r="K768" s="8">
        <f>IF(H768=0,0,I768/H768)</f>
        <v/>
      </c>
      <c r="L768" s="11" t="inlineStr">
        <is>
          <t>Completed</t>
        </is>
      </c>
    </row>
    <row r="769">
      <c r="A769" t="inlineStr">
        <is>
          <t>Discovery Park</t>
        </is>
      </c>
      <c r="B769" s="7" t="n">
        <v>2024</v>
      </c>
      <c r="C769" t="inlineStr">
        <is>
          <t>Landscape irrigation</t>
        </is>
      </c>
      <c r="D769" t="inlineStr">
        <is>
          <t>inspect and repair Irrigation</t>
        </is>
      </c>
      <c r="E769" s="7" t="inlineStr">
        <is>
          <t>0200 - Site Utilities &amp; Improvements</t>
        </is>
      </c>
      <c r="F769" s="11" t="inlineStr">
        <is>
          <t>GC</t>
        </is>
      </c>
      <c r="G769" s="7" t="inlineStr">
        <is>
          <t>Capital Plan</t>
        </is>
      </c>
      <c r="H769" s="3" t="n">
        <v>22600</v>
      </c>
      <c r="I769" s="3" t="n">
        <v>22600</v>
      </c>
      <c r="J769" s="4" t="n">
        <v>0</v>
      </c>
      <c r="K769" s="8">
        <f>IF(H769=0,0,I769/H769)</f>
        <v/>
      </c>
      <c r="L769" s="11" t="inlineStr">
        <is>
          <t>Completed</t>
        </is>
      </c>
    </row>
    <row r="770">
      <c r="A770" t="inlineStr">
        <is>
          <t>Discovery Park</t>
        </is>
      </c>
      <c r="B770" s="7" t="n">
        <v>2024</v>
      </c>
      <c r="C770" t="inlineStr">
        <is>
          <t>Resurface swimming pool</t>
        </is>
      </c>
      <c r="D770" t="inlineStr">
        <is>
          <t>Resurface Pool</t>
        </is>
      </c>
      <c r="E770" s="7" t="inlineStr">
        <is>
          <t>0200 - Site Utilities &amp; Improvements</t>
        </is>
      </c>
      <c r="F770" s="11" t="inlineStr">
        <is>
          <t>GC</t>
        </is>
      </c>
      <c r="G770" s="7" t="inlineStr">
        <is>
          <t>Capital Plan</t>
        </is>
      </c>
      <c r="H770" s="3" t="n">
        <v>35000</v>
      </c>
      <c r="I770" s="3" t="n">
        <v>35000</v>
      </c>
      <c r="J770" s="4" t="n">
        <v>0</v>
      </c>
      <c r="K770" s="8">
        <f>IF(H770=0,0,I770/H770)</f>
        <v/>
      </c>
      <c r="L770" s="11" t="inlineStr">
        <is>
          <t>Completed</t>
        </is>
      </c>
    </row>
    <row r="771">
      <c r="A771" t="inlineStr">
        <is>
          <t>Discovery Park</t>
        </is>
      </c>
      <c r="B771" s="7" t="n">
        <v>2024</v>
      </c>
      <c r="C771" t="inlineStr">
        <is>
          <t>Repair / replace swimming pool pumps</t>
        </is>
      </c>
      <c r="D771" t="inlineStr">
        <is>
          <t>anti entrapment devices</t>
        </is>
      </c>
      <c r="E771" s="7" t="inlineStr">
        <is>
          <t>0200 - Site Utilities &amp; Improvements</t>
        </is>
      </c>
      <c r="F771" s="11" t="inlineStr">
        <is>
          <t>GC</t>
        </is>
      </c>
      <c r="G771" s="7" t="inlineStr">
        <is>
          <t>Capital Plan</t>
        </is>
      </c>
      <c r="H771" s="3" t="n">
        <v>6800</v>
      </c>
      <c r="I771" s="3" t="n">
        <v>6800</v>
      </c>
      <c r="J771" s="4" t="n">
        <v>0</v>
      </c>
      <c r="K771" s="8">
        <f>IF(H771=0,0,I771/H771)</f>
        <v/>
      </c>
      <c r="L771" s="11" t="inlineStr">
        <is>
          <t>Completed</t>
        </is>
      </c>
    </row>
    <row r="772">
      <c r="A772" t="inlineStr">
        <is>
          <t>Discovery Park</t>
        </is>
      </c>
      <c r="B772" s="7" t="n">
        <v>2024</v>
      </c>
      <c r="C772" t="inlineStr">
        <is>
          <t>Carports</t>
        </is>
      </c>
      <c r="D772" t="inlineStr">
        <is>
          <t>Look at adding, garages are sold out so there is a need</t>
        </is>
      </c>
      <c r="E772" s="7" t="inlineStr">
        <is>
          <t>0200 - Site Utilities &amp; Improvements</t>
        </is>
      </c>
      <c r="F772" s="11" t="inlineStr">
        <is>
          <t>GC</t>
        </is>
      </c>
      <c r="G772" s="7" t="inlineStr">
        <is>
          <t>Capital Plan</t>
        </is>
      </c>
      <c r="H772" s="3" t="n">
        <v>152000</v>
      </c>
      <c r="I772" s="3" t="n">
        <v>152000</v>
      </c>
      <c r="J772" s="4" t="n">
        <v>0</v>
      </c>
      <c r="K772" s="8">
        <f>IF(H772=0,0,I772/H772)</f>
        <v/>
      </c>
      <c r="L772" s="11" t="inlineStr">
        <is>
          <t>Completed</t>
        </is>
      </c>
    </row>
    <row r="773">
      <c r="A773" t="inlineStr">
        <is>
          <t>Discovery Park</t>
        </is>
      </c>
      <c r="B773" s="7" t="n">
        <v>2024</v>
      </c>
      <c r="C773" t="inlineStr">
        <is>
          <t>Dumpster enclosures</t>
        </is>
      </c>
      <c r="D773" t="inlineStr">
        <is>
          <t>Paint enclosure</t>
        </is>
      </c>
      <c r="E773" s="7" t="inlineStr">
        <is>
          <t>0200 - Site Utilities &amp; Improvements</t>
        </is>
      </c>
      <c r="F773" s="11" t="inlineStr">
        <is>
          <t>GC</t>
        </is>
      </c>
      <c r="G773" s="7" t="inlineStr">
        <is>
          <t>Capital Plan</t>
        </is>
      </c>
      <c r="H773" s="3" t="n">
        <v>4500</v>
      </c>
      <c r="I773" s="3" t="n">
        <v>4500</v>
      </c>
      <c r="J773" s="4" t="n">
        <v>0</v>
      </c>
      <c r="K773" s="8">
        <f>IF(H773=0,0,I773/H773)</f>
        <v/>
      </c>
      <c r="L773" s="11" t="inlineStr">
        <is>
          <t>Completed</t>
        </is>
      </c>
    </row>
    <row r="774">
      <c r="A774" t="inlineStr">
        <is>
          <t>Discovery Park</t>
        </is>
      </c>
      <c r="B774" s="7" t="n">
        <v>2024</v>
      </c>
      <c r="C774" t="inlineStr">
        <is>
          <t xml:space="preserve">Pet yards </t>
        </is>
      </c>
      <c r="D774" t="inlineStr">
        <is>
          <t>paint pet yard fencing</t>
        </is>
      </c>
      <c r="E774" s="7" t="inlineStr">
        <is>
          <t>0200 - Site Utilities &amp; Improvements</t>
        </is>
      </c>
      <c r="F774" s="11" t="inlineStr">
        <is>
          <t>GC</t>
        </is>
      </c>
      <c r="G774" s="7" t="inlineStr">
        <is>
          <t>Capital Plan</t>
        </is>
      </c>
      <c r="H774" s="3" t="n">
        <v>15000</v>
      </c>
      <c r="I774" s="3" t="n">
        <v>15000</v>
      </c>
      <c r="J774" s="4" t="n">
        <v>0</v>
      </c>
      <c r="K774" s="8">
        <f>IF(H774=0,0,I774/H774)</f>
        <v/>
      </c>
      <c r="L774" s="11" t="inlineStr">
        <is>
          <t>Completed</t>
        </is>
      </c>
    </row>
    <row r="775">
      <c r="A775" t="inlineStr">
        <is>
          <t>Discovery Park</t>
        </is>
      </c>
      <c r="B775" s="7" t="n">
        <v>2024</v>
      </c>
      <c r="C775" t="inlineStr">
        <is>
          <t>Dog Park Fence</t>
        </is>
      </c>
      <c r="D775" t="inlineStr">
        <is>
          <t>Repair and repaint fence, replace or fix broken gate hinge and bring latches down to FHAA compliant height</t>
        </is>
      </c>
      <c r="E775" s="7" t="inlineStr">
        <is>
          <t>0200 - Site Utilities &amp; Improvements</t>
        </is>
      </c>
      <c r="F775" s="11" t="inlineStr">
        <is>
          <t>GC</t>
        </is>
      </c>
      <c r="G775" s="7" t="inlineStr">
        <is>
          <t>Capital Plan</t>
        </is>
      </c>
      <c r="H775" s="3" t="n">
        <v>9500</v>
      </c>
      <c r="I775" s="3" t="n">
        <v>9500</v>
      </c>
      <c r="J775" s="4" t="n">
        <v>0</v>
      </c>
      <c r="K775" s="8">
        <f>IF(H775=0,0,I775/H775)</f>
        <v/>
      </c>
      <c r="L775" s="11" t="inlineStr">
        <is>
          <t>Completed</t>
        </is>
      </c>
    </row>
    <row r="776">
      <c r="A776" t="inlineStr">
        <is>
          <t>Discovery Park</t>
        </is>
      </c>
      <c r="B776" s="7" t="n">
        <v>2024</v>
      </c>
      <c r="C776" t="inlineStr">
        <is>
          <t>Soffit beam supports appear to be separating in some lo</t>
        </is>
      </c>
      <c r="E776" s="7" t="inlineStr">
        <is>
          <t>0200 - Site Utilities &amp; Improvements</t>
        </is>
      </c>
      <c r="F776" s="11" t="inlineStr">
        <is>
          <t>GC</t>
        </is>
      </c>
      <c r="G776" s="7" t="inlineStr">
        <is>
          <t>Capital Plan</t>
        </is>
      </c>
      <c r="H776" s="3" t="n">
        <v>20000</v>
      </c>
      <c r="I776" s="3" t="n">
        <v>20000</v>
      </c>
      <c r="J776" s="4" t="n">
        <v>0</v>
      </c>
      <c r="K776" s="8">
        <f>IF(H776=0,0,I776/H776)</f>
        <v/>
      </c>
      <c r="L776" s="11" t="inlineStr">
        <is>
          <t>Completed</t>
        </is>
      </c>
    </row>
    <row r="777">
      <c r="A777" t="inlineStr">
        <is>
          <t>Discovery Park</t>
        </is>
      </c>
      <c r="B777" s="7" t="n">
        <v>2024</v>
      </c>
      <c r="C777" t="inlineStr">
        <is>
          <t>Dryer Vents</t>
        </is>
      </c>
      <c r="D777" t="inlineStr">
        <is>
          <t>Clean, fix any flapper valves</t>
        </is>
      </c>
      <c r="E777" s="7" t="inlineStr">
        <is>
          <t>0200 - Site Utilities &amp; Improvements</t>
        </is>
      </c>
      <c r="F777" s="11" t="inlineStr">
        <is>
          <t>GC</t>
        </is>
      </c>
      <c r="G777" s="7" t="inlineStr">
        <is>
          <t>Capital Plan</t>
        </is>
      </c>
      <c r="H777" s="3" t="n">
        <v>21225</v>
      </c>
      <c r="I777" s="3" t="n">
        <v>21225</v>
      </c>
      <c r="J777" s="4" t="n">
        <v>0</v>
      </c>
      <c r="K777" s="8">
        <f>IF(H777=0,0,I777/H777)</f>
        <v/>
      </c>
      <c r="L777" s="11" t="inlineStr">
        <is>
          <t>Completed</t>
        </is>
      </c>
    </row>
    <row r="778">
      <c r="A778" t="inlineStr">
        <is>
          <t>Discovery Park</t>
        </is>
      </c>
      <c r="B778" s="7" t="n">
        <v>2024</v>
      </c>
      <c r="C778" t="inlineStr">
        <is>
          <t>Garages</t>
        </is>
      </c>
      <c r="D778" t="inlineStr">
        <is>
          <t>Replace at least 6 dented garage doors (G115 is the worst)</t>
        </is>
      </c>
      <c r="E778" s="7" t="inlineStr">
        <is>
          <t>0200 - Site Utilities &amp; Improvements</t>
        </is>
      </c>
      <c r="F778" s="11" t="inlineStr">
        <is>
          <t>GC</t>
        </is>
      </c>
      <c r="G778" s="7" t="inlineStr">
        <is>
          <t>Capital Plan</t>
        </is>
      </c>
      <c r="H778" s="3" t="n">
        <v>8800</v>
      </c>
      <c r="I778" s="3" t="n">
        <v>8800</v>
      </c>
      <c r="J778" s="4" t="n">
        <v>0</v>
      </c>
      <c r="K778" s="8">
        <f>IF(H778=0,0,I778/H778)</f>
        <v/>
      </c>
      <c r="L778" s="11" t="inlineStr">
        <is>
          <t>Completed</t>
        </is>
      </c>
    </row>
    <row r="779">
      <c r="A779" t="inlineStr">
        <is>
          <t>Discovery Park</t>
        </is>
      </c>
      <c r="B779" s="7" t="n">
        <v>2024</v>
      </c>
      <c r="C779" t="inlineStr">
        <is>
          <t>Foundation Repair</t>
        </is>
      </c>
      <c r="D779" t="inlineStr">
        <is>
          <t>Review all exposed areas and appropriately repair any foundation cracking such as the ones noted near garage G505
on Bui</t>
        </is>
      </c>
      <c r="E779" s="7" t="inlineStr">
        <is>
          <t>0300 - Excavation &amp; Foundations</t>
        </is>
      </c>
      <c r="F779" s="11" t="inlineStr">
        <is>
          <t>GC</t>
        </is>
      </c>
      <c r="G779" s="7" t="inlineStr">
        <is>
          <t>Capital Plan</t>
        </is>
      </c>
      <c r="H779" s="3" t="n">
        <v>3000</v>
      </c>
      <c r="I779" s="3" t="n">
        <v>3000</v>
      </c>
      <c r="J779" s="4" t="n">
        <v>0</v>
      </c>
      <c r="K779" s="8">
        <f>IF(H779=0,0,I779/H779)</f>
        <v/>
      </c>
      <c r="L779" s="11" t="inlineStr">
        <is>
          <t>Completed</t>
        </is>
      </c>
    </row>
    <row r="780">
      <c r="A780" t="inlineStr">
        <is>
          <t>Discovery Park</t>
        </is>
      </c>
      <c r="B780" s="7" t="n">
        <v>2024</v>
      </c>
      <c r="C780" t="inlineStr">
        <is>
          <t>Roof deck</t>
        </is>
      </c>
      <c r="D780" t="inlineStr">
        <is>
          <t>Secure Decking while doing roof tune-up</t>
        </is>
      </c>
      <c r="E780" s="7" t="inlineStr">
        <is>
          <t>0400 - Structure</t>
        </is>
      </c>
      <c r="F780" s="11" t="inlineStr">
        <is>
          <t>GC</t>
        </is>
      </c>
      <c r="G780" s="7" t="inlineStr">
        <is>
          <t>Capital Plan</t>
        </is>
      </c>
      <c r="H780" s="3" t="n">
        <v>15000</v>
      </c>
      <c r="I780" s="3" t="n">
        <v>15000</v>
      </c>
      <c r="J780" s="4" t="n">
        <v>0</v>
      </c>
      <c r="K780" s="8">
        <f>IF(H780=0,0,I780/H780)</f>
        <v/>
      </c>
      <c r="L780" s="11" t="inlineStr">
        <is>
          <t>Completed</t>
        </is>
      </c>
    </row>
    <row r="781">
      <c r="A781" t="inlineStr">
        <is>
          <t>Discovery Park</t>
        </is>
      </c>
      <c r="B781" s="7" t="n">
        <v>2024</v>
      </c>
      <c r="C781" t="inlineStr">
        <is>
          <t>Asphalt composite shingle roofing</t>
        </is>
      </c>
      <c r="D781" t="inlineStr">
        <is>
          <t>Roof inspection and minor repairs</t>
        </is>
      </c>
      <c r="E781" s="7" t="inlineStr">
        <is>
          <t>0700 - Roofing</t>
        </is>
      </c>
      <c r="F781" s="11" t="inlineStr">
        <is>
          <t>GC</t>
        </is>
      </c>
      <c r="G781" s="7" t="inlineStr">
        <is>
          <t>Capital Plan</t>
        </is>
      </c>
      <c r="H781" s="3" t="n">
        <v>15000</v>
      </c>
      <c r="I781" s="3" t="n">
        <v>15000</v>
      </c>
      <c r="J781" s="4" t="n">
        <v>0</v>
      </c>
      <c r="K781" s="8">
        <f>IF(H781=0,0,I781/H781)</f>
        <v/>
      </c>
      <c r="L781" s="11" t="inlineStr">
        <is>
          <t>Completed</t>
        </is>
      </c>
    </row>
    <row r="782">
      <c r="A782" t="inlineStr">
        <is>
          <t>Discovery Park</t>
        </is>
      </c>
      <c r="B782" s="7" t="n">
        <v>2024</v>
      </c>
      <c r="C782" t="inlineStr">
        <is>
          <t>Articulating Lift Rental</t>
        </is>
      </c>
      <c r="E782" s="7" t="inlineStr">
        <is>
          <t>0700 - Roofing</t>
        </is>
      </c>
      <c r="F782" s="11" t="inlineStr">
        <is>
          <t>GC</t>
        </is>
      </c>
      <c r="G782" s="7" t="inlineStr">
        <is>
          <t>Capital Plan</t>
        </is>
      </c>
      <c r="H782" s="3" t="n">
        <v>5000</v>
      </c>
      <c r="I782" s="3" t="n">
        <v>5000</v>
      </c>
      <c r="J782" s="4" t="n">
        <v>0</v>
      </c>
      <c r="K782" s="8">
        <f>IF(H782=0,0,I782/H782)</f>
        <v/>
      </c>
      <c r="L782" s="11" t="inlineStr">
        <is>
          <t>Completed</t>
        </is>
      </c>
    </row>
    <row r="783">
      <c r="A783" t="inlineStr">
        <is>
          <t>Discovery Park</t>
        </is>
      </c>
      <c r="B783" s="7" t="n">
        <v>2024</v>
      </c>
      <c r="C783" t="inlineStr">
        <is>
          <t>Repair / replace cement fiber siding</t>
        </is>
      </c>
      <c r="E783" s="7" t="inlineStr">
        <is>
          <t>0800 - Exterior Wall</t>
        </is>
      </c>
      <c r="F783" s="11" t="inlineStr">
        <is>
          <t>GC</t>
        </is>
      </c>
      <c r="G783" s="7" t="inlineStr">
        <is>
          <t>Capital Plan</t>
        </is>
      </c>
      <c r="H783" s="3" t="n">
        <v>7500</v>
      </c>
      <c r="I783" s="3" t="n">
        <v>7500</v>
      </c>
      <c r="J783" s="4" t="n">
        <v>0</v>
      </c>
      <c r="K783" s="8">
        <f>IF(H783=0,0,I783/H783)</f>
        <v/>
      </c>
      <c r="L783" s="11" t="inlineStr">
        <is>
          <t>Completed</t>
        </is>
      </c>
    </row>
    <row r="784">
      <c r="A784" t="inlineStr">
        <is>
          <t>Discovery Park</t>
        </is>
      </c>
      <c r="B784" s="7" t="n">
        <v>2024</v>
      </c>
      <c r="C784" t="inlineStr">
        <is>
          <t>Repair / replace wood trim</t>
        </is>
      </c>
      <c r="D784" t="inlineStr">
        <is>
          <t>minor trim replacement</t>
        </is>
      </c>
      <c r="E784" s="7" t="inlineStr">
        <is>
          <t>0800 - Exterior Wall</t>
        </is>
      </c>
      <c r="F784" s="11" t="inlineStr">
        <is>
          <t>GC</t>
        </is>
      </c>
      <c r="G784" s="7" t="inlineStr">
        <is>
          <t>Capital Plan</t>
        </is>
      </c>
      <c r="H784" s="3" t="n">
        <v>8000</v>
      </c>
      <c r="I784" s="3" t="n">
        <v>8000</v>
      </c>
      <c r="J784" s="4" t="n">
        <v>0</v>
      </c>
      <c r="K784" s="8">
        <f>IF(H784=0,0,I784/H784)</f>
        <v/>
      </c>
      <c r="L784" s="11" t="inlineStr">
        <is>
          <t>Completed</t>
        </is>
      </c>
    </row>
    <row r="785">
      <c r="A785" t="inlineStr">
        <is>
          <t>Discovery Park</t>
        </is>
      </c>
      <c r="B785" s="7" t="n">
        <v>2024</v>
      </c>
      <c r="C785" t="inlineStr">
        <is>
          <t>Fire Stops</t>
        </is>
      </c>
      <c r="D785" t="inlineStr">
        <is>
          <t>LowPro (Pair covers 4 burner range)- For range top microwaves</t>
        </is>
      </c>
      <c r="E785" s="7" t="inlineStr">
        <is>
          <t>0900 - FF&amp;E in Units</t>
        </is>
      </c>
      <c r="F785" s="11" t="inlineStr">
        <is>
          <t>GC</t>
        </is>
      </c>
      <c r="G785" s="7" t="inlineStr">
        <is>
          <t>Capital Plan</t>
        </is>
      </c>
      <c r="H785" s="3" t="n">
        <v>30069</v>
      </c>
      <c r="I785" s="3" t="n">
        <v>30069</v>
      </c>
      <c r="J785" s="4" t="n">
        <v>0</v>
      </c>
      <c r="K785" s="8">
        <f>IF(H785=0,0,I785/H785)</f>
        <v/>
      </c>
      <c r="L785" s="11" t="inlineStr">
        <is>
          <t>Completed</t>
        </is>
      </c>
    </row>
    <row r="786">
      <c r="A786" t="inlineStr">
        <is>
          <t>Discovery Park</t>
        </is>
      </c>
      <c r="B786" s="7" t="n">
        <v>2024</v>
      </c>
      <c r="C786" t="inlineStr">
        <is>
          <t>Fire protection</t>
        </is>
      </c>
      <c r="D786" t="inlineStr">
        <is>
          <t>Fix heads with overspray- allowance</t>
        </is>
      </c>
      <c r="E786" s="7" t="inlineStr">
        <is>
          <t>0900 - FF&amp;E in Units</t>
        </is>
      </c>
      <c r="F786" s="11" t="inlineStr">
        <is>
          <t>GC</t>
        </is>
      </c>
      <c r="G786" s="7" t="inlineStr">
        <is>
          <t>Capital Plan</t>
        </is>
      </c>
      <c r="H786" s="3" t="n">
        <v>10000</v>
      </c>
      <c r="I786" s="3" t="n">
        <v>10000</v>
      </c>
      <c r="J786" s="4" t="n">
        <v>0</v>
      </c>
      <c r="K786" s="8">
        <f>IF(H786=0,0,I786/H786)</f>
        <v/>
      </c>
      <c r="L786" s="11" t="inlineStr">
        <is>
          <t>Completed</t>
        </is>
      </c>
    </row>
    <row r="787">
      <c r="A787" t="inlineStr">
        <is>
          <t>Discovery Park</t>
        </is>
      </c>
      <c r="B787" s="7" t="n">
        <v>2024</v>
      </c>
      <c r="C787" t="inlineStr">
        <is>
          <t>Unit deferred maintenance</t>
        </is>
      </c>
      <c r="D787" t="inlineStr">
        <is>
          <t>Sub floor repairs</t>
        </is>
      </c>
      <c r="E787" s="7" t="inlineStr">
        <is>
          <t>0900 - FF&amp;E in Units</t>
        </is>
      </c>
      <c r="F787" s="11" t="inlineStr">
        <is>
          <t>GC</t>
        </is>
      </c>
      <c r="G787" s="7" t="inlineStr">
        <is>
          <t>Capital Plan</t>
        </is>
      </c>
      <c r="H787" s="3" t="n">
        <v>5000</v>
      </c>
      <c r="I787" s="3" t="n">
        <v>5000</v>
      </c>
      <c r="J787" s="4" t="n">
        <v>0</v>
      </c>
      <c r="K787" s="8">
        <f>IF(H787=0,0,I787/H787)</f>
        <v/>
      </c>
      <c r="L787" s="11" t="inlineStr">
        <is>
          <t>Completed</t>
        </is>
      </c>
    </row>
    <row r="788">
      <c r="A788" t="inlineStr">
        <is>
          <t>Discovery Park</t>
        </is>
      </c>
      <c r="B788" s="7" t="n">
        <v>2024</v>
      </c>
      <c r="C788" t="inlineStr">
        <is>
          <t>Signage - Building identification</t>
        </is>
      </c>
      <c r="D788" t="inlineStr">
        <is>
          <t>Need better signage at leasing office, new garage number signs to replace current faded ones, new window shade branded d</t>
        </is>
      </c>
      <c r="E788" s="7" t="inlineStr">
        <is>
          <t>1100- Specialties, Equipment &amp; Furnishings</t>
        </is>
      </c>
      <c r="F788" s="11" t="inlineStr">
        <is>
          <t>GC</t>
        </is>
      </c>
      <c r="G788" s="7" t="inlineStr">
        <is>
          <t>Capital Plan</t>
        </is>
      </c>
      <c r="H788" s="3" t="n">
        <v>15000</v>
      </c>
      <c r="I788" s="3" t="n">
        <v>15000</v>
      </c>
      <c r="J788" s="4" t="n">
        <v>0</v>
      </c>
      <c r="K788" s="8">
        <f>IF(H788=0,0,I788/H788)</f>
        <v/>
      </c>
      <c r="L788" s="11" t="inlineStr">
        <is>
          <t>Completed</t>
        </is>
      </c>
    </row>
    <row r="789">
      <c r="A789" t="inlineStr">
        <is>
          <t>Discovery Park</t>
        </is>
      </c>
      <c r="B789" s="7" t="n">
        <v>2024</v>
      </c>
      <c r="C789" t="inlineStr">
        <is>
          <t>Signage- Monument</t>
        </is>
      </c>
      <c r="D789" t="inlineStr">
        <is>
          <t>Look at adding monument sign</t>
        </is>
      </c>
      <c r="E789" s="7" t="inlineStr">
        <is>
          <t>1100- Specialties, Equipment &amp; Furnishings</t>
        </is>
      </c>
      <c r="F789" s="11" t="inlineStr">
        <is>
          <t>GC</t>
        </is>
      </c>
      <c r="G789" s="7" t="inlineStr">
        <is>
          <t>Capital Plan</t>
        </is>
      </c>
      <c r="H789" s="3" t="n">
        <v>20000</v>
      </c>
      <c r="I789" s="3" t="n">
        <v>20000</v>
      </c>
      <c r="J789" s="4" t="n">
        <v>0</v>
      </c>
      <c r="K789" s="8">
        <f>IF(H789=0,0,I789/H789)</f>
        <v/>
      </c>
      <c r="L789" s="11" t="inlineStr">
        <is>
          <t>Completed</t>
        </is>
      </c>
    </row>
    <row r="790">
      <c r="A790" t="inlineStr">
        <is>
          <t>Discovery Park</t>
        </is>
      </c>
      <c r="B790" s="7" t="n">
        <v>2024</v>
      </c>
      <c r="C790" t="inlineStr">
        <is>
          <t>Clubhouse / Office Remodel</t>
        </is>
      </c>
      <c r="D790" t="inlineStr">
        <is>
          <t>Placeholder for minor items</t>
        </is>
      </c>
      <c r="E790" s="7" t="inlineStr">
        <is>
          <t>1100- Specialties, Equipment &amp; Furnishings</t>
        </is>
      </c>
      <c r="F790" s="11" t="inlineStr">
        <is>
          <t>GC</t>
        </is>
      </c>
      <c r="G790" s="7" t="inlineStr">
        <is>
          <t>Capital Plan</t>
        </is>
      </c>
      <c r="H790" s="3" t="n">
        <v>10000</v>
      </c>
      <c r="I790" s="3" t="n">
        <v>10000</v>
      </c>
      <c r="J790" s="4" t="n">
        <v>0</v>
      </c>
      <c r="K790" s="8">
        <f>IF(H790=0,0,I790/H790)</f>
        <v/>
      </c>
      <c r="L790" s="11" t="inlineStr">
        <is>
          <t>Completed</t>
        </is>
      </c>
    </row>
    <row r="791">
      <c r="A791" t="inlineStr">
        <is>
          <t>Discovery Park</t>
        </is>
      </c>
      <c r="B791" s="7" t="n">
        <v>2024</v>
      </c>
      <c r="C791" t="inlineStr">
        <is>
          <t>Clubhouse / Office Furniture</t>
        </is>
      </c>
      <c r="D791" t="inlineStr">
        <is>
          <t>Misc items, new pool table?</t>
        </is>
      </c>
      <c r="E791" s="7" t="inlineStr">
        <is>
          <t>1100- Specialties, Equipment &amp; Furnishings</t>
        </is>
      </c>
      <c r="F791" s="11" t="inlineStr">
        <is>
          <t>GC</t>
        </is>
      </c>
      <c r="G791" s="7" t="inlineStr">
        <is>
          <t>Capital Plan</t>
        </is>
      </c>
      <c r="H791" s="3" t="n">
        <v>18000</v>
      </c>
      <c r="I791" s="3" t="n">
        <v>18000</v>
      </c>
      <c r="J791" s="4" t="n">
        <v>0</v>
      </c>
      <c r="K791" s="8">
        <f>IF(H791=0,0,I791/H791)</f>
        <v/>
      </c>
      <c r="L791" s="11" t="inlineStr">
        <is>
          <t>Completed</t>
        </is>
      </c>
    </row>
    <row r="792">
      <c r="A792" t="inlineStr">
        <is>
          <t>Discovery Park</t>
        </is>
      </c>
      <c r="B792" s="7" t="n">
        <v>2024</v>
      </c>
      <c r="C792" t="inlineStr">
        <is>
          <t>Indoor Basketball Area Repairs</t>
        </is>
      </c>
      <c r="D792" t="inlineStr">
        <is>
          <t xml:space="preserve">Restripe basketball court
Fix leak in roof and repair damage at ceiling
Repair wall chips behind hoop
Fix chipped paint </t>
        </is>
      </c>
      <c r="E792" s="7" t="inlineStr">
        <is>
          <t>1100- Specialties, Equipment &amp; Furnishings</t>
        </is>
      </c>
      <c r="F792" s="11" t="inlineStr">
        <is>
          <t>GC</t>
        </is>
      </c>
      <c r="G792" s="7" t="inlineStr">
        <is>
          <t>Capital Plan</t>
        </is>
      </c>
      <c r="H792" s="3" t="n">
        <v>8000</v>
      </c>
      <c r="I792" s="3" t="n">
        <v>8000</v>
      </c>
      <c r="J792" s="4" t="n">
        <v>0</v>
      </c>
      <c r="K792" s="8">
        <f>IF(H792=0,0,I792/H792)</f>
        <v/>
      </c>
      <c r="L792" s="11" t="inlineStr">
        <is>
          <t>Completed</t>
        </is>
      </c>
    </row>
    <row r="793">
      <c r="A793" t="inlineStr">
        <is>
          <t>Discovery Park</t>
        </is>
      </c>
      <c r="B793" s="7" t="n">
        <v>2024</v>
      </c>
      <c r="C793" t="inlineStr">
        <is>
          <t>Indoor Basketball Area Furniture</t>
        </is>
      </c>
      <c r="D793" t="inlineStr">
        <is>
          <t>Replace 2 long benches</t>
        </is>
      </c>
      <c r="E793" s="7" t="inlineStr">
        <is>
          <t>1100- Specialties, Equipment &amp; Furnishings</t>
        </is>
      </c>
      <c r="F793" s="11" t="inlineStr">
        <is>
          <t>GC</t>
        </is>
      </c>
      <c r="G793" s="7" t="inlineStr">
        <is>
          <t>Capital Plan</t>
        </is>
      </c>
      <c r="H793" s="3" t="n">
        <v>2000</v>
      </c>
      <c r="I793" s="3" t="n">
        <v>2000</v>
      </c>
      <c r="J793" s="4" t="n">
        <v>0</v>
      </c>
      <c r="K793" s="8">
        <f>IF(H793=0,0,I793/H793)</f>
        <v/>
      </c>
      <c r="L793" s="11" t="inlineStr">
        <is>
          <t>Completed</t>
        </is>
      </c>
    </row>
    <row r="794">
      <c r="A794" t="inlineStr">
        <is>
          <t>Discovery Park</t>
        </is>
      </c>
      <c r="B794" s="7" t="n">
        <v>2024</v>
      </c>
      <c r="C794" t="inlineStr">
        <is>
          <t>Fitness Center Remodel</t>
        </is>
      </c>
      <c r="D794" t="inlineStr">
        <is>
          <t>Allowance for minor repairs</t>
        </is>
      </c>
      <c r="E794" s="7" t="inlineStr">
        <is>
          <t>1100- Specialties, Equipment &amp; Furnishings</t>
        </is>
      </c>
      <c r="F794" s="11" t="inlineStr">
        <is>
          <t>GC</t>
        </is>
      </c>
      <c r="G794" s="7" t="inlineStr">
        <is>
          <t>Capital Plan</t>
        </is>
      </c>
      <c r="H794" s="3" t="n">
        <v>3000</v>
      </c>
      <c r="I794" s="3" t="n">
        <v>3000</v>
      </c>
      <c r="J794" s="4" t="n">
        <v>0</v>
      </c>
      <c r="K794" s="8">
        <f>IF(H794=0,0,I794/H794)</f>
        <v/>
      </c>
      <c r="L794" s="11" t="inlineStr">
        <is>
          <t>Completed</t>
        </is>
      </c>
    </row>
    <row r="795">
      <c r="A795" t="inlineStr">
        <is>
          <t>Discovery Park</t>
        </is>
      </c>
      <c r="B795" s="7" t="n">
        <v>2024</v>
      </c>
      <c r="C795" t="inlineStr">
        <is>
          <t>Fitness Equipment</t>
        </is>
      </c>
      <c r="D795" t="inlineStr">
        <is>
          <t>Allowance for supplemental equipment and replacements for cycling room and gym</t>
        </is>
      </c>
      <c r="E795" s="7" t="inlineStr">
        <is>
          <t>1100- Specialties, Equipment &amp; Furnishings</t>
        </is>
      </c>
      <c r="F795" s="11" t="inlineStr">
        <is>
          <t>GC</t>
        </is>
      </c>
      <c r="G795" s="7" t="inlineStr">
        <is>
          <t>Capital Plan</t>
        </is>
      </c>
      <c r="H795" s="3" t="n">
        <v>30000</v>
      </c>
      <c r="I795" s="3" t="n">
        <v>30000</v>
      </c>
      <c r="J795" s="4" t="n">
        <v>0</v>
      </c>
      <c r="K795" s="8">
        <f>IF(H795=0,0,I795/H795)</f>
        <v/>
      </c>
      <c r="L795" s="11" t="inlineStr">
        <is>
          <t>Completed</t>
        </is>
      </c>
    </row>
    <row r="796">
      <c r="A796" t="inlineStr">
        <is>
          <t>Discovery Park</t>
        </is>
      </c>
      <c r="B796" s="7" t="n">
        <v>2024</v>
      </c>
      <c r="C796" t="inlineStr">
        <is>
          <t>Pool Area Remodel</t>
        </is>
      </c>
      <c r="D796" t="inlineStr">
        <is>
          <t>Replace bamboo screen around pool equipment room with better screen, misc repairs and pool equipment</t>
        </is>
      </c>
      <c r="E796" s="7" t="inlineStr">
        <is>
          <t>1100- Specialties, Equipment &amp; Furnishings</t>
        </is>
      </c>
      <c r="F796" s="11" t="inlineStr">
        <is>
          <t>GC</t>
        </is>
      </c>
      <c r="G796" s="7" t="inlineStr">
        <is>
          <t>Capital Plan</t>
        </is>
      </c>
      <c r="H796" s="3" t="n">
        <v>5000</v>
      </c>
      <c r="I796" s="3" t="n">
        <v>5000</v>
      </c>
      <c r="J796" s="4" t="n">
        <v>0</v>
      </c>
      <c r="K796" s="8">
        <f>IF(H796=0,0,I796/H796)</f>
        <v/>
      </c>
      <c r="L796" s="11" t="inlineStr">
        <is>
          <t>Completed</t>
        </is>
      </c>
    </row>
    <row r="797">
      <c r="A797" t="inlineStr">
        <is>
          <t>Discovery Park</t>
        </is>
      </c>
      <c r="B797" s="7" t="n">
        <v>2024</v>
      </c>
      <c r="C797" t="inlineStr">
        <is>
          <t>Pool Furniture</t>
        </is>
      </c>
      <c r="D797" t="inlineStr">
        <is>
          <t>New side tables, new lounge seating or at least replace cushions on existing wicker seating.
1-2 new cabanas or more cha</t>
        </is>
      </c>
      <c r="E797" s="7" t="inlineStr">
        <is>
          <t>1100- Specialties, Equipment &amp; Furnishings</t>
        </is>
      </c>
      <c r="F797" s="11" t="inlineStr">
        <is>
          <t>GC</t>
        </is>
      </c>
      <c r="G797" s="7" t="inlineStr">
        <is>
          <t>Capital Plan</t>
        </is>
      </c>
      <c r="H797" s="3" t="n">
        <v>40000</v>
      </c>
      <c r="I797" s="3" t="n">
        <v>40000</v>
      </c>
      <c r="J797" s="4" t="n">
        <v>0</v>
      </c>
      <c r="K797" s="8">
        <f>IF(H797=0,0,I797/H797)</f>
        <v/>
      </c>
      <c r="L797" s="11" t="inlineStr">
        <is>
          <t>Completed</t>
        </is>
      </c>
    </row>
    <row r="798">
      <c r="A798" t="inlineStr">
        <is>
          <t>Discovery Park</t>
        </is>
      </c>
      <c r="B798" s="7" t="n">
        <v>2024</v>
      </c>
      <c r="C798" t="inlineStr">
        <is>
          <t>Business Center &amp; Office Computers</t>
        </is>
      </c>
      <c r="D798" t="inlineStr">
        <is>
          <t>1 computer is cracked and needs to be replaced.</t>
        </is>
      </c>
      <c r="E798" s="7" t="inlineStr">
        <is>
          <t>1100- Specialties, Equipment &amp; Furnishings</t>
        </is>
      </c>
      <c r="F798" s="12" t="inlineStr">
        <is>
          <t>PMC</t>
        </is>
      </c>
      <c r="G798" s="7" t="inlineStr">
        <is>
          <t>Capital Plan</t>
        </is>
      </c>
      <c r="H798" s="3" t="n">
        <v>1500</v>
      </c>
      <c r="I798" s="3" t="n">
        <v>5287</v>
      </c>
      <c r="J798" s="4" t="n">
        <v>-3787</v>
      </c>
      <c r="K798" s="8">
        <f>IF(H798=0,0,I798/H798)</f>
        <v/>
      </c>
      <c r="L798" s="11" t="inlineStr">
        <is>
          <t>Completed</t>
        </is>
      </c>
    </row>
    <row r="799">
      <c r="A799" t="inlineStr">
        <is>
          <t>Discovery Park</t>
        </is>
      </c>
      <c r="B799" s="7" t="n">
        <v>2024</v>
      </c>
      <c r="C799" t="inlineStr">
        <is>
          <t>Dog Park</t>
        </is>
      </c>
      <c r="D799" t="inlineStr">
        <is>
          <t>Water/Wash Station with concrete pad ($6k)
Shade sail or pergola
Look at adding additional Dog Park across road</t>
        </is>
      </c>
      <c r="E799" s="7" t="inlineStr">
        <is>
          <t>1100- Specialties, Equipment &amp; Furnishings</t>
        </is>
      </c>
      <c r="F799" s="11" t="inlineStr">
        <is>
          <t>GC</t>
        </is>
      </c>
      <c r="G799" s="7" t="inlineStr">
        <is>
          <t>Capital Plan</t>
        </is>
      </c>
      <c r="H799" s="3" t="n">
        <v>15000</v>
      </c>
      <c r="I799" s="3" t="n">
        <v>15000</v>
      </c>
      <c r="J799" s="4" t="n">
        <v>0</v>
      </c>
      <c r="K799" s="8">
        <f>IF(H799=0,0,I799/H799)</f>
        <v/>
      </c>
      <c r="L799" s="11" t="inlineStr">
        <is>
          <t>Completed</t>
        </is>
      </c>
    </row>
    <row r="800">
      <c r="A800" t="inlineStr">
        <is>
          <t>Discovery Park</t>
        </is>
      </c>
      <c r="B800" s="7" t="n">
        <v>2024</v>
      </c>
      <c r="C800" t="inlineStr">
        <is>
          <t>Access Control System</t>
        </is>
      </c>
      <c r="D800" t="inlineStr">
        <is>
          <t>Need to add access control at 2 doors from pool to business center and to restrooms</t>
        </is>
      </c>
      <c r="E800" s="7" t="inlineStr">
        <is>
          <t>1100- Specialties, Equipment &amp; Furnishings</t>
        </is>
      </c>
      <c r="F800" s="11" t="inlineStr">
        <is>
          <t>GC</t>
        </is>
      </c>
      <c r="G800" s="7" t="inlineStr">
        <is>
          <t>Capital Plan</t>
        </is>
      </c>
      <c r="H800" s="3" t="n">
        <v>6000</v>
      </c>
      <c r="I800" s="3" t="n">
        <v>6000</v>
      </c>
      <c r="J800" s="4" t="n">
        <v>0</v>
      </c>
      <c r="K800" s="8">
        <f>IF(H800=0,0,I800/H800)</f>
        <v/>
      </c>
      <c r="L800" s="11" t="inlineStr">
        <is>
          <t>Completed</t>
        </is>
      </c>
    </row>
    <row r="801">
      <c r="A801" t="inlineStr">
        <is>
          <t>Discovery Park</t>
        </is>
      </c>
      <c r="B801" s="7" t="n">
        <v>2024</v>
      </c>
      <c r="C801" t="inlineStr">
        <is>
          <t>Rubber Mats for Breezeway transitions for Non-Slip Surf</t>
        </is>
      </c>
      <c r="E801" s="7" t="inlineStr">
        <is>
          <t>1100- Specialties, Equipment &amp; Furnishings</t>
        </is>
      </c>
      <c r="F801" s="11" t="inlineStr">
        <is>
          <t>GC</t>
        </is>
      </c>
      <c r="G801" s="7" t="inlineStr">
        <is>
          <t>Capital Plan</t>
        </is>
      </c>
      <c r="H801" s="3" t="n">
        <v>25000</v>
      </c>
      <c r="I801" s="3" t="n">
        <v>25000</v>
      </c>
      <c r="J801" s="4" t="n">
        <v>0</v>
      </c>
      <c r="K801" s="8">
        <f>IF(H801=0,0,I801/H801)</f>
        <v/>
      </c>
      <c r="L801" s="11" t="inlineStr">
        <is>
          <t>Completed</t>
        </is>
      </c>
    </row>
    <row r="802">
      <c r="A802" t="inlineStr">
        <is>
          <t>Discovery Park</t>
        </is>
      </c>
      <c r="B802" s="7" t="n">
        <v>2024</v>
      </c>
      <c r="C802" t="inlineStr">
        <is>
          <t>Cigarette Urns</t>
        </is>
      </c>
      <c r="D802" t="inlineStr">
        <is>
          <t>Per Shelly, look at adding smoking urns where needed to reduce cigarette butts throughout property</t>
        </is>
      </c>
      <c r="E802" s="7" t="inlineStr">
        <is>
          <t>1100- Specialties, Equipment &amp; Furnishings</t>
        </is>
      </c>
      <c r="F802" s="11" t="inlineStr">
        <is>
          <t>GC</t>
        </is>
      </c>
      <c r="G802" s="7" t="inlineStr">
        <is>
          <t>Capital Plan</t>
        </is>
      </c>
      <c r="H802" s="3" t="n">
        <v>1000</v>
      </c>
      <c r="I802" s="3" t="n">
        <v>1000</v>
      </c>
      <c r="J802" s="4" t="n">
        <v>0</v>
      </c>
      <c r="K802" s="8">
        <f>IF(H802=0,0,I802/H802)</f>
        <v/>
      </c>
      <c r="L802" s="11" t="inlineStr">
        <is>
          <t>Completed</t>
        </is>
      </c>
    </row>
    <row r="803">
      <c r="A803" t="inlineStr">
        <is>
          <t>Discovery Park</t>
        </is>
      </c>
      <c r="B803" s="7" t="n">
        <v>2024</v>
      </c>
      <c r="C803" t="inlineStr">
        <is>
          <t>Water pressure regulator / back-flow preventer</t>
        </is>
      </c>
      <c r="D803" t="inlineStr">
        <is>
          <t>inspect and repair PVB's</t>
        </is>
      </c>
      <c r="E803" s="7" t="inlineStr">
        <is>
          <t>1400 - Plumbing</t>
        </is>
      </c>
      <c r="F803" s="11" t="inlineStr">
        <is>
          <t>GC</t>
        </is>
      </c>
      <c r="G803" s="7" t="inlineStr">
        <is>
          <t>Capital Plan</t>
        </is>
      </c>
      <c r="H803" s="3" t="n">
        <v>3500</v>
      </c>
      <c r="I803" s="3" t="n">
        <v>3500</v>
      </c>
      <c r="J803" s="4" t="n">
        <v>0</v>
      </c>
      <c r="K803" s="8">
        <f>IF(H803=0,0,I803/H803)</f>
        <v/>
      </c>
      <c r="L803" s="11" t="inlineStr">
        <is>
          <t>Completed</t>
        </is>
      </c>
    </row>
    <row r="804">
      <c r="A804" t="inlineStr">
        <is>
          <t>Discovery Park</t>
        </is>
      </c>
      <c r="B804" s="7" t="n">
        <v>2024</v>
      </c>
      <c r="C804" t="inlineStr">
        <is>
          <t xml:space="preserve">Repair HVAC in fitness center </t>
        </is>
      </c>
      <c r="E804" s="7" t="inlineStr">
        <is>
          <t>1500- HVAC</t>
        </is>
      </c>
      <c r="F804" s="11" t="inlineStr">
        <is>
          <t>GC</t>
        </is>
      </c>
      <c r="G804" s="7" t="inlineStr">
        <is>
          <t>Capital Plan</t>
        </is>
      </c>
      <c r="H804" s="3" t="n">
        <v>20000</v>
      </c>
      <c r="I804" s="3" t="n">
        <v>20000</v>
      </c>
      <c r="J804" s="4" t="n">
        <v>0</v>
      </c>
      <c r="K804" s="8">
        <f>IF(H804=0,0,I804/H804)</f>
        <v/>
      </c>
      <c r="L804" s="11" t="inlineStr">
        <is>
          <t>Completed</t>
        </is>
      </c>
    </row>
    <row r="805">
      <c r="A805" t="inlineStr">
        <is>
          <t>Discovery Park</t>
        </is>
      </c>
      <c r="B805" s="7" t="n">
        <v>2024</v>
      </c>
      <c r="C805" t="inlineStr">
        <is>
          <t>Electrical distribution</t>
        </is>
      </c>
      <c r="D805" t="inlineStr">
        <is>
          <t>Electric for car ports- Remove if we don’t add car ports</t>
        </is>
      </c>
      <c r="E805" s="7" t="inlineStr">
        <is>
          <t>1600 - Electrical</t>
        </is>
      </c>
      <c r="F805" s="11" t="inlineStr">
        <is>
          <t>GC</t>
        </is>
      </c>
      <c r="G805" s="7" t="inlineStr">
        <is>
          <t>Capital Plan</t>
        </is>
      </c>
      <c r="H805" s="3" t="n">
        <v>20000</v>
      </c>
      <c r="I805" s="3" t="n">
        <v>20000</v>
      </c>
      <c r="J805" s="4" t="n">
        <v>0</v>
      </c>
      <c r="K805" s="8">
        <f>IF(H805=0,0,I805/H805)</f>
        <v/>
      </c>
      <c r="L805" s="11" t="inlineStr">
        <is>
          <t>Completed</t>
        </is>
      </c>
    </row>
    <row r="806">
      <c r="A806" t="inlineStr">
        <is>
          <t>Discovery Park</t>
        </is>
      </c>
      <c r="B806" s="7" t="n">
        <v>2024</v>
      </c>
      <c r="C806" t="inlineStr">
        <is>
          <t>Fire and Sprinklers</t>
        </is>
      </c>
      <c r="D806" t="inlineStr">
        <is>
          <t>Add anti freeze to hallway and patio sprinkler systems</t>
        </is>
      </c>
      <c r="E806" s="7" t="inlineStr">
        <is>
          <t>1600 - Electrical</t>
        </is>
      </c>
      <c r="F806" s="11" t="inlineStr">
        <is>
          <t>GC</t>
        </is>
      </c>
      <c r="G806" s="7" t="inlineStr">
        <is>
          <t>Capital Plan</t>
        </is>
      </c>
      <c r="H806" s="3" t="n">
        <v>40000</v>
      </c>
      <c r="I806" s="3" t="n">
        <v>40000</v>
      </c>
      <c r="J806" s="4" t="n">
        <v>0</v>
      </c>
      <c r="K806" s="8">
        <f>IF(H806=0,0,I806/H806)</f>
        <v/>
      </c>
      <c r="L806" s="11" t="inlineStr">
        <is>
          <t>Completed</t>
        </is>
      </c>
    </row>
    <row r="807">
      <c r="A807" t="inlineStr">
        <is>
          <t>Discovery Park</t>
        </is>
      </c>
      <c r="B807" s="7" t="n">
        <v>2024</v>
      </c>
      <c r="C807" t="inlineStr">
        <is>
          <t>Common area light fixtures</t>
        </is>
      </c>
      <c r="D807" t="inlineStr">
        <is>
          <t>Lighting for carports</t>
        </is>
      </c>
      <c r="E807" s="7" t="inlineStr">
        <is>
          <t>1600 - Electrical</t>
        </is>
      </c>
      <c r="F807" s="11" t="inlineStr">
        <is>
          <t>GC</t>
        </is>
      </c>
      <c r="G807" s="7" t="inlineStr">
        <is>
          <t>Capital Plan</t>
        </is>
      </c>
      <c r="H807" s="3" t="n">
        <v>15000</v>
      </c>
      <c r="I807" s="3" t="n">
        <v>15000</v>
      </c>
      <c r="J807" s="4" t="n">
        <v>0</v>
      </c>
      <c r="K807" s="8">
        <f>IF(H807=0,0,I807/H807)</f>
        <v/>
      </c>
      <c r="L807" s="11" t="inlineStr">
        <is>
          <t>Completed</t>
        </is>
      </c>
    </row>
    <row r="808">
      <c r="A808" t="inlineStr">
        <is>
          <t>Discovery Park</t>
        </is>
      </c>
      <c r="B808" s="7" t="n">
        <v>2024</v>
      </c>
      <c r="C808" t="inlineStr">
        <is>
          <t>Contingency</t>
        </is>
      </c>
      <c r="E808" s="7" t="inlineStr">
        <is>
          <t>Contingency &amp; Fees</t>
        </is>
      </c>
      <c r="F808" s="11" t="inlineStr">
        <is>
          <t>GC</t>
        </is>
      </c>
      <c r="G808" s="15" t="inlineStr">
        <is>
          <t>Contingency</t>
        </is>
      </c>
      <c r="H808" s="3" t="n">
        <v>20000</v>
      </c>
      <c r="I808" s="3" t="n">
        <v>20000</v>
      </c>
      <c r="J808" s="4" t="n">
        <v>0</v>
      </c>
      <c r="K808" s="8">
        <f>IF(H808=0,0,I808/H808)</f>
        <v/>
      </c>
      <c r="L808" s="12" t="inlineStr">
        <is>
          <t>Reserve</t>
        </is>
      </c>
    </row>
    <row r="809">
      <c r="A809" t="inlineStr">
        <is>
          <t>Discovery Park</t>
        </is>
      </c>
      <c r="B809" s="7" t="n">
        <v>2024</v>
      </c>
      <c r="C809" t="inlineStr">
        <is>
          <t>Construction Management Fee</t>
        </is>
      </c>
      <c r="E809" s="7" t="inlineStr">
        <is>
          <t>Contingency &amp; Fees</t>
        </is>
      </c>
      <c r="F809" s="11" t="inlineStr">
        <is>
          <t>GC</t>
        </is>
      </c>
      <c r="G809" s="15" t="inlineStr">
        <is>
          <t>CM Fee</t>
        </is>
      </c>
      <c r="H809" s="3" t="n">
        <v>40222</v>
      </c>
      <c r="I809" s="3" t="n">
        <v>40222</v>
      </c>
      <c r="J809" s="4" t="n">
        <v>0</v>
      </c>
      <c r="K809" s="8">
        <f>IF(H809=0,0,I809/H809)</f>
        <v/>
      </c>
      <c r="L809" s="12" t="inlineStr">
        <is>
          <t>Reserve</t>
        </is>
      </c>
    </row>
    <row r="810">
      <c r="A810" t="inlineStr">
        <is>
          <t>Hampton Courts</t>
        </is>
      </c>
      <c r="B810" s="7" t="n">
        <v>2024</v>
      </c>
      <c r="C810" t="inlineStr">
        <is>
          <t>Repair pot holes</t>
        </is>
      </c>
      <c r="D810" t="inlineStr">
        <is>
          <t>Repair pot holes</t>
        </is>
      </c>
      <c r="E810" s="7" t="inlineStr">
        <is>
          <t>7200-0064</t>
        </is>
      </c>
      <c r="F810" s="11" t="inlineStr">
        <is>
          <t>GC</t>
        </is>
      </c>
      <c r="G810" s="7" t="inlineStr">
        <is>
          <t>Capital Plan</t>
        </is>
      </c>
      <c r="H810" s="3" t="n">
        <v>30000</v>
      </c>
      <c r="I810" s="3" t="n">
        <v>30000</v>
      </c>
      <c r="J810" s="4" t="n">
        <v>0</v>
      </c>
      <c r="K810" s="8">
        <f>IF(H810=0,0,I810/H810)</f>
        <v/>
      </c>
      <c r="L810" s="11" t="inlineStr">
        <is>
          <t>Completed</t>
        </is>
      </c>
    </row>
    <row r="811">
      <c r="A811" t="inlineStr">
        <is>
          <t>Hampton Courts</t>
        </is>
      </c>
      <c r="B811" s="7" t="n">
        <v>2024</v>
      </c>
      <c r="C811" t="inlineStr">
        <is>
          <t>Stripe Parking</t>
        </is>
      </c>
      <c r="D811" t="inlineStr">
        <is>
          <t>Stripe Parking</t>
        </is>
      </c>
      <c r="E811" s="7" t="inlineStr">
        <is>
          <t>7200-0064</t>
        </is>
      </c>
      <c r="F811" s="11" t="inlineStr">
        <is>
          <t>GC</t>
        </is>
      </c>
      <c r="G811" s="7" t="inlineStr">
        <is>
          <t>Capital Plan</t>
        </is>
      </c>
      <c r="H811" s="3" t="n">
        <v>20000</v>
      </c>
      <c r="I811" s="3" t="n">
        <v>20000</v>
      </c>
      <c r="J811" s="4" t="n">
        <v>0</v>
      </c>
      <c r="K811" s="8">
        <f>IF(H811=0,0,I811/H811)</f>
        <v/>
      </c>
      <c r="L811" s="11" t="inlineStr">
        <is>
          <t>Completed</t>
        </is>
      </c>
    </row>
    <row r="812">
      <c r="A812" t="inlineStr">
        <is>
          <t>Hampton Courts</t>
        </is>
      </c>
      <c r="B812" s="7" t="n">
        <v>2024</v>
      </c>
      <c r="C812" t="inlineStr">
        <is>
          <t>Seal Coat asphalt
PCA Item- $1,725- Limited surface lin</t>
        </is>
      </c>
      <c r="D812" t="inlineStr">
        <is>
          <t>Seal Coat asphalt
PCA Item- $1,725- Limited surface linear cracking and “map” or “alligator” cracking were noted along t</t>
        </is>
      </c>
      <c r="E812" s="7" t="inlineStr">
        <is>
          <t>7200-0064</t>
        </is>
      </c>
      <c r="F812" s="11" t="inlineStr">
        <is>
          <t>GC</t>
        </is>
      </c>
      <c r="G812" s="7" t="inlineStr">
        <is>
          <t>Capital Plan</t>
        </is>
      </c>
      <c r="H812" s="3" t="n">
        <v>81000</v>
      </c>
      <c r="I812" s="3" t="n">
        <v>81000</v>
      </c>
      <c r="J812" s="4" t="n">
        <v>0</v>
      </c>
      <c r="K812" s="8">
        <f>IF(H812=0,0,I812/H812)</f>
        <v/>
      </c>
      <c r="L812" s="11" t="inlineStr">
        <is>
          <t>Completed</t>
        </is>
      </c>
    </row>
    <row r="813">
      <c r="A813" t="inlineStr">
        <is>
          <t>Hampton Courts</t>
        </is>
      </c>
      <c r="B813" s="7" t="n">
        <v>2024</v>
      </c>
      <c r="C813" t="inlineStr">
        <is>
          <t>Repair trip hazards
PCA Item- $3,000- A significant are</t>
        </is>
      </c>
      <c r="D813" t="inlineStr">
        <is>
          <t>Repair trip hazards
PCA Item- $3,000- A significant area of heaved concrete was observed in the sidewalk at the south of</t>
        </is>
      </c>
      <c r="E813" s="7" t="inlineStr">
        <is>
          <t>7200-0064</t>
        </is>
      </c>
      <c r="F813" s="11" t="inlineStr">
        <is>
          <t>GC</t>
        </is>
      </c>
      <c r="G813" s="7" t="inlineStr">
        <is>
          <t>Capital Plan</t>
        </is>
      </c>
      <c r="H813" s="3" t="n">
        <v>18500</v>
      </c>
      <c r="I813" s="3" t="n">
        <v>18500</v>
      </c>
      <c r="J813" s="4" t="n">
        <v>0</v>
      </c>
      <c r="K813" s="8">
        <f>IF(H813=0,0,I813/H813)</f>
        <v/>
      </c>
      <c r="L813" s="11" t="inlineStr">
        <is>
          <t>Completed</t>
        </is>
      </c>
    </row>
    <row r="814">
      <c r="A814" t="inlineStr">
        <is>
          <t>Hampton Courts</t>
        </is>
      </c>
      <c r="B814" s="7" t="n">
        <v>2024</v>
      </c>
      <c r="C814" t="inlineStr">
        <is>
          <t xml:space="preserve">Initial property tree trim around buildings, landscape </t>
        </is>
      </c>
      <c r="D814" t="inlineStr">
        <is>
          <t>Initial property tree trim around buildings, landscape cleanup, entry and tour path enhancements, etc. PCA Item- $5,000-</t>
        </is>
      </c>
      <c r="E814" s="7" t="inlineStr">
        <is>
          <t>7200-0045</t>
        </is>
      </c>
      <c r="F814" s="11" t="inlineStr">
        <is>
          <t>GC</t>
        </is>
      </c>
      <c r="G814" s="7" t="inlineStr">
        <is>
          <t>Capital Plan</t>
        </is>
      </c>
      <c r="H814" s="3" t="n">
        <v>40000</v>
      </c>
      <c r="I814" s="3" t="n">
        <v>40000</v>
      </c>
      <c r="J814" s="4" t="n">
        <v>0</v>
      </c>
      <c r="K814" s="8">
        <f>IF(H814=0,0,I814/H814)</f>
        <v/>
      </c>
      <c r="L814" s="11" t="inlineStr">
        <is>
          <t>Completed</t>
        </is>
      </c>
    </row>
    <row r="815">
      <c r="A815" t="inlineStr">
        <is>
          <t>Hampton Courts</t>
        </is>
      </c>
      <c r="B815" s="7" t="n">
        <v>2024</v>
      </c>
      <c r="C815" t="inlineStr">
        <is>
          <t>Anti entrapment devices</t>
        </is>
      </c>
      <c r="D815" t="inlineStr">
        <is>
          <t>Anti entrapment devices</t>
        </is>
      </c>
      <c r="E815" s="7" t="inlineStr">
        <is>
          <t>7200-0057</t>
        </is>
      </c>
      <c r="F815" s="11" t="inlineStr">
        <is>
          <t>GC</t>
        </is>
      </c>
      <c r="G815" s="7" t="inlineStr">
        <is>
          <t>Capital Plan</t>
        </is>
      </c>
      <c r="H815" s="3" t="n">
        <v>12800</v>
      </c>
      <c r="I815" s="3" t="n">
        <v>12800</v>
      </c>
      <c r="J815" s="4" t="n">
        <v>0</v>
      </c>
      <c r="K815" s="8">
        <f>IF(H815=0,0,I815/H815)</f>
        <v/>
      </c>
      <c r="L815" s="11" t="inlineStr">
        <is>
          <t>Completed</t>
        </is>
      </c>
    </row>
    <row r="816">
      <c r="A816" t="inlineStr">
        <is>
          <t>Hampton Courts</t>
        </is>
      </c>
      <c r="B816" s="7" t="n">
        <v>2024</v>
      </c>
      <c r="C816" t="inlineStr">
        <is>
          <t xml:space="preserve">Adjust closers on pool gates </t>
        </is>
      </c>
      <c r="D816" t="inlineStr">
        <is>
          <t>Adjust closers on pool gates</t>
        </is>
      </c>
      <c r="E816" s="7" t="inlineStr">
        <is>
          <t>7200-0069</t>
        </is>
      </c>
      <c r="F816" s="11" t="inlineStr">
        <is>
          <t>GC</t>
        </is>
      </c>
      <c r="G816" s="7" t="inlineStr">
        <is>
          <t>Capital Plan</t>
        </is>
      </c>
      <c r="H816" s="3" t="n">
        <v>6000</v>
      </c>
      <c r="I816" s="3" t="n">
        <v>6000</v>
      </c>
      <c r="J816" s="4" t="n">
        <v>0</v>
      </c>
      <c r="K816" s="8">
        <f>IF(H816=0,0,I816/H816)</f>
        <v/>
      </c>
      <c r="L816" s="11" t="inlineStr">
        <is>
          <t>Completed</t>
        </is>
      </c>
    </row>
    <row r="817">
      <c r="A817" t="inlineStr">
        <is>
          <t>Hampton Courts</t>
        </is>
      </c>
      <c r="B817" s="7" t="n">
        <v>2024</v>
      </c>
      <c r="C817" t="inlineStr">
        <is>
          <t>Replace grill</t>
        </is>
      </c>
      <c r="D817" t="inlineStr">
        <is>
          <t>Replace grill</t>
        </is>
      </c>
      <c r="E817" s="7" t="inlineStr">
        <is>
          <t>7200-0061</t>
        </is>
      </c>
      <c r="F817" s="11" t="inlineStr">
        <is>
          <t>GC</t>
        </is>
      </c>
      <c r="G817" s="7" t="inlineStr">
        <is>
          <t>Capital Plan</t>
        </is>
      </c>
      <c r="H817" s="3" t="n">
        <v>4000</v>
      </c>
      <c r="I817" s="3" t="n">
        <v>4000</v>
      </c>
      <c r="J817" s="4" t="n">
        <v>0</v>
      </c>
      <c r="K817" s="8">
        <f>IF(H817=0,0,I817/H817)</f>
        <v/>
      </c>
      <c r="L817" s="11" t="inlineStr">
        <is>
          <t>Completed</t>
        </is>
      </c>
    </row>
    <row r="818">
      <c r="A818" t="inlineStr">
        <is>
          <t>Hampton Courts</t>
        </is>
      </c>
      <c r="B818" s="7" t="n">
        <v>2024</v>
      </c>
      <c r="C818" t="inlineStr">
        <is>
          <t xml:space="preserve">Repair and paint compactor enclosure </t>
        </is>
      </c>
      <c r="D818" t="inlineStr">
        <is>
          <t>Repair and paint compactor enclosure</t>
        </is>
      </c>
      <c r="E818" s="7" t="inlineStr">
        <is>
          <t>7200-0081</t>
        </is>
      </c>
      <c r="F818" s="11" t="inlineStr">
        <is>
          <t>GC</t>
        </is>
      </c>
      <c r="G818" s="7" t="inlineStr">
        <is>
          <t>Capital Plan</t>
        </is>
      </c>
      <c r="H818" s="3" t="n">
        <v>8500</v>
      </c>
      <c r="I818" s="3" t="n">
        <v>8500</v>
      </c>
      <c r="J818" s="4" t="n">
        <v>0</v>
      </c>
      <c r="K818" s="8">
        <f>IF(H818=0,0,I818/H818)</f>
        <v/>
      </c>
      <c r="L818" s="11" t="inlineStr">
        <is>
          <t>Completed</t>
        </is>
      </c>
    </row>
    <row r="819">
      <c r="A819" t="inlineStr">
        <is>
          <t>Hampton Courts</t>
        </is>
      </c>
      <c r="B819" s="7" t="n">
        <v>2024</v>
      </c>
      <c r="C819" t="inlineStr">
        <is>
          <t>PCA Item- $6,000- Provide accessible path of travel fro</t>
        </is>
      </c>
      <c r="D819" t="inlineStr">
        <is>
          <t>PCA Item- $6,000- Provide accessible path of travel from municipal sidewalk to leasing office entrance.</t>
        </is>
      </c>
      <c r="E819" s="7" t="inlineStr">
        <is>
          <t>7200-0064</t>
        </is>
      </c>
      <c r="F819" s="11" t="inlineStr">
        <is>
          <t>GC</t>
        </is>
      </c>
      <c r="G819" s="7" t="inlineStr">
        <is>
          <t>Capital Plan</t>
        </is>
      </c>
      <c r="H819" s="3" t="n">
        <v>7000</v>
      </c>
      <c r="I819" s="3" t="n">
        <v>7000</v>
      </c>
      <c r="J819" s="4" t="n">
        <v>0</v>
      </c>
      <c r="K819" s="8">
        <f>IF(H819=0,0,I819/H819)</f>
        <v/>
      </c>
      <c r="L819" s="11" t="inlineStr">
        <is>
          <t>Completed</t>
        </is>
      </c>
    </row>
    <row r="820">
      <c r="A820" t="inlineStr">
        <is>
          <t>Hampton Courts</t>
        </is>
      </c>
      <c r="B820" s="7" t="n">
        <v>2024</v>
      </c>
      <c r="C820" t="inlineStr">
        <is>
          <t>replace damaged framing in gable ends</t>
        </is>
      </c>
      <c r="D820" t="inlineStr">
        <is>
          <t>replace damaged framing in gable ends</t>
        </is>
      </c>
      <c r="E820" s="7" t="inlineStr">
        <is>
          <t>7200-0012</t>
        </is>
      </c>
      <c r="F820" s="11" t="inlineStr">
        <is>
          <t>GC</t>
        </is>
      </c>
      <c r="G820" s="7" t="inlineStr">
        <is>
          <t>Capital Plan</t>
        </is>
      </c>
      <c r="H820" s="3" t="n">
        <v>8500</v>
      </c>
      <c r="I820" s="3" t="n">
        <v>8500</v>
      </c>
      <c r="J820" s="4" t="n">
        <v>0</v>
      </c>
      <c r="K820" s="8">
        <f>IF(H820=0,0,I820/H820)</f>
        <v/>
      </c>
      <c r="L820" s="11" t="inlineStr">
        <is>
          <t>Completed</t>
        </is>
      </c>
    </row>
    <row r="821">
      <c r="A821" t="inlineStr">
        <is>
          <t>Hampton Courts</t>
        </is>
      </c>
      <c r="B821" s="7" t="n">
        <v>2024</v>
      </c>
      <c r="C821" t="inlineStr">
        <is>
          <t>secure railings</t>
        </is>
      </c>
      <c r="D821" t="inlineStr">
        <is>
          <t>secure railings</t>
        </is>
      </c>
      <c r="E821" s="7" t="inlineStr">
        <is>
          <t>7200-0016</t>
        </is>
      </c>
      <c r="F821" s="11" t="inlineStr">
        <is>
          <t>GC</t>
        </is>
      </c>
      <c r="G821" s="7" t="inlineStr">
        <is>
          <t>Capital Plan</t>
        </is>
      </c>
      <c r="H821" s="3" t="n">
        <v>6800</v>
      </c>
      <c r="I821" s="3" t="n">
        <v>6800</v>
      </c>
      <c r="J821" s="4" t="n">
        <v>0</v>
      </c>
      <c r="K821" s="8">
        <f>IF(H821=0,0,I821/H821)</f>
        <v/>
      </c>
      <c r="L821" s="11" t="inlineStr">
        <is>
          <t>Completed</t>
        </is>
      </c>
    </row>
    <row r="822">
      <c r="A822" t="inlineStr">
        <is>
          <t>Hampton Courts</t>
        </is>
      </c>
      <c r="B822" s="7" t="n">
        <v>2024</v>
      </c>
      <c r="C822" t="inlineStr">
        <is>
          <t xml:space="preserve">Repair loose pickets </t>
        </is>
      </c>
      <c r="D822" t="inlineStr">
        <is>
          <t>Repair loose pickets</t>
        </is>
      </c>
      <c r="E822" s="7" t="inlineStr">
        <is>
          <t>7200-0016</t>
        </is>
      </c>
      <c r="F822" s="11" t="inlineStr">
        <is>
          <t>GC</t>
        </is>
      </c>
      <c r="G822" s="7" t="inlineStr">
        <is>
          <t>Capital Plan</t>
        </is>
      </c>
      <c r="H822" s="3" t="n">
        <v>14000</v>
      </c>
      <c r="I822" s="3" t="n">
        <v>14000</v>
      </c>
      <c r="J822" s="4" t="n">
        <v>0</v>
      </c>
      <c r="K822" s="8">
        <f>IF(H822=0,0,I822/H822)</f>
        <v/>
      </c>
      <c r="L822" s="11" t="inlineStr">
        <is>
          <t>Completed</t>
        </is>
      </c>
    </row>
    <row r="823">
      <c r="A823" t="inlineStr">
        <is>
          <t>Hampton Courts</t>
        </is>
      </c>
      <c r="B823" s="7" t="n">
        <v>2024</v>
      </c>
      <c r="C823" t="inlineStr">
        <is>
          <t>Repair Balconies</t>
        </is>
      </c>
      <c r="D823" t="inlineStr">
        <is>
          <t>Repair Balconies</t>
        </is>
      </c>
      <c r="E823" s="7" t="inlineStr">
        <is>
          <t>7400-0015</t>
        </is>
      </c>
      <c r="F823" s="11" t="inlineStr">
        <is>
          <t>GC</t>
        </is>
      </c>
      <c r="G823" s="7" t="inlineStr">
        <is>
          <t>Capital Plan</t>
        </is>
      </c>
      <c r="H823" s="3" t="n">
        <v>9000</v>
      </c>
      <c r="I823" s="3" t="n">
        <v>9000</v>
      </c>
      <c r="J823" s="4" t="n">
        <v>0</v>
      </c>
      <c r="K823" s="8">
        <f>IF(H823=0,0,I823/H823)</f>
        <v/>
      </c>
      <c r="L823" s="11" t="inlineStr">
        <is>
          <t>Completed</t>
        </is>
      </c>
    </row>
    <row r="824">
      <c r="A824" t="inlineStr">
        <is>
          <t>Hampton Courts</t>
        </is>
      </c>
      <c r="B824" s="7" t="n">
        <v>2024</v>
      </c>
      <c r="C824" t="inlineStr">
        <is>
          <t>secure railings</t>
        </is>
      </c>
      <c r="D824" t="inlineStr">
        <is>
          <t>secure railings</t>
        </is>
      </c>
      <c r="E824" s="7" t="inlineStr">
        <is>
          <t>7200-0016</t>
        </is>
      </c>
      <c r="F824" s="11" t="inlineStr">
        <is>
          <t>GC</t>
        </is>
      </c>
      <c r="G824" s="7" t="inlineStr">
        <is>
          <t>Capital Plan</t>
        </is>
      </c>
      <c r="H824" s="3" t="n">
        <v>8600</v>
      </c>
      <c r="I824" s="3" t="n">
        <v>8600</v>
      </c>
      <c r="J824" s="4" t="n">
        <v>0</v>
      </c>
      <c r="K824" s="8">
        <f>IF(H824=0,0,I824/H824)</f>
        <v/>
      </c>
      <c r="L824" s="11" t="inlineStr">
        <is>
          <t>Completed</t>
        </is>
      </c>
    </row>
    <row r="825">
      <c r="A825" t="inlineStr">
        <is>
          <t>Hampton Courts</t>
        </is>
      </c>
      <c r="B825" s="7" t="n">
        <v>2024</v>
      </c>
      <c r="C825" t="inlineStr">
        <is>
          <t>PCA Item- $2,500- At Building A, two exterior stair con</t>
        </is>
      </c>
      <c r="D825" t="inlineStr">
        <is>
          <t xml:space="preserve">PCA Item- $2,500- At Building A, two exterior stair conditions requiring repair were noted. At the uppermost landing of </t>
        </is>
      </c>
      <c r="E825" s="7" t="inlineStr">
        <is>
          <t>7200-0015</t>
        </is>
      </c>
      <c r="F825" s="11" t="inlineStr">
        <is>
          <t>GC</t>
        </is>
      </c>
      <c r="G825" s="7" t="inlineStr">
        <is>
          <t>Capital Plan</t>
        </is>
      </c>
      <c r="H825" s="3" t="n">
        <v>3000</v>
      </c>
      <c r="I825" s="3" t="n">
        <v>3000</v>
      </c>
      <c r="J825" s="4" t="n">
        <v>0</v>
      </c>
      <c r="K825" s="8">
        <f>IF(H825=0,0,I825/H825)</f>
        <v/>
      </c>
      <c r="L825" s="11" t="inlineStr">
        <is>
          <t>Completed</t>
        </is>
      </c>
    </row>
    <row r="826">
      <c r="A826" t="inlineStr">
        <is>
          <t>Hampton Courts</t>
        </is>
      </c>
      <c r="B826" s="7" t="n">
        <v>2024</v>
      </c>
      <c r="C826" t="inlineStr">
        <is>
          <t xml:space="preserve">Roof tune up include chimney </t>
        </is>
      </c>
      <c r="D826" t="inlineStr">
        <is>
          <t>Roof tune up include chimney</t>
        </is>
      </c>
      <c r="E826" s="7" t="inlineStr">
        <is>
          <t>7200-0002</t>
        </is>
      </c>
      <c r="F826" s="11" t="inlineStr">
        <is>
          <t>GC</t>
        </is>
      </c>
      <c r="G826" s="7" t="inlineStr">
        <is>
          <t>Capital Plan</t>
        </is>
      </c>
      <c r="H826" s="3" t="n">
        <v>34000</v>
      </c>
      <c r="I826" s="3" t="n">
        <v>34000</v>
      </c>
      <c r="J826" s="4" t="n">
        <v>0</v>
      </c>
      <c r="K826" s="8">
        <f>IF(H826=0,0,I826/H826)</f>
        <v/>
      </c>
      <c r="L826" s="11" t="inlineStr">
        <is>
          <t>Completed</t>
        </is>
      </c>
    </row>
    <row r="827">
      <c r="A827" t="inlineStr">
        <is>
          <t>Hampton Courts</t>
        </is>
      </c>
      <c r="B827" s="7" t="n">
        <v>2024</v>
      </c>
      <c r="C827" t="inlineStr">
        <is>
          <t>Seal flat roof on club building - option to replace soo</t>
        </is>
      </c>
      <c r="D827" t="inlineStr">
        <is>
          <t>Seal flat roof on club building - option to replace soon to fail skylight. Pushes cost to $30k</t>
        </is>
      </c>
      <c r="E827" s="7" t="inlineStr">
        <is>
          <t>7200-0002</t>
        </is>
      </c>
      <c r="F827" s="11" t="inlineStr">
        <is>
          <t>GC</t>
        </is>
      </c>
      <c r="G827" s="7" t="inlineStr">
        <is>
          <t>Capital Plan</t>
        </is>
      </c>
      <c r="H827" s="3" t="n">
        <v>14000</v>
      </c>
      <c r="I827" s="3" t="n">
        <v>14000</v>
      </c>
      <c r="J827" s="4" t="n">
        <v>0</v>
      </c>
      <c r="K827" s="8">
        <f>IF(H827=0,0,I827/H827)</f>
        <v/>
      </c>
      <c r="L827" s="11" t="inlineStr">
        <is>
          <t>Completed</t>
        </is>
      </c>
    </row>
    <row r="828">
      <c r="A828" t="inlineStr">
        <is>
          <t>Hampton Courts</t>
        </is>
      </c>
      <c r="B828" s="7" t="n">
        <v>2024</v>
      </c>
      <c r="C828" t="inlineStr">
        <is>
          <t>secure and clean gutters</t>
        </is>
      </c>
      <c r="D828" t="inlineStr">
        <is>
          <t>secure and clean gutters</t>
        </is>
      </c>
      <c r="E828" s="7" t="inlineStr">
        <is>
          <t>7200-0017</t>
        </is>
      </c>
      <c r="F828" s="11" t="inlineStr">
        <is>
          <t>GC</t>
        </is>
      </c>
      <c r="G828" s="7" t="inlineStr">
        <is>
          <t>Capital Plan</t>
        </is>
      </c>
      <c r="H828" s="3" t="n">
        <v>18000</v>
      </c>
      <c r="I828" s="3" t="n">
        <v>18000</v>
      </c>
      <c r="J828" s="4" t="n">
        <v>0</v>
      </c>
      <c r="K828" s="8">
        <f>IF(H828=0,0,I828/H828)</f>
        <v/>
      </c>
      <c r="L828" s="11" t="inlineStr">
        <is>
          <t>Completed</t>
        </is>
      </c>
    </row>
    <row r="829">
      <c r="A829" t="inlineStr">
        <is>
          <t>Hampton Courts</t>
        </is>
      </c>
      <c r="B829" s="7" t="n">
        <v>2024</v>
      </c>
      <c r="C829" t="inlineStr">
        <is>
          <t xml:space="preserve">Seal edges of delaminated cedar </t>
        </is>
      </c>
      <c r="D829" t="inlineStr">
        <is>
          <t>Seal edges of delaminated cedar</t>
        </is>
      </c>
      <c r="E829" s="7" t="inlineStr">
        <is>
          <t>7200-0012</t>
        </is>
      </c>
      <c r="F829" s="11" t="inlineStr">
        <is>
          <t>GC</t>
        </is>
      </c>
      <c r="G829" s="7" t="inlineStr">
        <is>
          <t>Capital Plan</t>
        </is>
      </c>
      <c r="H829" s="3" t="n">
        <v>36000</v>
      </c>
      <c r="I829" s="3" t="n">
        <v>36000</v>
      </c>
      <c r="J829" s="4" t="n">
        <v>0</v>
      </c>
      <c r="K829" s="8">
        <f>IF(H829=0,0,I829/H829)</f>
        <v/>
      </c>
      <c r="L829" s="11" t="inlineStr">
        <is>
          <t>Completed</t>
        </is>
      </c>
    </row>
    <row r="830">
      <c r="A830" t="inlineStr">
        <is>
          <t>Hampton Courts</t>
        </is>
      </c>
      <c r="B830" s="7" t="n">
        <v>2024</v>
      </c>
      <c r="C830" t="inlineStr">
        <is>
          <t>Clubhouse needs new roof, property received bid for $40</t>
        </is>
      </c>
      <c r="D830" t="inlineStr">
        <is>
          <t>Clubhouse needs new roof, property received bid for $40-$50k to replace</t>
        </is>
      </c>
      <c r="E830" s="7" t="inlineStr">
        <is>
          <t>7200-0002</t>
        </is>
      </c>
      <c r="F830" s="11" t="inlineStr">
        <is>
          <t>GC</t>
        </is>
      </c>
      <c r="G830" s="7" t="inlineStr">
        <is>
          <t>Capital Plan</t>
        </is>
      </c>
      <c r="H830" s="3" t="n">
        <v>50000</v>
      </c>
      <c r="I830" s="3" t="n">
        <v>50000</v>
      </c>
      <c r="J830" s="4" t="n">
        <v>0</v>
      </c>
      <c r="K830" s="8">
        <f>IF(H830=0,0,I830/H830)</f>
        <v/>
      </c>
      <c r="L830" s="11" t="inlineStr">
        <is>
          <t>Completed</t>
        </is>
      </c>
    </row>
    <row r="831">
      <c r="A831" t="inlineStr">
        <is>
          <t>Hampton Courts</t>
        </is>
      </c>
      <c r="B831" s="7" t="n">
        <v>2024</v>
      </c>
      <c r="C831" t="inlineStr">
        <is>
          <t xml:space="preserve">Replace rotted cedar siding </t>
        </is>
      </c>
      <c r="D831" t="inlineStr">
        <is>
          <t>Replace rotted cedar siding</t>
        </is>
      </c>
      <c r="E831" s="7" t="inlineStr">
        <is>
          <t>7200-0012</t>
        </is>
      </c>
      <c r="F831" s="11" t="inlineStr">
        <is>
          <t>GC</t>
        </is>
      </c>
      <c r="G831" s="7" t="inlineStr">
        <is>
          <t>Capital Plan</t>
        </is>
      </c>
      <c r="H831" s="3" t="n">
        <v>27000</v>
      </c>
      <c r="I831" s="3" t="n">
        <v>27000</v>
      </c>
      <c r="J831" s="4" t="n">
        <v>0</v>
      </c>
      <c r="K831" s="8">
        <f>IF(H831=0,0,I831/H831)</f>
        <v/>
      </c>
      <c r="L831" s="11" t="inlineStr">
        <is>
          <t>Completed</t>
        </is>
      </c>
    </row>
    <row r="832">
      <c r="A832" t="inlineStr">
        <is>
          <t>Hampton Courts</t>
        </is>
      </c>
      <c r="B832" s="7" t="n">
        <v>2024</v>
      </c>
      <c r="C832" t="inlineStr">
        <is>
          <t xml:space="preserve">Paint community  - working with Keys </t>
        </is>
      </c>
      <c r="D832" t="inlineStr">
        <is>
          <t>Paint community  - working with Keys</t>
        </is>
      </c>
      <c r="E832" s="7" t="inlineStr">
        <is>
          <t>7200-0013</t>
        </is>
      </c>
      <c r="F832" s="11" t="inlineStr">
        <is>
          <t>GC</t>
        </is>
      </c>
      <c r="G832" s="7" t="inlineStr">
        <is>
          <t>Capital Plan</t>
        </is>
      </c>
      <c r="H832" s="3" t="n">
        <v>340000</v>
      </c>
      <c r="I832" s="3" t="n">
        <v>340000</v>
      </c>
      <c r="J832" s="4" t="n">
        <v>0</v>
      </c>
      <c r="K832" s="8">
        <f>IF(H832=0,0,I832/H832)</f>
        <v/>
      </c>
      <c r="L832" s="11" t="inlineStr">
        <is>
          <t>Completed</t>
        </is>
      </c>
    </row>
    <row r="833">
      <c r="A833" t="inlineStr">
        <is>
          <t>Hampton Courts</t>
        </is>
      </c>
      <c r="B833" s="7" t="n">
        <v>2024</v>
      </c>
      <c r="C833" t="inlineStr">
        <is>
          <t>Replace rotted fascia and trim  - work in conjunction w</t>
        </is>
      </c>
      <c r="D833" t="inlineStr">
        <is>
          <t>Replace rotted fascia and trim  - work in conjunction with bat removal</t>
        </is>
      </c>
      <c r="E833" s="7" t="inlineStr">
        <is>
          <t>7200-0012</t>
        </is>
      </c>
      <c r="F833" s="11" t="inlineStr">
        <is>
          <t>GC</t>
        </is>
      </c>
      <c r="G833" s="7" t="inlineStr">
        <is>
          <t>Capital Plan</t>
        </is>
      </c>
      <c r="H833" s="3" t="n">
        <v>24000</v>
      </c>
      <c r="I833" s="3" t="n">
        <v>24000</v>
      </c>
      <c r="J833" s="4" t="n">
        <v>0</v>
      </c>
      <c r="K833" s="8">
        <f>IF(H833=0,0,I833/H833)</f>
        <v/>
      </c>
      <c r="L833" s="11" t="inlineStr">
        <is>
          <t>Completed</t>
        </is>
      </c>
    </row>
    <row r="834">
      <c r="A834" t="inlineStr">
        <is>
          <t>Hampton Courts</t>
        </is>
      </c>
      <c r="B834" s="7" t="n">
        <v>2024</v>
      </c>
      <c r="C834" t="inlineStr">
        <is>
          <t xml:space="preserve">Replace damaged storage doors </t>
        </is>
      </c>
      <c r="D834" t="inlineStr">
        <is>
          <t>Replace damaged storage doors</t>
        </is>
      </c>
      <c r="E834" s="7" t="inlineStr">
        <is>
          <t>7200-0023</t>
        </is>
      </c>
      <c r="F834" s="11" t="inlineStr">
        <is>
          <t>GC</t>
        </is>
      </c>
      <c r="G834" s="7" t="inlineStr">
        <is>
          <t>Capital Plan</t>
        </is>
      </c>
      <c r="H834" s="3" t="n">
        <v>17000</v>
      </c>
      <c r="I834" s="3" t="n">
        <v>17000</v>
      </c>
      <c r="J834" s="4" t="n">
        <v>0</v>
      </c>
      <c r="K834" s="8">
        <f>IF(H834=0,0,I834/H834)</f>
        <v/>
      </c>
      <c r="L834" s="11" t="inlineStr">
        <is>
          <t>Completed</t>
        </is>
      </c>
    </row>
    <row r="835">
      <c r="A835" t="inlineStr">
        <is>
          <t>Hampton Courts</t>
        </is>
      </c>
      <c r="B835" s="7" t="n">
        <v>2024</v>
      </c>
      <c r="C835" t="inlineStr">
        <is>
          <t>99 units with missing GFCIs in the kitchen across diffe</t>
        </is>
      </c>
      <c r="D835" t="inlineStr">
        <is>
          <t>99 units with missing GFCIs in the kitchen across different buildings and renovation levels - Team to order stock and in</t>
        </is>
      </c>
      <c r="E835" s="7" t="inlineStr">
        <is>
          <t>7400-0040</t>
        </is>
      </c>
      <c r="F835" s="12" t="inlineStr">
        <is>
          <t>PMC</t>
        </is>
      </c>
      <c r="G835" s="7" t="inlineStr">
        <is>
          <t>Capital Plan</t>
        </is>
      </c>
      <c r="H835" s="3" t="n">
        <v>29700</v>
      </c>
      <c r="I835" s="3" t="n">
        <v>0</v>
      </c>
      <c r="J835" s="4" t="n">
        <v>29700</v>
      </c>
      <c r="K835" s="8">
        <f>IF(H835=0,0,I835/H835)</f>
        <v/>
      </c>
      <c r="L835" s="13" t="inlineStr">
        <is>
          <t>Not Started</t>
        </is>
      </c>
    </row>
    <row r="836">
      <c r="A836" t="inlineStr">
        <is>
          <t>Hampton Courts</t>
        </is>
      </c>
      <c r="B836" s="7" t="n">
        <v>2024</v>
      </c>
      <c r="C836" t="inlineStr">
        <is>
          <t>170 units we could add washer dryers  - Team to order s</t>
        </is>
      </c>
      <c r="D836" t="inlineStr">
        <is>
          <t>170 units we could add washer dryers  - Team to order stock and install on turn, reno, WO, PM</t>
        </is>
      </c>
      <c r="E836" s="7" t="inlineStr">
        <is>
          <t>7400-0041</t>
        </is>
      </c>
      <c r="F836" s="12" t="inlineStr">
        <is>
          <t>PMC</t>
        </is>
      </c>
      <c r="G836" s="7" t="inlineStr">
        <is>
          <t>Capital Plan</t>
        </is>
      </c>
      <c r="H836" s="3" t="n">
        <v>221000</v>
      </c>
      <c r="I836" s="3" t="n">
        <v>0</v>
      </c>
      <c r="J836" s="4" t="n">
        <v>221000</v>
      </c>
      <c r="K836" s="8">
        <f>IF(H836=0,0,I836/H836)</f>
        <v/>
      </c>
      <c r="L836" s="13" t="inlineStr">
        <is>
          <t>Not Started</t>
        </is>
      </c>
    </row>
    <row r="837">
      <c r="A837" t="inlineStr">
        <is>
          <t>Hampton Courts</t>
        </is>
      </c>
      <c r="B837" s="7" t="n">
        <v>2024</v>
      </c>
      <c r="C837" t="inlineStr">
        <is>
          <t xml:space="preserve">Done every fall, budget for cleaning after takeover </t>
        </is>
      </c>
      <c r="D837" t="inlineStr">
        <is>
          <t>Done every fall, budget for cleaning after takeover</t>
        </is>
      </c>
      <c r="E837" s="7" t="inlineStr">
        <is>
          <t>7200-0041</t>
        </is>
      </c>
      <c r="F837" s="11" t="inlineStr">
        <is>
          <t>GC</t>
        </is>
      </c>
      <c r="G837" s="7" t="inlineStr">
        <is>
          <t>Capital Plan</t>
        </is>
      </c>
      <c r="H837" s="3" t="n">
        <v>20700</v>
      </c>
      <c r="I837" s="3" t="n">
        <v>20700</v>
      </c>
      <c r="J837" s="4" t="n">
        <v>0</v>
      </c>
      <c r="K837" s="8">
        <f>IF(H837=0,0,I837/H837)</f>
        <v/>
      </c>
      <c r="L837" s="11" t="inlineStr">
        <is>
          <t>Completed</t>
        </is>
      </c>
    </row>
    <row r="838">
      <c r="A838" t="inlineStr">
        <is>
          <t>Hampton Courts</t>
        </is>
      </c>
      <c r="B838" s="7" t="n">
        <v>2024</v>
      </c>
      <c r="C838" t="inlineStr">
        <is>
          <t>LowPro (Pair covers 4 burner range)- For range top micr</t>
        </is>
      </c>
      <c r="D838" t="inlineStr">
        <is>
          <t>LowPro (Pair covers 4 burner range)- For range top microwaves (assuming current hoods are replaced with OTR microwaves)</t>
        </is>
      </c>
      <c r="E838" s="7" t="inlineStr">
        <is>
          <t>7400-0038</t>
        </is>
      </c>
      <c r="F838" s="12" t="inlineStr">
        <is>
          <t>PMC</t>
        </is>
      </c>
      <c r="G838" s="7" t="inlineStr">
        <is>
          <t>Capital Plan</t>
        </is>
      </c>
      <c r="H838" s="3" t="n">
        <v>32258</v>
      </c>
      <c r="I838" s="3" t="n">
        <v>0</v>
      </c>
      <c r="J838" s="4" t="n">
        <v>32258</v>
      </c>
      <c r="K838" s="8">
        <f>IF(H838=0,0,I838/H838)</f>
        <v/>
      </c>
      <c r="L838" s="13" t="inlineStr">
        <is>
          <t>Not Started</t>
        </is>
      </c>
    </row>
    <row r="839">
      <c r="A839" t="inlineStr">
        <is>
          <t>Hampton Courts</t>
        </is>
      </c>
      <c r="B839" s="7" t="n">
        <v>2024</v>
      </c>
      <c r="C839" t="inlineStr">
        <is>
          <t>PCA Item- $500- At vacant Unit E105, standing water was</t>
        </is>
      </c>
      <c r="D839" t="inlineStr">
        <is>
          <t>PCA Item- $500- At vacant Unit E105, standing water was observed on the floor - COMPLETE BEFORE TAKEOVER</t>
        </is>
      </c>
      <c r="E839" s="7" t="inlineStr">
        <is>
          <t>7400-0034</t>
        </is>
      </c>
      <c r="F839" s="11" t="inlineStr">
        <is>
          <t>GC</t>
        </is>
      </c>
      <c r="G839" s="7" t="inlineStr">
        <is>
          <t>Capital Plan</t>
        </is>
      </c>
      <c r="H839" s="3" t="n">
        <v>500</v>
      </c>
      <c r="I839" s="3" t="n">
        <v>500</v>
      </c>
      <c r="J839" s="4" t="n">
        <v>0</v>
      </c>
      <c r="K839" s="8">
        <f>IF(H839=0,0,I839/H839)</f>
        <v/>
      </c>
      <c r="L839" s="11" t="inlineStr">
        <is>
          <t>Completed</t>
        </is>
      </c>
    </row>
    <row r="840">
      <c r="A840" t="inlineStr">
        <is>
          <t>Hampton Courts</t>
        </is>
      </c>
      <c r="B840" s="7" t="n">
        <v>2024</v>
      </c>
      <c r="C840" t="inlineStr">
        <is>
          <t xml:space="preserve">PCA Item- $1,000- Remove and replace suspect microbial </t>
        </is>
      </c>
      <c r="D840" t="inlineStr">
        <is>
          <t>PCA Item- $1,000- Remove and replace suspect microbial growth-damaged ceiling at Unit A107 bathroom - COMPLETE BEFORE TA</t>
        </is>
      </c>
      <c r="E840" s="7" t="inlineStr">
        <is>
          <t>7400-0032</t>
        </is>
      </c>
      <c r="F840" s="11" t="inlineStr">
        <is>
          <t>GC</t>
        </is>
      </c>
      <c r="G840" s="7" t="inlineStr">
        <is>
          <t>Capital Plan</t>
        </is>
      </c>
      <c r="H840" s="3" t="n">
        <v>1000</v>
      </c>
      <c r="I840" s="3" t="n">
        <v>1000</v>
      </c>
      <c r="J840" s="4" t="n">
        <v>0</v>
      </c>
      <c r="K840" s="8">
        <f>IF(H840=0,0,I840/H840)</f>
        <v/>
      </c>
      <c r="L840" s="11" t="inlineStr">
        <is>
          <t>Completed</t>
        </is>
      </c>
    </row>
    <row r="841">
      <c r="A841" t="inlineStr">
        <is>
          <t>Hampton Courts</t>
        </is>
      </c>
      <c r="B841" s="7" t="n">
        <v>2024</v>
      </c>
      <c r="C841" t="inlineStr">
        <is>
          <t>PCA Item- $2,000- Complete flooring/appliance replaceme</t>
        </is>
      </c>
      <c r="D841" t="inlineStr">
        <is>
          <t>PCA Item- $2,000- Complete flooring/appliance replacement at Unit F102.- COMPLETE BEFORE TAKEOVER</t>
        </is>
      </c>
      <c r="E841" s="7" t="inlineStr">
        <is>
          <t>7400-0028</t>
        </is>
      </c>
      <c r="F841" s="11" t="inlineStr">
        <is>
          <t>GC</t>
        </is>
      </c>
      <c r="G841" s="7" t="inlineStr">
        <is>
          <t>Capital Plan</t>
        </is>
      </c>
      <c r="H841" s="3" t="n">
        <v>2000</v>
      </c>
      <c r="I841" s="3" t="n">
        <v>2000</v>
      </c>
      <c r="J841" s="4" t="n">
        <v>0</v>
      </c>
      <c r="K841" s="8">
        <f>IF(H841=0,0,I841/H841)</f>
        <v/>
      </c>
      <c r="L841" s="11" t="inlineStr">
        <is>
          <t>Completed</t>
        </is>
      </c>
    </row>
    <row r="842">
      <c r="A842" t="inlineStr">
        <is>
          <t>Hampton Courts</t>
        </is>
      </c>
      <c r="B842" s="7" t="n">
        <v>2024</v>
      </c>
      <c r="C842" t="inlineStr">
        <is>
          <t>Evidence of water infiltration observed (20)- Units - C</t>
        </is>
      </c>
      <c r="D842" t="inlineStr">
        <is>
          <t>Evidence of water infiltration observed (20)- Units - COMPLETE BEFORE TAKEOVER</t>
        </is>
      </c>
      <c r="E842" s="7" t="inlineStr">
        <is>
          <t>7400-0032</t>
        </is>
      </c>
      <c r="F842" s="11" t="inlineStr">
        <is>
          <t>GC</t>
        </is>
      </c>
      <c r="G842" s="7" t="inlineStr">
        <is>
          <t>Capital Plan</t>
        </is>
      </c>
      <c r="H842" s="3" t="n">
        <v>20000</v>
      </c>
      <c r="I842" s="3" t="n">
        <v>20000</v>
      </c>
      <c r="J842" s="4" t="n">
        <v>0</v>
      </c>
      <c r="K842" s="8">
        <f>IF(H842=0,0,I842/H842)</f>
        <v/>
      </c>
      <c r="L842" s="11" t="inlineStr">
        <is>
          <t>Completed</t>
        </is>
      </c>
    </row>
    <row r="843">
      <c r="A843" t="inlineStr">
        <is>
          <t>Hampton Courts</t>
        </is>
      </c>
      <c r="B843" s="7" t="n">
        <v>2024</v>
      </c>
      <c r="C843" t="inlineStr">
        <is>
          <t>Allowance</t>
        </is>
      </c>
      <c r="D843" t="inlineStr">
        <is>
          <t>Allowance</t>
        </is>
      </c>
      <c r="E843" s="7" t="inlineStr">
        <is>
          <t>7400-0053</t>
        </is>
      </c>
      <c r="F843" s="12" t="inlineStr">
        <is>
          <t>PMC</t>
        </is>
      </c>
      <c r="G843" s="7" t="inlineStr">
        <is>
          <t>Capital Plan</t>
        </is>
      </c>
      <c r="H843" s="3" t="n">
        <v>15000</v>
      </c>
      <c r="I843" s="3" t="n">
        <v>0</v>
      </c>
      <c r="J843" s="4" t="n">
        <v>15000</v>
      </c>
      <c r="K843" s="8">
        <f>IF(H843=0,0,I843/H843)</f>
        <v/>
      </c>
      <c r="L843" s="13" t="inlineStr">
        <is>
          <t>Not Started</t>
        </is>
      </c>
    </row>
    <row r="844">
      <c r="A844" t="inlineStr">
        <is>
          <t>Hampton Courts</t>
        </is>
      </c>
      <c r="B844" s="7" t="n">
        <v>2024</v>
      </c>
      <c r="C844" t="inlineStr">
        <is>
          <t>New carpeting in corridor and on stairs, lots of drywal</t>
        </is>
      </c>
      <c r="D844" t="inlineStr">
        <is>
          <t>New carpeting in corridor and on stairs, lots of drywall repairs</t>
        </is>
      </c>
      <c r="E844" s="7" t="inlineStr">
        <is>
          <t>7200-0032</t>
        </is>
      </c>
      <c r="F844" s="11" t="inlineStr">
        <is>
          <t>GC</t>
        </is>
      </c>
      <c r="G844" s="7" t="inlineStr">
        <is>
          <t>Capital Plan</t>
        </is>
      </c>
      <c r="H844" s="3" t="n">
        <v>60000</v>
      </c>
      <c r="I844" s="3" t="n">
        <v>60000</v>
      </c>
      <c r="J844" s="4" t="n">
        <v>0</v>
      </c>
      <c r="K844" s="8">
        <f>IF(H844=0,0,I844/H844)</f>
        <v/>
      </c>
      <c r="L844" s="11" t="inlineStr">
        <is>
          <t>Completed</t>
        </is>
      </c>
    </row>
    <row r="845">
      <c r="A845" t="inlineStr">
        <is>
          <t>Hampton Courts</t>
        </is>
      </c>
      <c r="B845" s="7" t="n">
        <v>2024</v>
      </c>
      <c r="C845" t="inlineStr">
        <is>
          <t>New furniture - Keys</t>
        </is>
      </c>
      <c r="D845" t="inlineStr">
        <is>
          <t>New furniture - Keys</t>
        </is>
      </c>
      <c r="E845" s="7" t="inlineStr">
        <is>
          <t>7200-0027</t>
        </is>
      </c>
      <c r="F845" s="12" t="inlineStr">
        <is>
          <t>PMC</t>
        </is>
      </c>
      <c r="G845" s="7" t="inlineStr">
        <is>
          <t>Capital Plan</t>
        </is>
      </c>
      <c r="H845" s="3" t="n">
        <v>75000</v>
      </c>
      <c r="I845" s="3" t="n">
        <v>0</v>
      </c>
      <c r="J845" s="4" t="n">
        <v>75000</v>
      </c>
      <c r="K845" s="8">
        <f>IF(H845=0,0,I845/H845)</f>
        <v/>
      </c>
      <c r="L845" s="13" t="inlineStr">
        <is>
          <t>Not Started</t>
        </is>
      </c>
    </row>
    <row r="846">
      <c r="A846" t="inlineStr">
        <is>
          <t>Hampton Courts</t>
        </is>
      </c>
      <c r="B846" s="7" t="n">
        <v>2024</v>
      </c>
      <c r="C846" t="inlineStr">
        <is>
          <t>Paint, lighting, flooring is ok - frost the glass and p</t>
        </is>
      </c>
      <c r="D846" t="inlineStr">
        <is>
          <t>Paint, lighting, flooring is ok - frost the glass and possibly add sound dampening panels to upper walls</t>
        </is>
      </c>
      <c r="E846" s="7" t="inlineStr">
        <is>
          <t>7200-0032</t>
        </is>
      </c>
      <c r="F846" s="11" t="inlineStr">
        <is>
          <t>GC</t>
        </is>
      </c>
      <c r="G846" s="7" t="inlineStr">
        <is>
          <t>Capital Plan</t>
        </is>
      </c>
      <c r="H846" s="3" t="n">
        <v>15000</v>
      </c>
      <c r="I846" s="3" t="n">
        <v>15000</v>
      </c>
      <c r="J846" s="4" t="n">
        <v>0</v>
      </c>
      <c r="K846" s="8">
        <f>IF(H846=0,0,I846/H846)</f>
        <v/>
      </c>
      <c r="L846" s="11" t="inlineStr">
        <is>
          <t>Completed</t>
        </is>
      </c>
    </row>
    <row r="847">
      <c r="A847" t="inlineStr">
        <is>
          <t>Hampton Courts</t>
        </is>
      </c>
      <c r="B847" s="7" t="n">
        <v>2024</v>
      </c>
      <c r="C847" t="inlineStr">
        <is>
          <t>New equipment to supplement existing - Keys</t>
        </is>
      </c>
      <c r="D847" t="inlineStr">
        <is>
          <t>New equipment to supplement existing - Keys</t>
        </is>
      </c>
      <c r="E847" s="7" t="inlineStr">
        <is>
          <t>7200-0074</t>
        </is>
      </c>
      <c r="F847" s="11" t="inlineStr">
        <is>
          <t>GC</t>
        </is>
      </c>
      <c r="G847" s="7" t="inlineStr">
        <is>
          <t>Capital Plan</t>
        </is>
      </c>
      <c r="H847" s="3" t="n">
        <v>40000</v>
      </c>
      <c r="I847" s="3" t="n">
        <v>40000</v>
      </c>
      <c r="J847" s="4" t="n">
        <v>0</v>
      </c>
      <c r="K847" s="8">
        <f>IF(H847=0,0,I847/H847)</f>
        <v/>
      </c>
      <c r="L847" s="11" t="inlineStr">
        <is>
          <t>Completed</t>
        </is>
      </c>
    </row>
    <row r="848">
      <c r="A848" t="inlineStr">
        <is>
          <t>Hampton Courts</t>
        </is>
      </c>
      <c r="B848" s="7" t="n">
        <v>2024</v>
      </c>
      <c r="C848" t="inlineStr">
        <is>
          <t>Supplement or replace furniture, add games - Keys</t>
        </is>
      </c>
      <c r="D848" t="inlineStr">
        <is>
          <t>Supplement or replace furniture, add games - Keys</t>
        </is>
      </c>
      <c r="E848" s="7" t="inlineStr">
        <is>
          <t>7200-0061</t>
        </is>
      </c>
      <c r="F848" s="12" t="inlineStr">
        <is>
          <t>PMC</t>
        </is>
      </c>
      <c r="G848" s="7" t="inlineStr">
        <is>
          <t>Capital Plan</t>
        </is>
      </c>
      <c r="H848" s="3" t="n">
        <v>60000</v>
      </c>
      <c r="I848" s="3" t="n">
        <v>0</v>
      </c>
      <c r="J848" s="4" t="n">
        <v>60000</v>
      </c>
      <c r="K848" s="8">
        <f>IF(H848=0,0,I848/H848)</f>
        <v/>
      </c>
      <c r="L848" s="13" t="inlineStr">
        <is>
          <t>Not Started</t>
        </is>
      </c>
    </row>
    <row r="849">
      <c r="A849" t="inlineStr">
        <is>
          <t>Hampton Courts</t>
        </is>
      </c>
      <c r="B849" s="7" t="n">
        <v>2024</v>
      </c>
      <c r="C849" t="inlineStr">
        <is>
          <t>Look at adding a picnic area or enhance existing grill,</t>
        </is>
      </c>
      <c r="D849" t="inlineStr">
        <is>
          <t>Look at adding a picnic area or enhance existing grill, add gazebo - Keys</t>
        </is>
      </c>
      <c r="E849" s="7" t="inlineStr">
        <is>
          <t>7200-0060</t>
        </is>
      </c>
      <c r="F849" s="11" t="inlineStr">
        <is>
          <t>GC</t>
        </is>
      </c>
      <c r="G849" s="7" t="inlineStr">
        <is>
          <t>Capital Plan</t>
        </is>
      </c>
      <c r="H849" s="3" t="n">
        <v>25000</v>
      </c>
      <c r="I849" s="3" t="n">
        <v>25000</v>
      </c>
      <c r="J849" s="4" t="n">
        <v>0</v>
      </c>
      <c r="K849" s="8">
        <f>IF(H849=0,0,I849/H849)</f>
        <v/>
      </c>
      <c r="L849" s="11" t="inlineStr">
        <is>
          <t>Completed</t>
        </is>
      </c>
    </row>
    <row r="850">
      <c r="A850" t="inlineStr">
        <is>
          <t>Hampton Courts</t>
        </is>
      </c>
      <c r="B850" s="7" t="n">
        <v>2024</v>
      </c>
      <c r="C850" t="inlineStr">
        <is>
          <t>Pickleball courts in decent shape, budget for resurfaci</t>
        </is>
      </c>
      <c r="D850" t="inlineStr">
        <is>
          <t>Pickleball courts in decent shape, budget for resurfacing and concrete repair since blue surface is loose in places with</t>
        </is>
      </c>
      <c r="E850" s="7" t="inlineStr">
        <is>
          <t>7200-0059</t>
        </is>
      </c>
      <c r="F850" s="11" t="inlineStr">
        <is>
          <t>GC</t>
        </is>
      </c>
      <c r="G850" s="7" t="inlineStr">
        <is>
          <t>Capital Plan</t>
        </is>
      </c>
      <c r="H850" s="3" t="n">
        <v>40000</v>
      </c>
      <c r="I850" s="3" t="n">
        <v>40000</v>
      </c>
      <c r="J850" s="4" t="n">
        <v>0</v>
      </c>
      <c r="K850" s="8">
        <f>IF(H850=0,0,I850/H850)</f>
        <v/>
      </c>
      <c r="L850" s="11" t="inlineStr">
        <is>
          <t>Completed</t>
        </is>
      </c>
    </row>
    <row r="851">
      <c r="A851" t="inlineStr">
        <is>
          <t>Hampton Courts</t>
        </is>
      </c>
      <c r="B851" s="7" t="n">
        <v>2024</v>
      </c>
      <c r="C851" t="inlineStr">
        <is>
          <t>Allowance for Dog Park enhancements - adding enzyme inj</t>
        </is>
      </c>
      <c r="D851" t="inlineStr">
        <is>
          <t>Allowance for Dog Park enhancements - adding enzyme injector</t>
        </is>
      </c>
      <c r="E851" s="7" t="inlineStr">
        <is>
          <t>7200-0048</t>
        </is>
      </c>
      <c r="F851" s="12" t="inlineStr">
        <is>
          <t>PMC</t>
        </is>
      </c>
      <c r="G851" s="7" t="inlineStr">
        <is>
          <t>Capital Plan</t>
        </is>
      </c>
      <c r="H851" s="3" t="n">
        <v>15000</v>
      </c>
      <c r="I851" s="3" t="n">
        <v>0</v>
      </c>
      <c r="J851" s="4" t="n">
        <v>15000</v>
      </c>
      <c r="K851" s="8">
        <f>IF(H851=0,0,I851/H851)</f>
        <v/>
      </c>
      <c r="L851" s="13" t="inlineStr">
        <is>
          <t>Not Started</t>
        </is>
      </c>
    </row>
    <row r="852">
      <c r="A852" t="inlineStr">
        <is>
          <t>Hampton Courts</t>
        </is>
      </c>
      <c r="B852" s="7" t="n">
        <v>2024</v>
      </c>
      <c r="C852" t="inlineStr">
        <is>
          <t>New furniture in model unit - Keys</t>
        </is>
      </c>
      <c r="D852" t="inlineStr">
        <is>
          <t>New furniture in model unit - Keys</t>
        </is>
      </c>
      <c r="E852" s="7" t="inlineStr">
        <is>
          <t>7200-0037</t>
        </is>
      </c>
      <c r="F852" s="12" t="inlineStr">
        <is>
          <t>PMC</t>
        </is>
      </c>
      <c r="G852" s="7" t="inlineStr">
        <is>
          <t>Capital Plan</t>
        </is>
      </c>
      <c r="H852" s="3" t="n">
        <v>18000</v>
      </c>
      <c r="I852" s="3" t="n">
        <v>0</v>
      </c>
      <c r="J852" s="4" t="n">
        <v>18000</v>
      </c>
      <c r="K852" s="8">
        <f>IF(H852=0,0,I852/H852)</f>
        <v/>
      </c>
      <c r="L852" s="13" t="inlineStr">
        <is>
          <t>Not Started</t>
        </is>
      </c>
    </row>
    <row r="853">
      <c r="A853" t="inlineStr">
        <is>
          <t>Hampton Courts</t>
        </is>
      </c>
      <c r="B853" s="7" t="n">
        <v>2024</v>
      </c>
      <c r="C853" t="inlineStr">
        <is>
          <t>Needed, would need to find space outside or repurpose l</t>
        </is>
      </c>
      <c r="D853" t="inlineStr">
        <is>
          <t>Needed, would need to find space outside or repurpose laundry room if possible  - explore options</t>
        </is>
      </c>
      <c r="E853" s="7" t="inlineStr">
        <is>
          <t>7200-0055</t>
        </is>
      </c>
      <c r="F853" s="12" t="inlineStr">
        <is>
          <t>PMC</t>
        </is>
      </c>
      <c r="G853" s="7" t="inlineStr">
        <is>
          <t>Capital Plan</t>
        </is>
      </c>
      <c r="H853" s="3" t="n">
        <v>50000</v>
      </c>
      <c r="I853" s="3" t="n">
        <v>0</v>
      </c>
      <c r="J853" s="4" t="n">
        <v>50000</v>
      </c>
      <c r="K853" s="8">
        <f>IF(H853=0,0,I853/H853)</f>
        <v/>
      </c>
      <c r="L853" s="13" t="inlineStr">
        <is>
          <t>Not Started</t>
        </is>
      </c>
    </row>
    <row r="854">
      <c r="A854" t="inlineStr">
        <is>
          <t>Hampton Courts</t>
        </is>
      </c>
      <c r="B854" s="7" t="n">
        <v>2024</v>
      </c>
      <c r="C854" t="inlineStr">
        <is>
          <t>4 new computers needed</t>
        </is>
      </c>
      <c r="D854" t="inlineStr">
        <is>
          <t>4 new computers needed</t>
        </is>
      </c>
      <c r="E854" s="7" t="inlineStr">
        <is>
          <t>7200-0029</t>
        </is>
      </c>
      <c r="F854" s="12" t="inlineStr">
        <is>
          <t>PMC</t>
        </is>
      </c>
      <c r="G854" s="7" t="inlineStr">
        <is>
          <t>Capital Plan</t>
        </is>
      </c>
      <c r="H854" s="3" t="n">
        <v>4000</v>
      </c>
      <c r="I854" s="3" t="n">
        <v>0</v>
      </c>
      <c r="J854" s="4" t="n">
        <v>4000</v>
      </c>
      <c r="K854" s="8">
        <f>IF(H854=0,0,I854/H854)</f>
        <v/>
      </c>
      <c r="L854" s="13" t="inlineStr">
        <is>
          <t>Not Started</t>
        </is>
      </c>
    </row>
    <row r="855">
      <c r="A855" t="inlineStr">
        <is>
          <t>Hampton Courts</t>
        </is>
      </c>
      <c r="B855" s="7" t="n">
        <v>2024</v>
      </c>
      <c r="C855" t="inlineStr">
        <is>
          <t>Have 10 cameras and good coverage, allowance for some a</t>
        </is>
      </c>
      <c r="D855" t="inlineStr">
        <is>
          <t>Have 10 cameras and good coverage, allowance for some additional cameras</t>
        </is>
      </c>
      <c r="F855" s="12" t="inlineStr">
        <is>
          <t>PMC</t>
        </is>
      </c>
      <c r="G855" s="7" t="inlineStr">
        <is>
          <t>Capital Plan</t>
        </is>
      </c>
      <c r="H855" s="3" t="n">
        <v>15000</v>
      </c>
      <c r="I855" s="3" t="n">
        <v>0</v>
      </c>
      <c r="J855" s="4" t="n">
        <v>15000</v>
      </c>
      <c r="K855" s="8">
        <f>IF(H855=0,0,I855/H855)</f>
        <v/>
      </c>
      <c r="L855" s="13" t="inlineStr">
        <is>
          <t>Not Started</t>
        </is>
      </c>
    </row>
    <row r="856">
      <c r="A856" t="inlineStr">
        <is>
          <t>Hampton Courts</t>
        </is>
      </c>
      <c r="B856" s="7" t="n">
        <v>2024</v>
      </c>
      <c r="C856" t="inlineStr">
        <is>
          <t>Need storage for maintenance and inventory - maintenanc</t>
        </is>
      </c>
      <c r="D856" t="inlineStr">
        <is>
          <t xml:space="preserve">Need storage for maintenance and inventory - maintenance shop clean up first. If still not enough space, add used Conex </t>
        </is>
      </c>
      <c r="E856" s="7" t="inlineStr">
        <is>
          <t>7200-0066</t>
        </is>
      </c>
      <c r="F856" s="12" t="inlineStr">
        <is>
          <t>PMC</t>
        </is>
      </c>
      <c r="G856" s="7" t="inlineStr">
        <is>
          <t>Capital Plan</t>
        </is>
      </c>
      <c r="H856" s="3" t="n">
        <v>15000</v>
      </c>
      <c r="I856" s="3" t="n">
        <v>0</v>
      </c>
      <c r="J856" s="4" t="n">
        <v>15000</v>
      </c>
      <c r="K856" s="8">
        <f>IF(H856=0,0,I856/H856)</f>
        <v/>
      </c>
      <c r="L856" s="13" t="inlineStr">
        <is>
          <t>Not Started</t>
        </is>
      </c>
    </row>
    <row r="857">
      <c r="A857" t="inlineStr">
        <is>
          <t>Hampton Courts</t>
        </is>
      </c>
      <c r="B857" s="7" t="n">
        <v>2024</v>
      </c>
      <c r="C857" t="inlineStr">
        <is>
          <t>PCA Item- $2,000- At the front of Building M, the adjac</t>
        </is>
      </c>
      <c r="D857" t="inlineStr">
        <is>
          <t>PCA Item- $2,000- At the front of Building M, the adjacent asphalt parking lot and drive aisle were observed to be satur</t>
        </is>
      </c>
      <c r="E857" s="7" t="inlineStr">
        <is>
          <t>7200-0047</t>
        </is>
      </c>
      <c r="F857" s="11" t="inlineStr">
        <is>
          <t>GC</t>
        </is>
      </c>
      <c r="G857" s="7" t="inlineStr">
        <is>
          <t>Capital Plan</t>
        </is>
      </c>
      <c r="H857" s="3" t="n">
        <v>2000</v>
      </c>
      <c r="I857" s="3" t="n">
        <v>2000</v>
      </c>
      <c r="J857" s="4" t="n">
        <v>0</v>
      </c>
      <c r="K857" s="8">
        <f>IF(H857=0,0,I857/H857)</f>
        <v/>
      </c>
      <c r="L857" s="11" t="inlineStr">
        <is>
          <t>Completed</t>
        </is>
      </c>
    </row>
    <row r="858">
      <c r="A858" t="inlineStr">
        <is>
          <t>Hampton Courts</t>
        </is>
      </c>
      <c r="B858" s="7" t="n">
        <v>2024</v>
      </c>
      <c r="C858" t="inlineStr">
        <is>
          <t>PCA Item- $276,000- The maintenance supervisor reported</t>
        </is>
      </c>
      <c r="D858" t="inlineStr">
        <is>
          <t>PCA Item- $276,000- The maintenance supervisor reported that roughly 50% of the domestic water heaters are from the orig</t>
        </is>
      </c>
      <c r="E858" s="7" t="inlineStr">
        <is>
          <t>7200-0007</t>
        </is>
      </c>
      <c r="F858" s="12" t="inlineStr">
        <is>
          <t>PMC</t>
        </is>
      </c>
      <c r="G858" s="7" t="inlineStr">
        <is>
          <t>Capital Plan</t>
        </is>
      </c>
      <c r="H858" s="3" t="n">
        <v>80000</v>
      </c>
      <c r="I858" s="3" t="n">
        <v>0</v>
      </c>
      <c r="J858" s="4" t="n">
        <v>80000</v>
      </c>
      <c r="K858" s="8">
        <f>IF(H858=0,0,I858/H858)</f>
        <v/>
      </c>
      <c r="L858" s="13" t="inlineStr">
        <is>
          <t>Not Started</t>
        </is>
      </c>
    </row>
    <row r="859">
      <c r="A859" t="inlineStr">
        <is>
          <t>Hampton Courts</t>
        </is>
      </c>
      <c r="B859" s="7" t="n">
        <v>2024</v>
      </c>
      <c r="C859" t="inlineStr">
        <is>
          <t>PCA Item- $5,000- The clubhouse domestic water heater i</t>
        </is>
      </c>
      <c r="D859" t="inlineStr">
        <is>
          <t>PCA Item- $5,000- The clubhouse domestic water heater is origional; to the 1986 construction. Electric, storage-type wat</t>
        </is>
      </c>
      <c r="E859" s="7" t="inlineStr">
        <is>
          <t>7200-0007</t>
        </is>
      </c>
      <c r="F859" s="11" t="inlineStr">
        <is>
          <t>GC</t>
        </is>
      </c>
      <c r="G859" s="7" t="inlineStr">
        <is>
          <t>Capital Plan</t>
        </is>
      </c>
      <c r="H859" s="3" t="n">
        <v>5000</v>
      </c>
      <c r="I859" s="3" t="n">
        <v>5000</v>
      </c>
      <c r="J859" s="4" t="n">
        <v>0</v>
      </c>
      <c r="K859" s="8">
        <f>IF(H859=0,0,I859/H859)</f>
        <v/>
      </c>
      <c r="L859" s="11" t="inlineStr">
        <is>
          <t>Completed</t>
        </is>
      </c>
    </row>
    <row r="860">
      <c r="A860" t="inlineStr">
        <is>
          <t>Hampton Courts</t>
        </is>
      </c>
      <c r="B860" s="7" t="n">
        <v>2024</v>
      </c>
      <c r="C860" t="inlineStr">
        <is>
          <t>PCA Item- $690,000- The maintenance supervisor reported</t>
        </is>
      </c>
      <c r="D860" t="inlineStr">
        <is>
          <t>PCA Item- $690,000- The maintenance supervisor reported that roughly 50% of the heat pump condensers are from the origin</t>
        </is>
      </c>
      <c r="E860" s="7" t="inlineStr">
        <is>
          <t>7200-0033</t>
        </is>
      </c>
      <c r="F860" s="12" t="inlineStr">
        <is>
          <t>PMC</t>
        </is>
      </c>
      <c r="G860" s="7" t="inlineStr">
        <is>
          <t>Capital Plan</t>
        </is>
      </c>
      <c r="H860" s="3" t="n">
        <v>200000</v>
      </c>
      <c r="I860" s="3" t="n">
        <v>0</v>
      </c>
      <c r="J860" s="4" t="n">
        <v>200000</v>
      </c>
      <c r="K860" s="8">
        <f>IF(H860=0,0,I860/H860)</f>
        <v/>
      </c>
      <c r="L860" s="13" t="inlineStr">
        <is>
          <t>Not Started</t>
        </is>
      </c>
    </row>
    <row r="861">
      <c r="A861" t="inlineStr">
        <is>
          <t>Hampton Courts</t>
        </is>
      </c>
      <c r="B861" s="7" t="n">
        <v>2024</v>
      </c>
      <c r="C861" t="inlineStr">
        <is>
          <t>PCA Item- $8,500- Insulation at the refrigerant lines f</t>
        </is>
      </c>
      <c r="D861" t="inlineStr">
        <is>
          <t>PCA Item- $8,500- Insulation at the refrigerant lines for a majority of the outdoor condensing units were observed to be</t>
        </is>
      </c>
      <c r="E861" s="7" t="inlineStr">
        <is>
          <t>7200-0033</t>
        </is>
      </c>
      <c r="F861" s="11" t="inlineStr">
        <is>
          <t>GC</t>
        </is>
      </c>
      <c r="G861" s="7" t="inlineStr">
        <is>
          <t>Capital Plan</t>
        </is>
      </c>
      <c r="H861" s="3" t="n">
        <v>8500</v>
      </c>
      <c r="I861" s="3" t="n">
        <v>8500</v>
      </c>
      <c r="J861" s="4" t="n">
        <v>0</v>
      </c>
      <c r="K861" s="8">
        <f>IF(H861=0,0,I861/H861)</f>
        <v/>
      </c>
      <c r="L861" s="11" t="inlineStr">
        <is>
          <t>Completed</t>
        </is>
      </c>
    </row>
    <row r="862">
      <c r="A862" t="inlineStr">
        <is>
          <t>Hampton Courts</t>
        </is>
      </c>
      <c r="B862" s="7" t="n">
        <v>2024</v>
      </c>
      <c r="C862" t="inlineStr">
        <is>
          <t>PCA Item- $4,000- The ductwork within the clubhouse dis</t>
        </is>
      </c>
      <c r="D862" t="inlineStr">
        <is>
          <t>PCA Item- $4,000- The ductwork within the clubhouse displayed evident signs of dust accumulation, observable upon visibl</t>
        </is>
      </c>
      <c r="E862" s="7" t="inlineStr">
        <is>
          <t>7200-0033</t>
        </is>
      </c>
      <c r="F862" s="11" t="inlineStr">
        <is>
          <t>GC</t>
        </is>
      </c>
      <c r="G862" s="7" t="inlineStr">
        <is>
          <t>Capital Plan</t>
        </is>
      </c>
      <c r="H862" s="3" t="n">
        <v>4000</v>
      </c>
      <c r="I862" s="3" t="n">
        <v>4000</v>
      </c>
      <c r="J862" s="4" t="n">
        <v>0</v>
      </c>
      <c r="K862" s="8">
        <f>IF(H862=0,0,I862/H862)</f>
        <v/>
      </c>
      <c r="L862" s="11" t="inlineStr">
        <is>
          <t>Completed</t>
        </is>
      </c>
    </row>
    <row r="863">
      <c r="A863" t="inlineStr">
        <is>
          <t>Hampton Courts</t>
        </is>
      </c>
      <c r="B863" s="7" t="n">
        <v>2024</v>
      </c>
      <c r="C863" t="inlineStr">
        <is>
          <t>HVAC lines are under sized, need to replace. - As neede</t>
        </is>
      </c>
      <c r="D863" t="inlineStr">
        <is>
          <t>HVAC lines are under sized, need to replace. - As needed</t>
        </is>
      </c>
      <c r="E863" s="7" t="inlineStr">
        <is>
          <t>7200-0033</t>
        </is>
      </c>
      <c r="F863" s="12" t="inlineStr">
        <is>
          <t>PMC</t>
        </is>
      </c>
      <c r="G863" s="7" t="inlineStr">
        <is>
          <t>Capital Plan</t>
        </is>
      </c>
      <c r="H863" s="3" t="n">
        <v>10000</v>
      </c>
      <c r="I863" s="3" t="n">
        <v>0</v>
      </c>
      <c r="J863" s="4" t="n">
        <v>10000</v>
      </c>
      <c r="K863" s="8">
        <f>IF(H863=0,0,I863/H863)</f>
        <v/>
      </c>
      <c r="L863" s="13" t="inlineStr">
        <is>
          <t>Not Started</t>
        </is>
      </c>
    </row>
    <row r="864">
      <c r="A864" t="inlineStr">
        <is>
          <t>Hampton Courts</t>
        </is>
      </c>
      <c r="B864" s="7" t="n">
        <v>2024</v>
      </c>
      <c r="C864" t="inlineStr">
        <is>
          <t>inspect and repair electric for exposed electrical line</t>
        </is>
      </c>
      <c r="D864" t="inlineStr">
        <is>
          <t>inspect and repair electric for exposed electrical lines in lighting systems . PCA Item- $3,000- Repair electrical distr</t>
        </is>
      </c>
      <c r="E864" s="7" t="inlineStr">
        <is>
          <t>7200-0040</t>
        </is>
      </c>
      <c r="F864" s="11" t="inlineStr">
        <is>
          <t>GC</t>
        </is>
      </c>
      <c r="G864" s="7" t="inlineStr">
        <is>
          <t>Capital Plan</t>
        </is>
      </c>
      <c r="H864" s="3" t="n">
        <v>21000</v>
      </c>
      <c r="I864" s="3" t="n">
        <v>21000</v>
      </c>
      <c r="J864" s="4" t="n">
        <v>0</v>
      </c>
      <c r="K864" s="8">
        <f>IF(H864=0,0,I864/H864)</f>
        <v/>
      </c>
      <c r="L864" s="11" t="inlineStr">
        <is>
          <t>Completed</t>
        </is>
      </c>
    </row>
    <row r="865">
      <c r="A865" t="inlineStr">
        <is>
          <t>Hampton Courts</t>
        </is>
      </c>
      <c r="B865" s="7" t="n">
        <v>2024</v>
      </c>
      <c r="C865" t="inlineStr">
        <is>
          <t>Replace wall packs</t>
        </is>
      </c>
      <c r="D865" t="inlineStr">
        <is>
          <t>Replace wall packs</t>
        </is>
      </c>
      <c r="E865" s="7" t="inlineStr">
        <is>
          <t>7200-0040</t>
        </is>
      </c>
      <c r="F865" s="11" t="inlineStr">
        <is>
          <t>GC</t>
        </is>
      </c>
      <c r="G865" s="7" t="inlineStr">
        <is>
          <t>Capital Plan</t>
        </is>
      </c>
      <c r="H865" s="3" t="n">
        <v>36000</v>
      </c>
      <c r="I865" s="3" t="n">
        <v>36000</v>
      </c>
      <c r="J865" s="4" t="n">
        <v>0</v>
      </c>
      <c r="K865" s="8">
        <f>IF(H865=0,0,I865/H865)</f>
        <v/>
      </c>
      <c r="L865" s="11" t="inlineStr">
        <is>
          <t>Completed</t>
        </is>
      </c>
    </row>
    <row r="866">
      <c r="A866" t="inlineStr">
        <is>
          <t>Hampton Courts</t>
        </is>
      </c>
      <c r="B866" s="7" t="n">
        <v>2024</v>
      </c>
      <c r="C866" t="inlineStr">
        <is>
          <t xml:space="preserve">Replace pole lights around pool </t>
        </is>
      </c>
      <c r="D866" t="inlineStr">
        <is>
          <t>Replace pole lights around pool</t>
        </is>
      </c>
      <c r="E866" s="7" t="inlineStr">
        <is>
          <t>7200-0040</t>
        </is>
      </c>
      <c r="F866" s="11" t="inlineStr">
        <is>
          <t>GC</t>
        </is>
      </c>
      <c r="G866" s="7" t="inlineStr">
        <is>
          <t>Capital Plan</t>
        </is>
      </c>
      <c r="H866" s="3" t="n">
        <v>12000</v>
      </c>
      <c r="I866" s="3" t="n">
        <v>12000</v>
      </c>
      <c r="J866" s="4" t="n">
        <v>0</v>
      </c>
      <c r="K866" s="8">
        <f>IF(H866=0,0,I866/H866)</f>
        <v/>
      </c>
      <c r="L866" s="11" t="inlineStr">
        <is>
          <t>Completed</t>
        </is>
      </c>
    </row>
    <row r="867">
      <c r="A867" t="inlineStr">
        <is>
          <t>Hampton Courts</t>
        </is>
      </c>
      <c r="B867" s="7" t="n">
        <v>2024</v>
      </c>
      <c r="C867" t="inlineStr">
        <is>
          <t>Contingency Amount</t>
        </is>
      </c>
      <c r="D867" t="inlineStr">
        <is>
          <t>Contingency Amount</t>
        </is>
      </c>
      <c r="E867" s="7" t="inlineStr">
        <is>
          <t>7200-0083</t>
        </is>
      </c>
      <c r="F867" s="11" t="inlineStr">
        <is>
          <t>GC</t>
        </is>
      </c>
      <c r="G867" s="15" t="inlineStr">
        <is>
          <t>Contingency</t>
        </is>
      </c>
      <c r="H867" s="3" t="n">
        <v>100000</v>
      </c>
      <c r="I867" s="3" t="n">
        <v>100000</v>
      </c>
      <c r="J867" s="4" t="n">
        <v>0</v>
      </c>
      <c r="K867" s="8">
        <f>IF(H867=0,0,I867/H867)</f>
        <v/>
      </c>
      <c r="L867" s="12" t="inlineStr">
        <is>
          <t>Reserve</t>
        </is>
      </c>
    </row>
    <row r="868">
      <c r="A868" t="inlineStr">
        <is>
          <t>Hampton Courts</t>
        </is>
      </c>
      <c r="B868" s="7" t="n">
        <v>2024</v>
      </c>
      <c r="C868" t="inlineStr">
        <is>
          <t>CM Fee</t>
        </is>
      </c>
      <c r="D868" t="inlineStr">
        <is>
          <t>CM Fee</t>
        </is>
      </c>
      <c r="E868" s="7" t="inlineStr">
        <is>
          <t>7200-0084</t>
        </is>
      </c>
      <c r="F868" s="11" t="inlineStr">
        <is>
          <t>GC</t>
        </is>
      </c>
      <c r="G868" s="15" t="inlineStr">
        <is>
          <t>CM Fee</t>
        </is>
      </c>
      <c r="H868" s="3" t="n">
        <v>104518</v>
      </c>
      <c r="I868" s="3" t="n">
        <v>104518</v>
      </c>
      <c r="J868" s="4" t="n">
        <v>0</v>
      </c>
      <c r="K868" s="8">
        <f>IF(H868=0,0,I868/H868)</f>
        <v/>
      </c>
      <c r="L868" s="12" t="inlineStr">
        <is>
          <t>Reserve</t>
        </is>
      </c>
    </row>
    <row r="869">
      <c r="A869" t="inlineStr">
        <is>
          <t>Harbor Terrace</t>
        </is>
      </c>
      <c r="B869" s="7" t="n">
        <v>2024</v>
      </c>
      <c r="C869" t="inlineStr">
        <is>
          <t>Initial property tree trim, landscape cleanup, entry an</t>
        </is>
      </c>
      <c r="D869" t="inlineStr">
        <is>
          <t>Initial property tree trim, landscape cleanup, entry and tour path enhancements, etc</t>
        </is>
      </c>
      <c r="E869" s="7" t="inlineStr">
        <is>
          <t>51045-00</t>
        </is>
      </c>
      <c r="F869" s="11" t="inlineStr">
        <is>
          <t>GC</t>
        </is>
      </c>
      <c r="G869" s="7" t="inlineStr">
        <is>
          <t>Capital Plan</t>
        </is>
      </c>
      <c r="H869" s="3" t="n">
        <v>15000</v>
      </c>
      <c r="I869" s="3" t="n">
        <v>15000</v>
      </c>
      <c r="J869" s="4" t="n">
        <v>0</v>
      </c>
      <c r="K869" s="8">
        <f>IF(H869=0,0,I869/H869)</f>
        <v/>
      </c>
      <c r="L869" s="11" t="inlineStr">
        <is>
          <t>Completed</t>
        </is>
      </c>
    </row>
    <row r="870">
      <c r="A870" t="inlineStr">
        <is>
          <t>Harbor Terrace</t>
        </is>
      </c>
      <c r="B870" s="7" t="n">
        <v>2024</v>
      </c>
      <c r="C870" t="inlineStr">
        <is>
          <t>All floor drains have been painted over and should have</t>
        </is>
      </c>
      <c r="D870" t="inlineStr">
        <is>
          <t>All floor drains have been painted over and should have the covers cleaned or replaced</t>
        </is>
      </c>
      <c r="E870" s="7" t="inlineStr">
        <is>
          <t>51130-00</t>
        </is>
      </c>
      <c r="F870" s="11" t="inlineStr">
        <is>
          <t>GC</t>
        </is>
      </c>
      <c r="G870" s="7" t="inlineStr">
        <is>
          <t>Capital Plan</t>
        </is>
      </c>
      <c r="H870" s="3" t="n">
        <v>6500</v>
      </c>
      <c r="I870" s="3" t="n">
        <v>6500</v>
      </c>
      <c r="J870" s="4" t="n">
        <v>0</v>
      </c>
      <c r="K870" s="8">
        <f>IF(H870=0,0,I870/H870)</f>
        <v/>
      </c>
      <c r="L870" s="11" t="inlineStr">
        <is>
          <t>Completed</t>
        </is>
      </c>
    </row>
    <row r="871">
      <c r="A871" t="inlineStr">
        <is>
          <t>Harbor Terrace</t>
        </is>
      </c>
      <c r="B871" s="7" t="n">
        <v>2024</v>
      </c>
      <c r="C871" t="inlineStr">
        <is>
          <t>Restripe parking garage</t>
        </is>
      </c>
      <c r="D871" t="inlineStr">
        <is>
          <t>Restripe parking garage</t>
        </is>
      </c>
      <c r="E871" s="7" t="inlineStr">
        <is>
          <t>51053-00</t>
        </is>
      </c>
      <c r="F871" s="11" t="inlineStr">
        <is>
          <t>GC</t>
        </is>
      </c>
      <c r="G871" s="7" t="inlineStr">
        <is>
          <t>Capital Plan</t>
        </is>
      </c>
      <c r="H871" s="3" t="n">
        <v>9700</v>
      </c>
      <c r="I871" s="3" t="n">
        <v>9700</v>
      </c>
      <c r="J871" s="4" t="n">
        <v>0</v>
      </c>
      <c r="K871" s="8">
        <f>IF(H871=0,0,I871/H871)</f>
        <v/>
      </c>
      <c r="L871" s="11" t="inlineStr">
        <is>
          <t>Completed</t>
        </is>
      </c>
    </row>
    <row r="872">
      <c r="A872" t="inlineStr">
        <is>
          <t>Harbor Terrace</t>
        </is>
      </c>
      <c r="B872" s="7" t="n">
        <v>2024</v>
      </c>
      <c r="C872" t="inlineStr">
        <is>
          <t>Equity PCR Item 7.0- ADA-compliant parking spaces are r</t>
        </is>
      </c>
      <c r="D872" t="inlineStr">
        <is>
          <t>Equity PCR Item 7.0- ADA-compliant parking spaces are required to have a sign with the International Symbol of Accessibi</t>
        </is>
      </c>
      <c r="E872" s="7" t="inlineStr">
        <is>
          <t>51032-00</t>
        </is>
      </c>
      <c r="F872" s="11" t="inlineStr">
        <is>
          <t>GC</t>
        </is>
      </c>
      <c r="G872" s="7" t="inlineStr">
        <is>
          <t>Capital Plan</t>
        </is>
      </c>
      <c r="H872" s="3" t="n">
        <v>300</v>
      </c>
      <c r="I872" s="3" t="n">
        <v>300</v>
      </c>
      <c r="J872" s="4" t="n">
        <v>0</v>
      </c>
      <c r="K872" s="8">
        <f>IF(H872=0,0,I872/H872)</f>
        <v/>
      </c>
      <c r="L872" s="11" t="inlineStr">
        <is>
          <t>Completed</t>
        </is>
      </c>
    </row>
    <row r="873">
      <c r="A873" t="inlineStr">
        <is>
          <t>Marquee</t>
        </is>
      </c>
      <c r="B873" s="7" t="n">
        <v>2024</v>
      </c>
      <c r="C873" t="inlineStr">
        <is>
          <t>Stripe parking areas</t>
        </is>
      </c>
      <c r="D873" t="inlineStr">
        <is>
          <t>Restripe parking lot</t>
        </is>
      </c>
      <c r="E873" s="7" t="inlineStr">
        <is>
          <t>51053-00</t>
        </is>
      </c>
      <c r="F873" s="11" t="inlineStr">
        <is>
          <t>GC</t>
        </is>
      </c>
      <c r="G873" s="7" t="inlineStr">
        <is>
          <t>Capital Plan</t>
        </is>
      </c>
      <c r="H873" s="3" t="n">
        <v>18000</v>
      </c>
      <c r="I873" s="3" t="n">
        <v>18000</v>
      </c>
      <c r="J873" s="4" t="n">
        <v>0</v>
      </c>
      <c r="K873" s="8">
        <f>IF(H873=0,0,I873/H873)</f>
        <v/>
      </c>
      <c r="L873" s="11" t="inlineStr">
        <is>
          <t>Completed</t>
        </is>
      </c>
    </row>
    <row r="874">
      <c r="A874" t="inlineStr">
        <is>
          <t>Marquee</t>
        </is>
      </c>
      <c r="B874" s="7" t="n">
        <v>2024</v>
      </c>
      <c r="C874" t="inlineStr">
        <is>
          <t>Landscaping</t>
        </is>
      </c>
      <c r="D874" t="inlineStr">
        <is>
          <t>Tree trim away from buildings</t>
        </is>
      </c>
      <c r="E874" s="7" t="inlineStr">
        <is>
          <t>51043-00</t>
        </is>
      </c>
      <c r="F874" s="11" t="inlineStr">
        <is>
          <t>GC</t>
        </is>
      </c>
      <c r="G874" s="7" t="inlineStr">
        <is>
          <t>Capital Plan</t>
        </is>
      </c>
      <c r="H874" s="3" t="n">
        <v>16000</v>
      </c>
      <c r="I874" s="3" t="n">
        <v>16000</v>
      </c>
      <c r="J874" s="4" t="n">
        <v>0</v>
      </c>
      <c r="K874" s="8">
        <f>IF(H874=0,0,I874/H874)</f>
        <v/>
      </c>
      <c r="L874" s="11" t="inlineStr">
        <is>
          <t>Completed</t>
        </is>
      </c>
    </row>
    <row r="875">
      <c r="A875" t="inlineStr">
        <is>
          <t>Marquee</t>
        </is>
      </c>
      <c r="B875" s="7" t="n">
        <v>2024</v>
      </c>
      <c r="C875" t="inlineStr">
        <is>
          <t>Repair / replace swimming pool pumps</t>
        </is>
      </c>
      <c r="D875" t="inlineStr">
        <is>
          <t>Install anti entrapment divise on pool pumps</t>
        </is>
      </c>
      <c r="E875" s="7" t="inlineStr">
        <is>
          <t>51026-00</t>
        </is>
      </c>
      <c r="F875" s="11" t="inlineStr">
        <is>
          <t>GC</t>
        </is>
      </c>
      <c r="G875" s="7" t="inlineStr">
        <is>
          <t>Capital Plan</t>
        </is>
      </c>
      <c r="H875" s="3" t="n">
        <v>4300</v>
      </c>
      <c r="I875" s="3" t="n">
        <v>4300</v>
      </c>
      <c r="J875" s="4" t="n">
        <v>0</v>
      </c>
      <c r="K875" s="8">
        <f>IF(H875=0,0,I875/H875)</f>
        <v/>
      </c>
      <c r="L875" s="11" t="inlineStr">
        <is>
          <t>Completed</t>
        </is>
      </c>
    </row>
    <row r="876">
      <c r="A876" t="inlineStr">
        <is>
          <t>Marquee</t>
        </is>
      </c>
      <c r="B876" s="7" t="n">
        <v>2024</v>
      </c>
      <c r="C876" t="inlineStr">
        <is>
          <t>Repair / replace swimming pool heaters</t>
        </is>
      </c>
      <c r="D876" t="inlineStr">
        <is>
          <t>replace hot tub heater</t>
        </is>
      </c>
      <c r="E876" s="7" t="inlineStr">
        <is>
          <t>51026-00</t>
        </is>
      </c>
      <c r="F876" s="11" t="inlineStr">
        <is>
          <t>GC</t>
        </is>
      </c>
      <c r="G876" s="7" t="inlineStr">
        <is>
          <t>Capital Plan</t>
        </is>
      </c>
      <c r="H876" s="3" t="n">
        <v>25000</v>
      </c>
      <c r="I876" s="3" t="n">
        <v>25000</v>
      </c>
      <c r="J876" s="4" t="n">
        <v>0</v>
      </c>
      <c r="K876" s="8">
        <f>IF(H876=0,0,I876/H876)</f>
        <v/>
      </c>
      <c r="L876" s="11" t="inlineStr">
        <is>
          <t>Completed</t>
        </is>
      </c>
    </row>
    <row r="877">
      <c r="A877" t="inlineStr">
        <is>
          <t>Marquee</t>
        </is>
      </c>
      <c r="B877" s="7" t="n">
        <v>2024</v>
      </c>
      <c r="C877" t="inlineStr">
        <is>
          <t>Fences &amp; gates - swimming pool</t>
        </is>
      </c>
      <c r="D877" t="inlineStr">
        <is>
          <t>adjust closers on pool gates amd paint pool fence</t>
        </is>
      </c>
      <c r="E877" s="7" t="inlineStr">
        <is>
          <t>51076-00</t>
        </is>
      </c>
      <c r="F877" s="11" t="inlineStr">
        <is>
          <t>GC</t>
        </is>
      </c>
      <c r="G877" s="7" t="inlineStr">
        <is>
          <t>Capital Plan</t>
        </is>
      </c>
      <c r="H877" s="3" t="n">
        <v>6000</v>
      </c>
      <c r="I877" s="3" t="n">
        <v>6000</v>
      </c>
      <c r="J877" s="4" t="n">
        <v>0</v>
      </c>
      <c r="K877" s="8">
        <f>IF(H877=0,0,I877/H877)</f>
        <v/>
      </c>
      <c r="L877" s="11" t="inlineStr">
        <is>
          <t>Completed</t>
        </is>
      </c>
    </row>
    <row r="878">
      <c r="A878" t="inlineStr">
        <is>
          <t>Marquee</t>
        </is>
      </c>
      <c r="B878" s="7" t="n">
        <v>2024</v>
      </c>
      <c r="C878" t="inlineStr">
        <is>
          <t>Dumpster enclosures</t>
        </is>
      </c>
      <c r="D878" t="inlineStr">
        <is>
          <t>repair and paint compacter enclosure</t>
        </is>
      </c>
      <c r="E878" s="7" t="inlineStr">
        <is>
          <t>51163-00</t>
        </is>
      </c>
      <c r="F878" s="11" t="inlineStr">
        <is>
          <t>GC</t>
        </is>
      </c>
      <c r="G878" s="7" t="inlineStr">
        <is>
          <t>Capital Plan</t>
        </is>
      </c>
      <c r="H878" s="3" t="n">
        <v>8500</v>
      </c>
      <c r="I878" s="3" t="n">
        <v>8500</v>
      </c>
      <c r="J878" s="4" t="n">
        <v>0</v>
      </c>
      <c r="K878" s="8">
        <f>IF(H878=0,0,I878/H878)</f>
        <v/>
      </c>
      <c r="L878" s="11" t="inlineStr">
        <is>
          <t>Completed</t>
        </is>
      </c>
    </row>
    <row r="879">
      <c r="A879" t="inlineStr">
        <is>
          <t>Marquee</t>
        </is>
      </c>
      <c r="B879" s="7" t="n">
        <v>2024</v>
      </c>
      <c r="C879" t="inlineStr">
        <is>
          <t>Parking Pavement &amp; Seal Coat</t>
        </is>
      </c>
      <c r="D879" t="inlineStr">
        <is>
          <t>Equity PCA Item 3.2.2- Linear cracking was noted at the drive aisle on the eastern side of the subject property, adjacen</t>
        </is>
      </c>
      <c r="E879" s="7" t="inlineStr">
        <is>
          <t>51050-00</t>
        </is>
      </c>
      <c r="F879" s="11" t="inlineStr">
        <is>
          <t>GC</t>
        </is>
      </c>
      <c r="G879" s="7" t="inlineStr">
        <is>
          <t>Capital Plan</t>
        </is>
      </c>
      <c r="H879" s="3" t="n">
        <v>45000</v>
      </c>
      <c r="I879" s="3" t="n">
        <v>45000</v>
      </c>
      <c r="J879" s="4" t="n">
        <v>0</v>
      </c>
      <c r="K879" s="8">
        <f>IF(H879=0,0,I879/H879)</f>
        <v/>
      </c>
      <c r="L879" s="11" t="inlineStr">
        <is>
          <t>Completed</t>
        </is>
      </c>
    </row>
    <row r="880">
      <c r="A880" t="inlineStr">
        <is>
          <t>Marquee</t>
        </is>
      </c>
      <c r="B880" s="7" t="n">
        <v>2024</v>
      </c>
      <c r="C880" t="inlineStr">
        <is>
          <t>ADA Signage</t>
        </is>
      </c>
      <c r="D880" t="inlineStr">
        <is>
          <t>Equity PCA Item 7.0- A lack of signage identifying the van-accessible parking space at the leasing office was observed</t>
        </is>
      </c>
      <c r="E880" s="7" t="inlineStr">
        <is>
          <t>51032-00</t>
        </is>
      </c>
      <c r="F880" s="11" t="inlineStr">
        <is>
          <t>GC</t>
        </is>
      </c>
      <c r="G880" s="7" t="inlineStr">
        <is>
          <t>Capital Plan</t>
        </is>
      </c>
      <c r="H880" s="3" t="n">
        <v>150</v>
      </c>
      <c r="I880" s="3" t="n">
        <v>150</v>
      </c>
      <c r="J880" s="4" t="n">
        <v>0</v>
      </c>
      <c r="K880" s="8">
        <f>IF(H880=0,0,I880/H880)</f>
        <v/>
      </c>
      <c r="L880" s="11" t="inlineStr">
        <is>
          <t>Completed</t>
        </is>
      </c>
    </row>
    <row r="881">
      <c r="A881" t="inlineStr">
        <is>
          <t>Marquee</t>
        </is>
      </c>
      <c r="B881" s="7" t="n">
        <v>2024</v>
      </c>
      <c r="C881" t="inlineStr">
        <is>
          <t>Landscape Enhancements</t>
        </is>
      </c>
      <c r="D881" t="inlineStr">
        <is>
          <t>Add turf or better landscaping in bare areas</t>
        </is>
      </c>
      <c r="E881" s="7" t="inlineStr">
        <is>
          <t>51045-00</t>
        </is>
      </c>
      <c r="F881" s="11" t="inlineStr">
        <is>
          <t>GC</t>
        </is>
      </c>
      <c r="G881" s="7" t="inlineStr">
        <is>
          <t>Capital Plan</t>
        </is>
      </c>
      <c r="H881" s="3" t="n">
        <v>10000</v>
      </c>
      <c r="I881" s="3" t="n">
        <v>10000</v>
      </c>
      <c r="J881" s="4" t="n">
        <v>0</v>
      </c>
      <c r="K881" s="8">
        <f>IF(H881=0,0,I881/H881)</f>
        <v/>
      </c>
      <c r="L881" s="11" t="inlineStr">
        <is>
          <t>Completed</t>
        </is>
      </c>
    </row>
    <row r="882">
      <c r="A882" t="inlineStr">
        <is>
          <t>Marquee</t>
        </is>
      </c>
      <c r="B882" s="7" t="n">
        <v>2024</v>
      </c>
      <c r="C882" t="inlineStr">
        <is>
          <t>Concrete deck / floor fill</t>
        </is>
      </c>
      <c r="D882" t="inlineStr">
        <is>
          <t>Repair cracked areas on catwalks</t>
        </is>
      </c>
      <c r="E882" s="7" t="inlineStr">
        <is>
          <t>51090-00</t>
        </is>
      </c>
      <c r="F882" s="11" t="inlineStr">
        <is>
          <t>GC</t>
        </is>
      </c>
      <c r="G882" s="7" t="inlineStr">
        <is>
          <t>Capital Plan</t>
        </is>
      </c>
      <c r="H882" s="3" t="n">
        <v>9500</v>
      </c>
      <c r="I882" s="3" t="n">
        <v>9500</v>
      </c>
      <c r="J882" s="4" t="n">
        <v>0</v>
      </c>
      <c r="K882" s="8">
        <f>IF(H882=0,0,I882/H882)</f>
        <v/>
      </c>
      <c r="L882" s="11" t="inlineStr">
        <is>
          <t>Completed</t>
        </is>
      </c>
    </row>
    <row r="883">
      <c r="A883" t="inlineStr">
        <is>
          <t>Marquee</t>
        </is>
      </c>
      <c r="B883" s="7" t="n">
        <v>2024</v>
      </c>
      <c r="C883" t="inlineStr">
        <is>
          <t>Repair exterior stair treads and stringers</t>
        </is>
      </c>
      <c r="D883" t="inlineStr">
        <is>
          <t>secure railings</t>
        </is>
      </c>
      <c r="E883" s="7" t="inlineStr">
        <is>
          <t>51072-00</t>
        </is>
      </c>
      <c r="F883" s="11" t="inlineStr">
        <is>
          <t>GC</t>
        </is>
      </c>
      <c r="G883" s="7" t="inlineStr">
        <is>
          <t>Capital Plan</t>
        </is>
      </c>
      <c r="H883" s="3" t="n">
        <v>6800</v>
      </c>
      <c r="I883" s="3" t="n">
        <v>6800</v>
      </c>
      <c r="J883" s="4" t="n">
        <v>0</v>
      </c>
      <c r="K883" s="8">
        <f>IF(H883=0,0,I883/H883)</f>
        <v/>
      </c>
      <c r="L883" s="11" t="inlineStr">
        <is>
          <t>Completed</t>
        </is>
      </c>
    </row>
    <row r="884">
      <c r="A884" t="inlineStr">
        <is>
          <t>Marquee</t>
        </is>
      </c>
      <c r="B884" s="7" t="n">
        <v>2024</v>
      </c>
      <c r="C884" t="inlineStr">
        <is>
          <t>Repair patio/balcony railings</t>
        </is>
      </c>
      <c r="D884" t="inlineStr">
        <is>
          <t>Repair catwalk railings</t>
        </is>
      </c>
      <c r="E884" s="7" t="inlineStr">
        <is>
          <t>51077-00</t>
        </is>
      </c>
      <c r="F884" s="11" t="inlineStr">
        <is>
          <t>GC</t>
        </is>
      </c>
      <c r="G884" s="7" t="inlineStr">
        <is>
          <t>Capital Plan</t>
        </is>
      </c>
      <c r="H884" s="3" t="n">
        <v>9500</v>
      </c>
      <c r="I884" s="3" t="n">
        <v>9500</v>
      </c>
      <c r="J884" s="4" t="n">
        <v>0</v>
      </c>
      <c r="K884" s="8">
        <f>IF(H884=0,0,I884/H884)</f>
        <v/>
      </c>
      <c r="L884" s="11" t="inlineStr">
        <is>
          <t>Completed</t>
        </is>
      </c>
    </row>
    <row r="885">
      <c r="A885" t="inlineStr">
        <is>
          <t>Marquee</t>
        </is>
      </c>
      <c r="B885" s="7" t="n">
        <v>2024</v>
      </c>
      <c r="C885" t="inlineStr">
        <is>
          <t>Gutters &amp; downspouts</t>
        </is>
      </c>
      <c r="D885" t="inlineStr">
        <is>
          <t>secure and clean gutters</t>
        </is>
      </c>
      <c r="E885" s="7" t="inlineStr">
        <is>
          <t>51071-00</t>
        </is>
      </c>
      <c r="F885" s="11" t="inlineStr">
        <is>
          <t>GC</t>
        </is>
      </c>
      <c r="G885" s="7" t="inlineStr">
        <is>
          <t>Capital Plan</t>
        </is>
      </c>
      <c r="H885" s="3" t="n">
        <v>19000</v>
      </c>
      <c r="I885" s="3" t="n">
        <v>19000</v>
      </c>
      <c r="J885" s="4" t="n">
        <v>0</v>
      </c>
      <c r="K885" s="8">
        <f>IF(H885=0,0,I885/H885)</f>
        <v/>
      </c>
      <c r="L885" s="11" t="inlineStr">
        <is>
          <t>Completed</t>
        </is>
      </c>
    </row>
    <row r="886">
      <c r="A886" t="inlineStr">
        <is>
          <t>Marquee</t>
        </is>
      </c>
      <c r="B886" s="7" t="n">
        <v>2024</v>
      </c>
      <c r="C886" t="inlineStr">
        <is>
          <t>Flashing</t>
        </is>
      </c>
      <c r="D886" t="inlineStr">
        <is>
          <t>Seal seams on parapet walls</t>
        </is>
      </c>
      <c r="E886" s="7" t="inlineStr">
        <is>
          <t>51062-00</t>
        </is>
      </c>
      <c r="F886" s="11" t="inlineStr">
        <is>
          <t>GC</t>
        </is>
      </c>
      <c r="G886" s="7" t="inlineStr">
        <is>
          <t>Capital Plan</t>
        </is>
      </c>
      <c r="H886" s="3" t="n">
        <v>14000</v>
      </c>
      <c r="I886" s="3" t="n">
        <v>14000</v>
      </c>
      <c r="J886" s="4" t="n">
        <v>0</v>
      </c>
      <c r="K886" s="8">
        <f>IF(H886=0,0,I886/H886)</f>
        <v/>
      </c>
      <c r="L886" s="11" t="inlineStr">
        <is>
          <t>Completed</t>
        </is>
      </c>
    </row>
    <row r="887">
      <c r="A887" t="inlineStr">
        <is>
          <t>Marquee</t>
        </is>
      </c>
      <c r="B887" s="7" t="n">
        <v>2024</v>
      </c>
      <c r="C887" t="inlineStr">
        <is>
          <t xml:space="preserve">Sealants &amp; caulking </t>
        </is>
      </c>
      <c r="D887" t="inlineStr">
        <is>
          <t>Seal seams windows prior to paint</t>
        </is>
      </c>
      <c r="E887" s="7" t="inlineStr">
        <is>
          <t>51062-00</t>
        </is>
      </c>
      <c r="F887" s="11" t="inlineStr">
        <is>
          <t>GC</t>
        </is>
      </c>
      <c r="G887" s="7" t="inlineStr">
        <is>
          <t>Capital Plan</t>
        </is>
      </c>
      <c r="H887" s="3" t="n">
        <v>16000</v>
      </c>
      <c r="I887" s="3" t="n">
        <v>16000</v>
      </c>
      <c r="J887" s="4" t="n">
        <v>0</v>
      </c>
      <c r="K887" s="8">
        <f>IF(H887=0,0,I887/H887)</f>
        <v/>
      </c>
      <c r="L887" s="11" t="inlineStr">
        <is>
          <t>Completed</t>
        </is>
      </c>
    </row>
    <row r="888">
      <c r="A888" t="inlineStr">
        <is>
          <t>Marquee</t>
        </is>
      </c>
      <c r="B888" s="7" t="n">
        <v>2024</v>
      </c>
      <c r="C888" t="inlineStr">
        <is>
          <t>Repair stucco</t>
        </is>
      </c>
      <c r="D888" t="inlineStr">
        <is>
          <t>repair remaining areas of delaminated stucco and cracked stucco</t>
        </is>
      </c>
      <c r="E888" s="7" t="inlineStr">
        <is>
          <t>51075-00</t>
        </is>
      </c>
      <c r="F888" s="11" t="inlineStr">
        <is>
          <t>GC</t>
        </is>
      </c>
      <c r="G888" s="7" t="inlineStr">
        <is>
          <t>Capital Plan</t>
        </is>
      </c>
      <c r="H888" s="3" t="n">
        <v>30000</v>
      </c>
      <c r="I888" s="3" t="n">
        <v>30000</v>
      </c>
      <c r="J888" s="4" t="n">
        <v>0</v>
      </c>
      <c r="K888" s="8">
        <f>IF(H888=0,0,I888/H888)</f>
        <v/>
      </c>
      <c r="L888" s="11" t="inlineStr">
        <is>
          <t>Completed</t>
        </is>
      </c>
    </row>
    <row r="889">
      <c r="A889" t="inlineStr">
        <is>
          <t>Marquee</t>
        </is>
      </c>
      <c r="B889" s="7" t="n">
        <v>2024</v>
      </c>
      <c r="C889" t="inlineStr">
        <is>
          <t>Interior Hallway painting</t>
        </is>
      </c>
      <c r="D889" t="inlineStr">
        <is>
          <t>Paint interior hallways and staircases</t>
        </is>
      </c>
      <c r="E889" s="7" t="inlineStr">
        <is>
          <t>51080-00</t>
        </is>
      </c>
      <c r="F889" s="11" t="inlineStr">
        <is>
          <t>GC</t>
        </is>
      </c>
      <c r="G889" s="7" t="inlineStr">
        <is>
          <t>Capital Plan</t>
        </is>
      </c>
      <c r="H889" s="3" t="n">
        <v>89000</v>
      </c>
      <c r="I889" s="3" t="n">
        <v>89000</v>
      </c>
      <c r="J889" s="4" t="n">
        <v>0</v>
      </c>
      <c r="K889" s="8">
        <f>IF(H889=0,0,I889/H889)</f>
        <v/>
      </c>
      <c r="L889" s="11" t="inlineStr">
        <is>
          <t>Completed</t>
        </is>
      </c>
    </row>
    <row r="890">
      <c r="A890" t="inlineStr">
        <is>
          <t>Marquee</t>
        </is>
      </c>
      <c r="B890" s="7" t="n">
        <v>2024</v>
      </c>
      <c r="C890" t="inlineStr">
        <is>
          <t>Exterior building</t>
        </is>
      </c>
      <c r="D890" t="inlineStr">
        <is>
          <t>Paint community Using Elastomaric paint 
Equity PCA Item 4.3.1- Exterior paint appeared to be in fair condition. The rec</t>
        </is>
      </c>
      <c r="E890" s="7" t="inlineStr">
        <is>
          <t>51080-00</t>
        </is>
      </c>
      <c r="F890" s="11" t="inlineStr">
        <is>
          <t>GC</t>
        </is>
      </c>
      <c r="G890" s="7" t="inlineStr">
        <is>
          <t>Capital Plan</t>
        </is>
      </c>
      <c r="H890" s="3" t="n">
        <v>250000</v>
      </c>
      <c r="I890" s="3" t="n">
        <v>250000</v>
      </c>
      <c r="J890" s="4" t="n">
        <v>0</v>
      </c>
      <c r="K890" s="8">
        <f>IF(H890=0,0,I890/H890)</f>
        <v/>
      </c>
      <c r="L890" s="11" t="inlineStr">
        <is>
          <t>Completed</t>
        </is>
      </c>
    </row>
    <row r="891">
      <c r="A891" t="inlineStr">
        <is>
          <t>Marquee</t>
        </is>
      </c>
      <c r="B891" s="7" t="n">
        <v>2024</v>
      </c>
      <c r="C891" t="inlineStr">
        <is>
          <t>Replace unit entry doors - exterior</t>
        </is>
      </c>
      <c r="D891" t="inlineStr">
        <is>
          <t>Replace 28 back doors</t>
        </is>
      </c>
      <c r="E891" s="7" t="inlineStr">
        <is>
          <t>51073-00</t>
        </is>
      </c>
      <c r="F891" s="11" t="inlineStr">
        <is>
          <t>GC</t>
        </is>
      </c>
      <c r="G891" s="7" t="inlineStr">
        <is>
          <t>Capital Plan</t>
        </is>
      </c>
      <c r="H891" s="3" t="n">
        <v>70800</v>
      </c>
      <c r="I891" s="3" t="n">
        <v>70800</v>
      </c>
      <c r="J891" s="4" t="n">
        <v>0</v>
      </c>
      <c r="K891" s="8">
        <f>IF(H891=0,0,I891/H891)</f>
        <v/>
      </c>
      <c r="L891" s="11" t="inlineStr">
        <is>
          <t>Completed</t>
        </is>
      </c>
    </row>
    <row r="892">
      <c r="A892" t="inlineStr">
        <is>
          <t>Marquee</t>
        </is>
      </c>
      <c r="B892" s="7" t="n">
        <v>2024</v>
      </c>
      <c r="C892" t="inlineStr">
        <is>
          <t>Interior Update Placeholder</t>
        </is>
      </c>
      <c r="D892" t="inlineStr">
        <is>
          <t>Match renovated units with upcoming available classic units</t>
        </is>
      </c>
      <c r="E892" s="7" t="inlineStr">
        <is>
          <t>51150-00</t>
        </is>
      </c>
      <c r="F892" s="12" t="inlineStr">
        <is>
          <t>PMC</t>
        </is>
      </c>
      <c r="G892" s="7" t="inlineStr">
        <is>
          <t>Capital Plan</t>
        </is>
      </c>
      <c r="H892" s="3" t="n">
        <v>112000</v>
      </c>
      <c r="I892" s="3" t="n">
        <v>22164</v>
      </c>
      <c r="J892" s="4" t="n">
        <v>89836</v>
      </c>
      <c r="K892" s="8">
        <f>IF(H892=0,0,I892/H892)</f>
        <v/>
      </c>
      <c r="L892" s="10" t="inlineStr">
        <is>
          <t>In Progress</t>
        </is>
      </c>
    </row>
    <row r="893">
      <c r="A893" t="inlineStr">
        <is>
          <t>Marquee</t>
        </is>
      </c>
      <c r="B893" s="7" t="n">
        <v>2024</v>
      </c>
      <c r="C893" t="inlineStr">
        <is>
          <t xml:space="preserve">Smoke &amp; CO detectors </t>
        </is>
      </c>
      <c r="D893" t="inlineStr">
        <is>
          <t>Per LADBS Declaration- Required complaince with Section 91.8603 LAMC Either confirm they are already installed or plan f</t>
        </is>
      </c>
      <c r="E893" s="7" t="inlineStr">
        <is>
          <t>51993-01</t>
        </is>
      </c>
      <c r="F893" s="12" t="inlineStr">
        <is>
          <t>PMC</t>
        </is>
      </c>
      <c r="G893" s="7" t="inlineStr">
        <is>
          <t>Capital Plan</t>
        </is>
      </c>
      <c r="H893" s="3" t="n">
        <v>11800</v>
      </c>
      <c r="I893" s="3" t="n">
        <v>0</v>
      </c>
      <c r="J893" s="4" t="n">
        <v>11800</v>
      </c>
      <c r="K893" s="8">
        <f>IF(H893=0,0,I893/H893)</f>
        <v/>
      </c>
      <c r="L893" s="13" t="inlineStr">
        <is>
          <t>Not Started</t>
        </is>
      </c>
    </row>
    <row r="894">
      <c r="A894" t="inlineStr">
        <is>
          <t>Marquee</t>
        </is>
      </c>
      <c r="B894" s="7" t="n">
        <v>2024</v>
      </c>
      <c r="C894" t="inlineStr">
        <is>
          <t>Impact Glazing/Film for Sliding Glass Doors</t>
        </is>
      </c>
      <c r="D894" t="inlineStr">
        <is>
          <t>Per LADBS Declaration- Required complaince with Section 96.302 LAMC Contingency for roughly 15-20 sliding doors in Build</t>
        </is>
      </c>
      <c r="E894" s="7" t="inlineStr">
        <is>
          <t>51073-00</t>
        </is>
      </c>
      <c r="F894" s="12" t="inlineStr">
        <is>
          <t>PMC</t>
        </is>
      </c>
      <c r="G894" s="7" t="inlineStr">
        <is>
          <t>Capital Plan</t>
        </is>
      </c>
      <c r="H894" s="3" t="n">
        <v>5000</v>
      </c>
      <c r="I894" s="3" t="n">
        <v>4800</v>
      </c>
      <c r="J894" s="4" t="n">
        <v>200</v>
      </c>
      <c r="K894" s="8">
        <f>IF(H894=0,0,I894/H894)</f>
        <v/>
      </c>
      <c r="L894" s="10" t="inlineStr">
        <is>
          <t>In Progress</t>
        </is>
      </c>
    </row>
    <row r="895">
      <c r="A895" t="inlineStr">
        <is>
          <t>Marquee</t>
        </is>
      </c>
      <c r="B895" s="7" t="n">
        <v>2024</v>
      </c>
      <c r="C895" t="inlineStr">
        <is>
          <t>Fire Stops</t>
        </is>
      </c>
      <c r="D895" t="inlineStr">
        <is>
          <t>Basic Fire Stop (Pair covers 4 burner range)- For range vent hoods</t>
        </is>
      </c>
      <c r="E895" s="7" t="inlineStr">
        <is>
          <t>51993-01</t>
        </is>
      </c>
      <c r="F895" s="12" t="inlineStr">
        <is>
          <t>PMC</t>
        </is>
      </c>
      <c r="G895" s="7" t="inlineStr">
        <is>
          <t>Capital Plan</t>
        </is>
      </c>
      <c r="H895" s="3" t="n">
        <v>11797</v>
      </c>
      <c r="I895" s="3" t="n">
        <v>855</v>
      </c>
      <c r="J895" s="4" t="n">
        <v>10943</v>
      </c>
      <c r="K895" s="8">
        <f>IF(H895=0,0,I895/H895)</f>
        <v/>
      </c>
      <c r="L895" s="10" t="inlineStr">
        <is>
          <t>In Progress</t>
        </is>
      </c>
    </row>
    <row r="896">
      <c r="A896" t="inlineStr">
        <is>
          <t>Marquee</t>
        </is>
      </c>
      <c r="B896" s="7" t="n">
        <v>2024</v>
      </c>
      <c r="C896" t="inlineStr">
        <is>
          <t>Water Savings Project</t>
        </is>
      </c>
      <c r="D896" t="inlineStr">
        <is>
          <t>Echelon proposal for water savings devices</t>
        </is>
      </c>
      <c r="E896" s="7" t="inlineStr">
        <is>
          <t>51158-00</t>
        </is>
      </c>
      <c r="F896" s="12" t="inlineStr">
        <is>
          <t>PMC</t>
        </is>
      </c>
      <c r="G896" s="7" t="inlineStr">
        <is>
          <t>Capital Plan</t>
        </is>
      </c>
      <c r="H896" s="3" t="n">
        <v>138000</v>
      </c>
      <c r="I896" s="3" t="n">
        <v>21858</v>
      </c>
      <c r="J896" s="4" t="n">
        <v>116142</v>
      </c>
      <c r="K896" s="8">
        <f>IF(H896=0,0,I896/H896)</f>
        <v/>
      </c>
      <c r="L896" s="10" t="inlineStr">
        <is>
          <t>In Progress</t>
        </is>
      </c>
    </row>
    <row r="897">
      <c r="A897" t="inlineStr">
        <is>
          <t>Marquee</t>
        </is>
      </c>
      <c r="B897" s="7" t="n">
        <v>2024</v>
      </c>
      <c r="C897" t="inlineStr">
        <is>
          <t>Designer Fees</t>
        </is>
      </c>
      <c r="D897" t="inlineStr">
        <is>
          <t>Exterior Paint, Unit Interiors, Clubhouse/Amenity areas</t>
        </is>
      </c>
      <c r="E897" s="7" t="inlineStr">
        <is>
          <t>51180-00</t>
        </is>
      </c>
      <c r="F897" s="12" t="inlineStr">
        <is>
          <t>PMC</t>
        </is>
      </c>
      <c r="G897" s="7" t="inlineStr">
        <is>
          <t>Capital Plan</t>
        </is>
      </c>
      <c r="H897" s="3" t="n">
        <v>2000</v>
      </c>
      <c r="I897" s="3" t="n">
        <v>9210</v>
      </c>
      <c r="J897" s="4" t="n">
        <v>-7210</v>
      </c>
      <c r="K897" s="8">
        <f>IF(H897=0,0,I897/H897)</f>
        <v/>
      </c>
      <c r="L897" s="11" t="inlineStr">
        <is>
          <t>Completed</t>
        </is>
      </c>
    </row>
    <row r="898">
      <c r="A898" t="inlineStr">
        <is>
          <t>Marquee</t>
        </is>
      </c>
      <c r="B898" s="7" t="n">
        <v>2024</v>
      </c>
      <c r="C898" t="inlineStr">
        <is>
          <t>Clubhouse / Office Remodel</t>
        </is>
      </c>
      <c r="D898" t="inlineStr">
        <is>
          <t>No needs, flooring ok, misc amount for repairs and paint if needed</t>
        </is>
      </c>
      <c r="E898" s="7" t="inlineStr">
        <is>
          <t>51169-00</t>
        </is>
      </c>
      <c r="F898" s="12" t="inlineStr">
        <is>
          <t>PMC</t>
        </is>
      </c>
      <c r="G898" s="7" t="inlineStr">
        <is>
          <t>Capital Plan</t>
        </is>
      </c>
      <c r="H898" s="3" t="n">
        <v>2000</v>
      </c>
      <c r="I898" s="3" t="n">
        <v>0</v>
      </c>
      <c r="J898" s="4" t="n">
        <v>2000</v>
      </c>
      <c r="K898" s="8">
        <f>IF(H898=0,0,I898/H898)</f>
        <v/>
      </c>
      <c r="L898" s="13" t="inlineStr">
        <is>
          <t>Not Started</t>
        </is>
      </c>
    </row>
    <row r="899">
      <c r="A899" t="inlineStr">
        <is>
          <t>Marquee</t>
        </is>
      </c>
      <c r="B899" s="7" t="n">
        <v>2024</v>
      </c>
      <c r="C899" t="inlineStr">
        <is>
          <t>Clubhouse / Office Furniture</t>
        </is>
      </c>
      <c r="D899" t="inlineStr">
        <is>
          <t>Allowance for supplemental items</t>
        </is>
      </c>
      <c r="E899" s="7" t="inlineStr">
        <is>
          <t>51169-00</t>
        </is>
      </c>
      <c r="F899" s="12" t="inlineStr">
        <is>
          <t>PMC</t>
        </is>
      </c>
      <c r="G899" s="7" t="inlineStr">
        <is>
          <t>Capital Plan</t>
        </is>
      </c>
      <c r="H899" s="3" t="n">
        <v>5000</v>
      </c>
      <c r="I899" s="3" t="n">
        <v>0</v>
      </c>
      <c r="J899" s="4" t="n">
        <v>5000</v>
      </c>
      <c r="K899" s="8">
        <f>IF(H899=0,0,I899/H899)</f>
        <v/>
      </c>
      <c r="L899" s="13" t="inlineStr">
        <is>
          <t>Not Started</t>
        </is>
      </c>
    </row>
    <row r="900">
      <c r="A900" t="inlineStr">
        <is>
          <t>Marquee</t>
        </is>
      </c>
      <c r="B900" s="7" t="n">
        <v>2024</v>
      </c>
      <c r="C900" t="inlineStr">
        <is>
          <t>Fitness Center Remodel</t>
        </is>
      </c>
      <c r="D900" t="inlineStr">
        <is>
          <t>No needs, flooring ok, misc amount for repairs and paint if needed</t>
        </is>
      </c>
      <c r="E900" s="7" t="inlineStr">
        <is>
          <t>51160-00</t>
        </is>
      </c>
      <c r="F900" s="12" t="inlineStr">
        <is>
          <t>PMC</t>
        </is>
      </c>
      <c r="G900" s="7" t="inlineStr">
        <is>
          <t>Capital Plan</t>
        </is>
      </c>
      <c r="H900" s="3" t="n">
        <v>2000</v>
      </c>
      <c r="I900" s="3" t="n">
        <v>0</v>
      </c>
      <c r="J900" s="4" t="n">
        <v>2000</v>
      </c>
      <c r="K900" s="8">
        <f>IF(H900=0,0,I900/H900)</f>
        <v/>
      </c>
      <c r="L900" s="13" t="inlineStr">
        <is>
          <t>Not Started</t>
        </is>
      </c>
    </row>
    <row r="901">
      <c r="A901" t="inlineStr">
        <is>
          <t>Marquee</t>
        </is>
      </c>
      <c r="B901" s="7" t="n">
        <v>2024</v>
      </c>
      <c r="C901" t="inlineStr">
        <is>
          <t>Fitness Equipment</t>
        </is>
      </c>
      <c r="D901" t="inlineStr">
        <is>
          <t>Replace treadmill, supplemental items</t>
        </is>
      </c>
      <c r="E901" s="7" t="inlineStr">
        <is>
          <t>51028-00</t>
        </is>
      </c>
      <c r="F901" s="12" t="inlineStr">
        <is>
          <t>PMC</t>
        </is>
      </c>
      <c r="G901" s="7" t="inlineStr">
        <is>
          <t>Capital Plan</t>
        </is>
      </c>
      <c r="H901" s="3" t="n">
        <v>8000</v>
      </c>
      <c r="I901" s="3" t="n">
        <v>1581</v>
      </c>
      <c r="J901" s="4" t="n">
        <v>6419</v>
      </c>
      <c r="K901" s="8">
        <f>IF(H901=0,0,I901/H901)</f>
        <v/>
      </c>
      <c r="L901" s="10" t="inlineStr">
        <is>
          <t>In Progress</t>
        </is>
      </c>
    </row>
    <row r="902">
      <c r="A902" t="inlineStr">
        <is>
          <t>Marquee</t>
        </is>
      </c>
      <c r="B902" s="7" t="n">
        <v>2024</v>
      </c>
      <c r="C902" t="inlineStr">
        <is>
          <t>Pool &amp; Spa Area Remodel</t>
        </is>
      </c>
      <c r="D902" t="inlineStr">
        <is>
          <t>Add shade screens to each area along parking lot fence, possibly add turf in planter areas.</t>
        </is>
      </c>
      <c r="E902" s="7" t="inlineStr">
        <is>
          <t>51160-00</t>
        </is>
      </c>
      <c r="F902" s="12" t="inlineStr">
        <is>
          <t>PMC</t>
        </is>
      </c>
      <c r="G902" s="7" t="inlineStr">
        <is>
          <t>Capital Plan</t>
        </is>
      </c>
      <c r="H902" s="3" t="n">
        <v>10000</v>
      </c>
      <c r="I902" s="3" t="n">
        <v>0</v>
      </c>
      <c r="J902" s="4" t="n">
        <v>10000</v>
      </c>
      <c r="K902" s="8">
        <f>IF(H902=0,0,I902/H902)</f>
        <v/>
      </c>
      <c r="L902" s="13" t="inlineStr">
        <is>
          <t>Not Started</t>
        </is>
      </c>
    </row>
    <row r="903">
      <c r="A903" t="inlineStr">
        <is>
          <t>Marquee</t>
        </is>
      </c>
      <c r="B903" s="7" t="n">
        <v>2024</v>
      </c>
      <c r="C903" t="inlineStr">
        <is>
          <t>Pool &amp; Spa Area Furniture &amp; Games</t>
        </is>
      </c>
      <c r="D903" t="inlineStr">
        <is>
          <t>Match furniture style in main pool area, possibly move some irems from pool to spa area</t>
        </is>
      </c>
      <c r="E903" s="7" t="inlineStr">
        <is>
          <t>51011-00</t>
        </is>
      </c>
      <c r="F903" s="12" t="inlineStr">
        <is>
          <t>PMC</t>
        </is>
      </c>
      <c r="G903" s="7" t="inlineStr">
        <is>
          <t>Capital Plan</t>
        </is>
      </c>
      <c r="H903" s="3" t="n">
        <v>20000</v>
      </c>
      <c r="I903" s="3" t="n">
        <v>0</v>
      </c>
      <c r="J903" s="4" t="n">
        <v>20000</v>
      </c>
      <c r="K903" s="8">
        <f>IF(H903=0,0,I903/H903)</f>
        <v/>
      </c>
      <c r="L903" s="13" t="inlineStr">
        <is>
          <t>Not Started</t>
        </is>
      </c>
    </row>
    <row r="904">
      <c r="A904" t="inlineStr">
        <is>
          <t>Marquee</t>
        </is>
      </c>
      <c r="B904" s="7" t="n">
        <v>2024</v>
      </c>
      <c r="C904" t="inlineStr">
        <is>
          <t>Termite treatment &amp; Repairs</t>
        </is>
      </c>
      <c r="D904" t="inlineStr">
        <is>
          <t>Refer to Orkin WDIR dated 9/25/24 for details</t>
        </is>
      </c>
      <c r="E904" s="7" t="inlineStr">
        <is>
          <t>51992-00</t>
        </is>
      </c>
      <c r="F904" s="12" t="inlineStr">
        <is>
          <t>PMC</t>
        </is>
      </c>
      <c r="G904" s="7" t="inlineStr">
        <is>
          <t>Capital Plan</t>
        </is>
      </c>
      <c r="H904" s="3" t="n">
        <v>25000</v>
      </c>
      <c r="I904" s="3" t="n">
        <v>0</v>
      </c>
      <c r="J904" s="4" t="n">
        <v>25000</v>
      </c>
      <c r="K904" s="8">
        <f>IF(H904=0,0,I904/H904)</f>
        <v/>
      </c>
      <c r="L904" s="13" t="inlineStr">
        <is>
          <t>Not Started</t>
        </is>
      </c>
    </row>
    <row r="905">
      <c r="A905" t="inlineStr">
        <is>
          <t>Marquee</t>
        </is>
      </c>
      <c r="B905" s="7" t="n">
        <v>2024</v>
      </c>
      <c r="C905" t="inlineStr">
        <is>
          <t>Unit Model Update</t>
        </is>
      </c>
      <c r="D905" t="inlineStr">
        <is>
          <t>New furniture in model unit, definitely enhance lighting in model</t>
        </is>
      </c>
      <c r="E905" s="7" t="inlineStr">
        <is>
          <t>51160-05</t>
        </is>
      </c>
      <c r="F905" s="12" t="inlineStr">
        <is>
          <t>PMC</t>
        </is>
      </c>
      <c r="G905" s="7" t="inlineStr">
        <is>
          <t>Capital Plan</t>
        </is>
      </c>
      <c r="H905" s="3" t="n">
        <v>20000</v>
      </c>
      <c r="I905" s="3" t="n">
        <v>0</v>
      </c>
      <c r="J905" s="4" t="n">
        <v>20000</v>
      </c>
      <c r="K905" s="8">
        <f>IF(H905=0,0,I905/H905)</f>
        <v/>
      </c>
      <c r="L905" s="13" t="inlineStr">
        <is>
          <t>Not Started</t>
        </is>
      </c>
    </row>
    <row r="906">
      <c r="A906" t="inlineStr">
        <is>
          <t>Marquee</t>
        </is>
      </c>
      <c r="B906" s="7" t="n">
        <v>2024</v>
      </c>
      <c r="C906" t="inlineStr">
        <is>
          <t>Mailbox Repairs</t>
        </is>
      </c>
      <c r="D906" t="inlineStr">
        <is>
          <t>Repair broken mailbox doors</t>
        </is>
      </c>
      <c r="E906" s="7" t="inlineStr">
        <is>
          <t>51168-00</t>
        </is>
      </c>
      <c r="F906" s="11" t="inlineStr">
        <is>
          <t>GC</t>
        </is>
      </c>
      <c r="G906" s="7" t="inlineStr">
        <is>
          <t>Capital Plan</t>
        </is>
      </c>
      <c r="H906" s="3" t="n">
        <v>1500</v>
      </c>
      <c r="I906" s="3" t="n">
        <v>1500</v>
      </c>
      <c r="J906" s="4" t="n">
        <v>0</v>
      </c>
      <c r="K906" s="8">
        <f>IF(H906=0,0,I906/H906)</f>
        <v/>
      </c>
      <c r="L906" s="11" t="inlineStr">
        <is>
          <t>Completed</t>
        </is>
      </c>
    </row>
    <row r="907">
      <c r="A907" t="inlineStr">
        <is>
          <t>Marquee</t>
        </is>
      </c>
      <c r="B907" s="7" t="n">
        <v>2024</v>
      </c>
      <c r="C907" t="inlineStr">
        <is>
          <t>Security Camera System</t>
        </is>
      </c>
      <c r="D907" t="inlineStr">
        <is>
          <t>Needed, especially at pedestrian gates</t>
        </is>
      </c>
      <c r="E907" s="7" t="inlineStr">
        <is>
          <t>51993-00</t>
        </is>
      </c>
      <c r="F907" s="12" t="inlineStr">
        <is>
          <t>PMC</t>
        </is>
      </c>
      <c r="G907" s="7" t="inlineStr">
        <is>
          <t>Capital Plan</t>
        </is>
      </c>
      <c r="H907" s="3" t="n">
        <v>20000</v>
      </c>
      <c r="I907" s="3" t="n">
        <v>0</v>
      </c>
      <c r="J907" s="4" t="n">
        <v>20000</v>
      </c>
      <c r="K907" s="8">
        <f>IF(H907=0,0,I907/H907)</f>
        <v/>
      </c>
      <c r="L907" s="13" t="inlineStr">
        <is>
          <t>Not Started</t>
        </is>
      </c>
    </row>
    <row r="908">
      <c r="A908" t="inlineStr">
        <is>
          <t>Marquee</t>
        </is>
      </c>
      <c r="B908" s="7" t="n">
        <v>2024</v>
      </c>
      <c r="C908" t="inlineStr">
        <is>
          <t>Golf Cart</t>
        </is>
      </c>
      <c r="D908" t="inlineStr">
        <is>
          <t>Maintenance Cart</t>
        </is>
      </c>
      <c r="E908" s="7" t="inlineStr">
        <is>
          <t>51994-00</t>
        </is>
      </c>
      <c r="F908" s="12" t="inlineStr">
        <is>
          <t>PMC</t>
        </is>
      </c>
      <c r="G908" s="7" t="inlineStr">
        <is>
          <t>Capital Plan</t>
        </is>
      </c>
      <c r="H908" s="3" t="n">
        <v>7500</v>
      </c>
      <c r="I908" s="3" t="n">
        <v>0</v>
      </c>
      <c r="J908" s="4" t="n">
        <v>7500</v>
      </c>
      <c r="K908" s="8">
        <f>IF(H908=0,0,I908/H908)</f>
        <v/>
      </c>
      <c r="L908" s="13" t="inlineStr">
        <is>
          <t>Not Started</t>
        </is>
      </c>
    </row>
    <row r="909">
      <c r="A909" t="inlineStr">
        <is>
          <t>Marquee</t>
        </is>
      </c>
      <c r="B909" s="7" t="n">
        <v>2024</v>
      </c>
      <c r="C909" t="inlineStr">
        <is>
          <t>Common area water heaters / boilers</t>
        </is>
      </c>
      <c r="D909" t="inlineStr">
        <is>
          <t>Replace two ray pak boilers and one upright 199,000 but heater</t>
        </is>
      </c>
      <c r="E909" s="7" t="inlineStr">
        <is>
          <t>51110-00</t>
        </is>
      </c>
      <c r="F909" s="12" t="inlineStr">
        <is>
          <t>PMC</t>
        </is>
      </c>
      <c r="G909" s="7" t="inlineStr">
        <is>
          <t>Capital Plan</t>
        </is>
      </c>
      <c r="H909" s="3" t="n">
        <v>65000</v>
      </c>
      <c r="I909" s="3" t="n">
        <v>0</v>
      </c>
      <c r="J909" s="4" t="n">
        <v>65000</v>
      </c>
      <c r="K909" s="8">
        <f>IF(H909=0,0,I909/H909)</f>
        <v/>
      </c>
      <c r="L909" s="13" t="inlineStr">
        <is>
          <t>Not Started</t>
        </is>
      </c>
    </row>
    <row r="910">
      <c r="A910" t="inlineStr">
        <is>
          <t>Marquee</t>
        </is>
      </c>
      <c r="B910" s="7" t="n">
        <v>2024</v>
      </c>
      <c r="C910" t="inlineStr">
        <is>
          <t>Electrical distribution</t>
        </is>
      </c>
      <c r="D910" t="inlineStr">
        <is>
          <t>Equity PCA Item 5.3- Stab-Lok brand breaker panels manufactured by Federal Pacific Electric (FPE) were observed in appro</t>
        </is>
      </c>
      <c r="E910" s="7" t="inlineStr">
        <is>
          <t>51140-00</t>
        </is>
      </c>
      <c r="F910" s="12" t="inlineStr">
        <is>
          <t>PMC</t>
        </is>
      </c>
      <c r="G910" s="7" t="inlineStr">
        <is>
          <t>Capital Plan</t>
        </is>
      </c>
      <c r="H910" s="3" t="n">
        <v>118000</v>
      </c>
      <c r="I910" s="3" t="n">
        <v>8547</v>
      </c>
      <c r="J910" s="4" t="n">
        <v>109453</v>
      </c>
      <c r="K910" s="8">
        <f>IF(H910=0,0,I910/H910)</f>
        <v/>
      </c>
      <c r="L910" s="10" t="inlineStr">
        <is>
          <t>In Progress</t>
        </is>
      </c>
    </row>
    <row r="911">
      <c r="A911" t="inlineStr">
        <is>
          <t>Marquee</t>
        </is>
      </c>
      <c r="B911" s="7" t="n">
        <v>2024</v>
      </c>
      <c r="C911" t="inlineStr">
        <is>
          <t>Contingency</t>
        </is>
      </c>
      <c r="D911" t="inlineStr">
        <is>
          <t>Contingency Amount</t>
        </is>
      </c>
      <c r="E911" s="7" t="inlineStr">
        <is>
          <t>51175-00</t>
        </is>
      </c>
      <c r="F911" s="11" t="inlineStr">
        <is>
          <t>GC</t>
        </is>
      </c>
      <c r="G911" s="15" t="inlineStr">
        <is>
          <t>Contingency</t>
        </is>
      </c>
      <c r="H911" s="3" t="n">
        <v>61607</v>
      </c>
      <c r="I911" s="3" t="n">
        <v>61607</v>
      </c>
      <c r="J911" s="4" t="n">
        <v>0</v>
      </c>
      <c r="K911" s="8">
        <f>IF(H911=0,0,I911/H911)</f>
        <v/>
      </c>
      <c r="L911" s="12" t="inlineStr">
        <is>
          <t>Reserve</t>
        </is>
      </c>
    </row>
    <row r="912">
      <c r="A912" t="inlineStr">
        <is>
          <t>Marquee</t>
        </is>
      </c>
      <c r="B912" s="7" t="n">
        <v>2024</v>
      </c>
      <c r="C912" t="inlineStr">
        <is>
          <t>Construction Management Fee</t>
        </is>
      </c>
      <c r="D912" t="inlineStr">
        <is>
          <t>CM Fee</t>
        </is>
      </c>
      <c r="E912" s="7" t="inlineStr">
        <is>
          <t>51190-00</t>
        </is>
      </c>
      <c r="F912" s="11" t="inlineStr">
        <is>
          <t>GC</t>
        </is>
      </c>
      <c r="G912" s="15" t="inlineStr">
        <is>
          <t>CM Fee</t>
        </is>
      </c>
      <c r="H912" s="3" t="n">
        <v>61607</v>
      </c>
      <c r="I912" s="3" t="n">
        <v>61607</v>
      </c>
      <c r="J912" s="4" t="n">
        <v>0</v>
      </c>
      <c r="K912" s="8">
        <f>IF(H912=0,0,I912/H912)</f>
        <v/>
      </c>
      <c r="L912" s="12" t="inlineStr">
        <is>
          <t>Reserve</t>
        </is>
      </c>
    </row>
    <row r="913">
      <c r="A913" t="inlineStr">
        <is>
          <t>Navigator Villas</t>
        </is>
      </c>
      <c r="B913" s="7" t="n">
        <v>2024</v>
      </c>
      <c r="C913" t="inlineStr">
        <is>
          <t>concrete pavement</t>
        </is>
      </c>
      <c r="D913" t="inlineStr">
        <is>
          <t>replace broken curbs</t>
        </is>
      </c>
      <c r="E913" s="7" t="inlineStr">
        <is>
          <t>84221</t>
        </is>
      </c>
      <c r="F913" s="11" t="inlineStr">
        <is>
          <t>GC</t>
        </is>
      </c>
      <c r="G913" s="7" t="inlineStr">
        <is>
          <t>Capital Plan</t>
        </is>
      </c>
      <c r="H913" s="3" t="n">
        <v>6250</v>
      </c>
      <c r="I913" s="3" t="n">
        <v>6250</v>
      </c>
      <c r="J913" s="4" t="n">
        <v>0</v>
      </c>
      <c r="K913" s="8">
        <f>IF(H913=0,0,I913/H913)</f>
        <v/>
      </c>
      <c r="L913" s="11" t="inlineStr">
        <is>
          <t>Completed</t>
        </is>
      </c>
    </row>
    <row r="914">
      <c r="A914" t="inlineStr">
        <is>
          <t>Navigator Villas</t>
        </is>
      </c>
      <c r="B914" s="7" t="n">
        <v>2024</v>
      </c>
      <c r="C914" t="inlineStr">
        <is>
          <t>Add Accessible Van Parking Space</t>
        </is>
      </c>
      <c r="D914" t="inlineStr">
        <is>
          <t>The accessible parking space in front of the leasing office is not van-accessible;</t>
        </is>
      </c>
      <c r="E914" s="7" t="inlineStr">
        <is>
          <t>84201</t>
        </is>
      </c>
      <c r="F914" s="12" t="inlineStr">
        <is>
          <t>PMC</t>
        </is>
      </c>
      <c r="G914" s="7" t="inlineStr">
        <is>
          <t>Capital Plan</t>
        </is>
      </c>
      <c r="H914" s="3" t="n">
        <v>450</v>
      </c>
      <c r="I914" s="3" t="n">
        <v>13308</v>
      </c>
      <c r="J914" s="4" t="n">
        <v>-12858</v>
      </c>
      <c r="K914" s="8">
        <f>IF(H914=0,0,I914/H914)</f>
        <v/>
      </c>
      <c r="L914" s="11" t="inlineStr">
        <is>
          <t>Completed</t>
        </is>
      </c>
    </row>
    <row r="915">
      <c r="A915" t="inlineStr">
        <is>
          <t>Navigator Villas</t>
        </is>
      </c>
      <c r="B915" s="7" t="n">
        <v>2024</v>
      </c>
      <c r="C915" t="inlineStr">
        <is>
          <t>Landscape irrigation</t>
        </is>
      </c>
      <c r="D915" t="inlineStr">
        <is>
          <t>Inspect and repair Irrigation</t>
        </is>
      </c>
      <c r="E915" s="7" t="inlineStr">
        <is>
          <t>84300</t>
        </is>
      </c>
      <c r="F915" s="12" t="inlineStr">
        <is>
          <t>PMC</t>
        </is>
      </c>
      <c r="G915" s="7" t="inlineStr">
        <is>
          <t>Capital Plan</t>
        </is>
      </c>
      <c r="H915" s="3" t="n">
        <v>22000</v>
      </c>
      <c r="I915" s="3" t="n">
        <v>4763</v>
      </c>
      <c r="J915" s="4" t="n">
        <v>17237</v>
      </c>
      <c r="K915" s="8">
        <f>IF(H915=0,0,I915/H915)</f>
        <v/>
      </c>
      <c r="L915" s="10" t="inlineStr">
        <is>
          <t>In Progress</t>
        </is>
      </c>
    </row>
    <row r="916">
      <c r="A916" t="inlineStr">
        <is>
          <t>Navigator Villas</t>
        </is>
      </c>
      <c r="B916" s="7" t="n">
        <v>2024</v>
      </c>
      <c r="C916" t="inlineStr">
        <is>
          <t>Landscaping</t>
        </is>
      </c>
      <c r="D916" t="inlineStr">
        <is>
          <t>Add landscaping in planters around pool</t>
        </is>
      </c>
      <c r="E916" s="7" t="inlineStr">
        <is>
          <t>84300</t>
        </is>
      </c>
      <c r="F916" s="12" t="inlineStr">
        <is>
          <t>PMC</t>
        </is>
      </c>
      <c r="G916" s="7" t="inlineStr">
        <is>
          <t>Capital Plan</t>
        </is>
      </c>
      <c r="H916" s="3" t="n">
        <v>26000</v>
      </c>
      <c r="I916" s="3" t="n">
        <v>14820</v>
      </c>
      <c r="J916" s="4" t="n">
        <v>11180</v>
      </c>
      <c r="K916" s="8">
        <f>IF(H916=0,0,I916/H916)</f>
        <v/>
      </c>
      <c r="L916" s="10" t="inlineStr">
        <is>
          <t>In Progress</t>
        </is>
      </c>
    </row>
    <row r="917">
      <c r="A917" t="inlineStr">
        <is>
          <t>Navigator Villas</t>
        </is>
      </c>
      <c r="B917" s="7" t="n">
        <v>2024</v>
      </c>
      <c r="C917" t="inlineStr">
        <is>
          <t>Replace swimming pool deck</t>
        </is>
      </c>
      <c r="D917" t="inlineStr">
        <is>
          <t>Presure wash pool deck (reduced to $6,000)</t>
        </is>
      </c>
      <c r="E917" s="7" t="inlineStr">
        <is>
          <t>84095</t>
        </is>
      </c>
      <c r="F917" s="11" t="inlineStr">
        <is>
          <t>GC</t>
        </is>
      </c>
      <c r="G917" s="7" t="inlineStr">
        <is>
          <t>Capital Plan</t>
        </is>
      </c>
      <c r="H917" s="3" t="n">
        <v>16000</v>
      </c>
      <c r="I917" s="3" t="n">
        <v>16000</v>
      </c>
      <c r="J917" s="4" t="n">
        <v>0</v>
      </c>
      <c r="K917" s="8">
        <f>IF(H917=0,0,I917/H917)</f>
        <v/>
      </c>
      <c r="L917" s="11" t="inlineStr">
        <is>
          <t>Completed</t>
        </is>
      </c>
    </row>
    <row r="918">
      <c r="A918" t="inlineStr">
        <is>
          <t>Navigator Villas</t>
        </is>
      </c>
      <c r="B918" s="7" t="n">
        <v>2024</v>
      </c>
      <c r="C918" t="inlineStr">
        <is>
          <t>Repair / replace swimming pool pumps</t>
        </is>
      </c>
      <c r="D918" t="inlineStr">
        <is>
          <t>Anti entrapment devices</t>
        </is>
      </c>
      <c r="E918" s="7" t="inlineStr">
        <is>
          <t>84095</t>
        </is>
      </c>
      <c r="F918" s="11" t="inlineStr">
        <is>
          <t>GC</t>
        </is>
      </c>
      <c r="G918" s="7" t="inlineStr">
        <is>
          <t>Capital Plan</t>
        </is>
      </c>
      <c r="H918" s="3" t="n">
        <v>12800</v>
      </c>
      <c r="I918" s="3" t="n">
        <v>12800</v>
      </c>
      <c r="J918" s="4" t="n">
        <v>0</v>
      </c>
      <c r="K918" s="8">
        <f>IF(H918=0,0,I918/H918)</f>
        <v/>
      </c>
      <c r="L918" s="11" t="inlineStr">
        <is>
          <t>Completed</t>
        </is>
      </c>
    </row>
    <row r="919">
      <c r="A919" t="inlineStr">
        <is>
          <t>Navigator Villas</t>
        </is>
      </c>
      <c r="B919" s="7" t="n">
        <v>2024</v>
      </c>
      <c r="C919" t="inlineStr">
        <is>
          <t>Fences &amp; gates - swimming pool</t>
        </is>
      </c>
      <c r="D919" t="inlineStr">
        <is>
          <t>Paint pool fence</t>
        </is>
      </c>
      <c r="E919" s="7" t="inlineStr">
        <is>
          <t>84095</t>
        </is>
      </c>
      <c r="F919" s="11" t="inlineStr">
        <is>
          <t>GC</t>
        </is>
      </c>
      <c r="G919" s="7" t="inlineStr">
        <is>
          <t>Capital Plan</t>
        </is>
      </c>
      <c r="H919" s="3" t="n">
        <v>8400</v>
      </c>
      <c r="I919" s="3" t="n">
        <v>8400</v>
      </c>
      <c r="J919" s="4" t="n">
        <v>0</v>
      </c>
      <c r="K919" s="8">
        <f>IF(H919=0,0,I919/H919)</f>
        <v/>
      </c>
      <c r="L919" s="11" t="inlineStr">
        <is>
          <t>Completed</t>
        </is>
      </c>
    </row>
    <row r="920">
      <c r="A920" t="inlineStr">
        <is>
          <t>Navigator Villas</t>
        </is>
      </c>
      <c r="B920" s="7" t="n">
        <v>2024</v>
      </c>
      <c r="C920" t="inlineStr">
        <is>
          <t>Playground equipment</t>
        </is>
      </c>
      <c r="D920" t="inlineStr">
        <is>
          <t>Add mulch to playground</t>
        </is>
      </c>
      <c r="E920" s="7" t="inlineStr">
        <is>
          <t>84340</t>
        </is>
      </c>
      <c r="F920" s="12" t="inlineStr">
        <is>
          <t>PMC</t>
        </is>
      </c>
      <c r="G920" s="7" t="inlineStr">
        <is>
          <t>Capital Plan</t>
        </is>
      </c>
      <c r="H920" s="3" t="n">
        <v>6200</v>
      </c>
      <c r="I920" s="3" t="n">
        <v>574</v>
      </c>
      <c r="J920" s="4" t="n">
        <v>5626</v>
      </c>
      <c r="K920" s="8">
        <f>IF(H920=0,0,I920/H920)</f>
        <v/>
      </c>
      <c r="L920" s="10" t="inlineStr">
        <is>
          <t>In Progress</t>
        </is>
      </c>
    </row>
    <row r="921">
      <c r="A921" t="inlineStr">
        <is>
          <t>Navigator Villas</t>
        </is>
      </c>
      <c r="B921" s="7" t="n">
        <v>2024</v>
      </c>
      <c r="C921" t="inlineStr">
        <is>
          <t>Carports / Garages</t>
        </is>
      </c>
      <c r="D921" t="inlineStr">
        <is>
          <t>Repair and paint 15 Garage doors</t>
        </is>
      </c>
      <c r="E921" s="7" t="inlineStr">
        <is>
          <t>84219</t>
        </is>
      </c>
      <c r="F921" s="11" t="inlineStr">
        <is>
          <t>GC</t>
        </is>
      </c>
      <c r="G921" s="7" t="inlineStr">
        <is>
          <t>Capital Plan</t>
        </is>
      </c>
      <c r="H921" s="3" t="n">
        <v>33000</v>
      </c>
      <c r="I921" s="3" t="n">
        <v>33000</v>
      </c>
      <c r="J921" s="4" t="n">
        <v>0</v>
      </c>
      <c r="K921" s="8">
        <f>IF(H921=0,0,I921/H921)</f>
        <v/>
      </c>
      <c r="L921" s="11" t="inlineStr">
        <is>
          <t>Completed</t>
        </is>
      </c>
    </row>
    <row r="922">
      <c r="A922" t="inlineStr">
        <is>
          <t>Navigator Villas</t>
        </is>
      </c>
      <c r="B922" s="7" t="n">
        <v>2024</v>
      </c>
      <c r="C922" t="inlineStr">
        <is>
          <t>Repair exterior stair railings</t>
        </is>
      </c>
      <c r="D922" t="inlineStr">
        <is>
          <t>Secure railings</t>
        </is>
      </c>
      <c r="E922" s="7" t="inlineStr">
        <is>
          <t>84121</t>
        </is>
      </c>
      <c r="F922" s="11" t="inlineStr">
        <is>
          <t>GC</t>
        </is>
      </c>
      <c r="G922" s="7" t="inlineStr">
        <is>
          <t>Capital Plan</t>
        </is>
      </c>
      <c r="H922" s="3" t="n">
        <v>7500</v>
      </c>
      <c r="I922" s="3" t="n">
        <v>7500</v>
      </c>
      <c r="J922" s="4" t="n">
        <v>0</v>
      </c>
      <c r="K922" s="8">
        <f>IF(H922=0,0,I922/H922)</f>
        <v/>
      </c>
      <c r="L922" s="11" t="inlineStr">
        <is>
          <t>Completed</t>
        </is>
      </c>
    </row>
    <row r="923">
      <c r="A923" t="inlineStr">
        <is>
          <t>Navigator Villas</t>
        </is>
      </c>
      <c r="B923" s="7" t="n">
        <v>2024</v>
      </c>
      <c r="C923" t="inlineStr">
        <is>
          <t>Expansion Joints</t>
        </is>
      </c>
      <c r="D923" t="inlineStr">
        <is>
          <t>Seal expansion joints</t>
        </is>
      </c>
      <c r="E923" s="7" t="inlineStr">
        <is>
          <t>84102</t>
        </is>
      </c>
      <c r="F923" s="11" t="inlineStr">
        <is>
          <t>GC</t>
        </is>
      </c>
      <c r="G923" s="7" t="inlineStr">
        <is>
          <t>Capital Plan</t>
        </is>
      </c>
      <c r="H923" s="3" t="n">
        <v>7500</v>
      </c>
      <c r="I923" s="3" t="n">
        <v>7500</v>
      </c>
      <c r="J923" s="4" t="n">
        <v>0</v>
      </c>
      <c r="K923" s="8">
        <f>IF(H923=0,0,I923/H923)</f>
        <v/>
      </c>
      <c r="L923" s="11" t="inlineStr">
        <is>
          <t>Completed</t>
        </is>
      </c>
    </row>
    <row r="924">
      <c r="A924" t="inlineStr">
        <is>
          <t>Navigator Villas</t>
        </is>
      </c>
      <c r="B924" s="7" t="n">
        <v>2024</v>
      </c>
      <c r="C924" t="inlineStr">
        <is>
          <t>Asphalt composite shingle roofing</t>
        </is>
      </c>
      <c r="D924" t="inlineStr">
        <is>
          <t>Roof inspection and minor repairs</t>
        </is>
      </c>
      <c r="E924" s="7" t="inlineStr">
        <is>
          <t>84433</t>
        </is>
      </c>
      <c r="F924" s="11" t="inlineStr">
        <is>
          <t>GC</t>
        </is>
      </c>
      <c r="G924" s="7" t="inlineStr">
        <is>
          <t>Capital Plan</t>
        </is>
      </c>
      <c r="H924" s="3" t="n">
        <v>29000</v>
      </c>
      <c r="I924" s="3" t="n">
        <v>29000</v>
      </c>
      <c r="J924" s="4" t="n">
        <v>0</v>
      </c>
      <c r="K924" s="8">
        <f>IF(H924=0,0,I924/H924)</f>
        <v/>
      </c>
      <c r="L924" s="11" t="inlineStr">
        <is>
          <t>Completed</t>
        </is>
      </c>
    </row>
    <row r="925">
      <c r="A925" t="inlineStr">
        <is>
          <t>Navigator Villas</t>
        </is>
      </c>
      <c r="B925" s="7" t="n">
        <v>2024</v>
      </c>
      <c r="C925" t="inlineStr">
        <is>
          <t>Flashing</t>
        </is>
      </c>
      <c r="D925" t="inlineStr">
        <is>
          <t>repair flashing over clay tile</t>
        </is>
      </c>
      <c r="E925" s="7" t="inlineStr">
        <is>
          <t>84433</t>
        </is>
      </c>
      <c r="F925" s="11" t="inlineStr">
        <is>
          <t>GC</t>
        </is>
      </c>
      <c r="G925" s="7" t="inlineStr">
        <is>
          <t>Capital Plan</t>
        </is>
      </c>
      <c r="H925" s="3" t="n">
        <v>6500</v>
      </c>
      <c r="I925" s="3" t="n">
        <v>6500</v>
      </c>
      <c r="J925" s="4" t="n">
        <v>0</v>
      </c>
      <c r="K925" s="8">
        <f>IF(H925=0,0,I925/H925)</f>
        <v/>
      </c>
      <c r="L925" s="11" t="inlineStr">
        <is>
          <t>Completed</t>
        </is>
      </c>
    </row>
    <row r="926">
      <c r="A926" t="inlineStr">
        <is>
          <t>Navigator Villas</t>
        </is>
      </c>
      <c r="B926" s="7" t="n">
        <v>2024</v>
      </c>
      <c r="C926" t="inlineStr">
        <is>
          <t>Repair / replace cement fiber siding</t>
        </is>
      </c>
      <c r="D926" t="inlineStr">
        <is>
          <t>replace bad siding and paint to match</t>
        </is>
      </c>
      <c r="E926" s="7" t="inlineStr">
        <is>
          <t>84105</t>
        </is>
      </c>
      <c r="F926" s="11" t="inlineStr">
        <is>
          <t>GC</t>
        </is>
      </c>
      <c r="G926" s="7" t="inlineStr">
        <is>
          <t>Capital Plan</t>
        </is>
      </c>
      <c r="H926" s="3" t="n">
        <v>7500</v>
      </c>
      <c r="I926" s="3" t="n">
        <v>7500</v>
      </c>
      <c r="J926" s="4" t="n">
        <v>0</v>
      </c>
      <c r="K926" s="8">
        <f>IF(H926=0,0,I926/H926)</f>
        <v/>
      </c>
      <c r="L926" s="11" t="inlineStr">
        <is>
          <t>Completed</t>
        </is>
      </c>
    </row>
    <row r="927">
      <c r="A927" t="inlineStr">
        <is>
          <t>Navigator Villas</t>
        </is>
      </c>
      <c r="B927" s="7" t="n">
        <v>2024</v>
      </c>
      <c r="C927" t="inlineStr">
        <is>
          <t>Repair / replace wood trim</t>
        </is>
      </c>
      <c r="D927" t="inlineStr">
        <is>
          <t>Minor trim replacement</t>
        </is>
      </c>
      <c r="E927" s="7" t="inlineStr">
        <is>
          <t>84105</t>
        </is>
      </c>
      <c r="F927" s="11" t="inlineStr">
        <is>
          <t>GC</t>
        </is>
      </c>
      <c r="G927" s="7" t="inlineStr">
        <is>
          <t>Capital Plan</t>
        </is>
      </c>
      <c r="H927" s="3" t="n">
        <v>7500</v>
      </c>
      <c r="I927" s="3" t="n">
        <v>7500</v>
      </c>
      <c r="J927" s="4" t="n">
        <v>0</v>
      </c>
      <c r="K927" s="8">
        <f>IF(H927=0,0,I927/H927)</f>
        <v/>
      </c>
      <c r="L927" s="11" t="inlineStr">
        <is>
          <t>Completed</t>
        </is>
      </c>
    </row>
    <row r="928">
      <c r="A928" t="inlineStr">
        <is>
          <t>Navigator Villas</t>
        </is>
      </c>
      <c r="B928" s="7" t="n">
        <v>2024</v>
      </c>
      <c r="C928" t="inlineStr">
        <is>
          <t>2x2 Duplex A- Classic</t>
        </is>
      </c>
      <c r="D928" t="inlineStr">
        <is>
          <t>See Unit Renovation Calculator for detail</t>
        </is>
      </c>
      <c r="E928" s="7" t="inlineStr">
        <is>
          <t>84207</t>
        </is>
      </c>
      <c r="F928" s="12" t="inlineStr">
        <is>
          <t>PMC</t>
        </is>
      </c>
      <c r="G928" s="7" t="inlineStr">
        <is>
          <t>Capital Plan</t>
        </is>
      </c>
      <c r="H928" s="3" t="n">
        <v>5003</v>
      </c>
      <c r="I928" s="3" t="n">
        <v>0</v>
      </c>
      <c r="J928" s="4" t="n">
        <v>5003</v>
      </c>
      <c r="K928" s="8">
        <f>IF(H928=0,0,I928/H928)</f>
        <v/>
      </c>
      <c r="L928" s="13" t="inlineStr">
        <is>
          <t>Not Started</t>
        </is>
      </c>
    </row>
    <row r="929">
      <c r="A929" t="inlineStr">
        <is>
          <t>Navigator Villas</t>
        </is>
      </c>
      <c r="B929" s="7" t="n">
        <v>2024</v>
      </c>
      <c r="C929" t="inlineStr">
        <is>
          <t>2x2 Duplex A- Renovated</t>
        </is>
      </c>
      <c r="D929" t="inlineStr">
        <is>
          <t>See Unit Renovation Calculator for detail</t>
        </is>
      </c>
      <c r="E929" s="7" t="inlineStr">
        <is>
          <t>84207</t>
        </is>
      </c>
      <c r="F929" s="12" t="inlineStr">
        <is>
          <t>PMC</t>
        </is>
      </c>
      <c r="G929" s="7" t="inlineStr">
        <is>
          <t>Capital Plan</t>
        </is>
      </c>
      <c r="H929" s="3" t="n">
        <v>8489</v>
      </c>
      <c r="I929" s="3" t="n">
        <v>0</v>
      </c>
      <c r="J929" s="4" t="n">
        <v>8489</v>
      </c>
      <c r="K929" s="8">
        <f>IF(H929=0,0,I929/H929)</f>
        <v/>
      </c>
      <c r="L929" s="13" t="inlineStr">
        <is>
          <t>Not Started</t>
        </is>
      </c>
    </row>
    <row r="930">
      <c r="A930" t="inlineStr">
        <is>
          <t>Navigator Villas</t>
        </is>
      </c>
      <c r="B930" s="7" t="n">
        <v>2024</v>
      </c>
      <c r="C930" t="inlineStr">
        <is>
          <t>2x2 TH A- Classic</t>
        </is>
      </c>
      <c r="D930" t="inlineStr">
        <is>
          <t>See Unit Renovation Calculator for detail</t>
        </is>
      </c>
      <c r="E930" s="7" t="inlineStr">
        <is>
          <t>84207</t>
        </is>
      </c>
      <c r="F930" s="12" t="inlineStr">
        <is>
          <t>PMC</t>
        </is>
      </c>
      <c r="G930" s="7" t="inlineStr">
        <is>
          <t>Capital Plan</t>
        </is>
      </c>
      <c r="H930" s="3" t="n">
        <v>52319</v>
      </c>
      <c r="I930" s="3" t="n">
        <v>0</v>
      </c>
      <c r="J930" s="4" t="n">
        <v>52319</v>
      </c>
      <c r="K930" s="8">
        <f>IF(H930=0,0,I930/H930)</f>
        <v/>
      </c>
      <c r="L930" s="13" t="inlineStr">
        <is>
          <t>Not Started</t>
        </is>
      </c>
    </row>
    <row r="931">
      <c r="A931" t="inlineStr">
        <is>
          <t>Navigator Villas</t>
        </is>
      </c>
      <c r="B931" s="7" t="n">
        <v>2024</v>
      </c>
      <c r="C931" t="inlineStr">
        <is>
          <t>2x2 TH A- Classic- Upgraded Flooring Placeholder</t>
        </is>
      </c>
      <c r="D931" t="inlineStr">
        <is>
          <t>See Unit Renovation Calculator for detail</t>
        </is>
      </c>
      <c r="E931" s="7" t="inlineStr">
        <is>
          <t>84207</t>
        </is>
      </c>
      <c r="F931" s="12" t="inlineStr">
        <is>
          <t>PMC</t>
        </is>
      </c>
      <c r="G931" s="7" t="inlineStr">
        <is>
          <t>Capital Plan</t>
        </is>
      </c>
      <c r="H931" s="3" t="n">
        <v>43502</v>
      </c>
      <c r="I931" s="3" t="n">
        <v>0</v>
      </c>
      <c r="J931" s="4" t="n">
        <v>43502</v>
      </c>
      <c r="K931" s="8">
        <f>IF(H931=0,0,I931/H931)</f>
        <v/>
      </c>
      <c r="L931" s="13" t="inlineStr">
        <is>
          <t>Not Started</t>
        </is>
      </c>
    </row>
    <row r="932">
      <c r="A932" t="inlineStr">
        <is>
          <t>Navigator Villas</t>
        </is>
      </c>
      <c r="B932" s="7" t="n">
        <v>2024</v>
      </c>
      <c r="C932" t="inlineStr">
        <is>
          <t>2x2 TH A- Renovated</t>
        </is>
      </c>
      <c r="D932" t="inlineStr">
        <is>
          <t>See Unit Renovation Calculator for detail</t>
        </is>
      </c>
      <c r="E932" s="7" t="inlineStr">
        <is>
          <t>84207</t>
        </is>
      </c>
      <c r="F932" s="12" t="inlineStr">
        <is>
          <t>PMC</t>
        </is>
      </c>
      <c r="G932" s="7" t="inlineStr">
        <is>
          <t>Capital Plan</t>
        </is>
      </c>
      <c r="H932" s="3" t="n">
        <v>176906</v>
      </c>
      <c r="I932" s="3" t="n">
        <v>0</v>
      </c>
      <c r="J932" s="4" t="n">
        <v>176906</v>
      </c>
      <c r="K932" s="8">
        <f>IF(H932=0,0,I932/H932)</f>
        <v/>
      </c>
      <c r="L932" s="13" t="inlineStr">
        <is>
          <t>Not Started</t>
        </is>
      </c>
    </row>
    <row r="933">
      <c r="A933" t="inlineStr">
        <is>
          <t>Navigator Villas</t>
        </is>
      </c>
      <c r="B933" s="7" t="n">
        <v>2024</v>
      </c>
      <c r="C933" t="inlineStr">
        <is>
          <t>2x2 TH B- Classic</t>
        </is>
      </c>
      <c r="D933" t="inlineStr">
        <is>
          <t>See Unit Renovation Calculator for detail</t>
        </is>
      </c>
      <c r="E933" s="7" t="inlineStr">
        <is>
          <t>84207</t>
        </is>
      </c>
      <c r="F933" s="12" t="inlineStr">
        <is>
          <t>PMC</t>
        </is>
      </c>
      <c r="G933" s="7" t="inlineStr">
        <is>
          <t>Capital Plan</t>
        </is>
      </c>
      <c r="H933" s="3" t="n">
        <v>68015</v>
      </c>
      <c r="I933" s="3" t="n">
        <v>0</v>
      </c>
      <c r="J933" s="4" t="n">
        <v>68015</v>
      </c>
      <c r="K933" s="8">
        <f>IF(H933=0,0,I933/H933)</f>
        <v/>
      </c>
      <c r="L933" s="13" t="inlineStr">
        <is>
          <t>Not Started</t>
        </is>
      </c>
    </row>
    <row r="934">
      <c r="A934" t="inlineStr">
        <is>
          <t>Navigator Villas</t>
        </is>
      </c>
      <c r="B934" s="7" t="n">
        <v>2024</v>
      </c>
      <c r="C934" t="inlineStr">
        <is>
          <t>2x2 TH B- Classic- Upgraded Flooring Placeholder</t>
        </is>
      </c>
      <c r="D934" t="inlineStr">
        <is>
          <t>See Unit Renovation Calculator for detail</t>
        </is>
      </c>
      <c r="E934" s="7" t="inlineStr">
        <is>
          <t>84207</t>
        </is>
      </c>
      <c r="F934" s="12" t="inlineStr">
        <is>
          <t>PMC</t>
        </is>
      </c>
      <c r="G934" s="7" t="inlineStr">
        <is>
          <t>Capital Plan</t>
        </is>
      </c>
      <c r="H934" s="3" t="n">
        <v>43502</v>
      </c>
      <c r="I934" s="3" t="n">
        <v>0</v>
      </c>
      <c r="J934" s="4" t="n">
        <v>43502</v>
      </c>
      <c r="K934" s="8">
        <f>IF(H934=0,0,I934/H934)</f>
        <v/>
      </c>
      <c r="L934" s="13" t="inlineStr">
        <is>
          <t>Not Started</t>
        </is>
      </c>
    </row>
    <row r="935">
      <c r="A935" t="inlineStr">
        <is>
          <t>Navigator Villas</t>
        </is>
      </c>
      <c r="B935" s="7" t="n">
        <v>2024</v>
      </c>
      <c r="C935" t="inlineStr">
        <is>
          <t>2x2 TH B- Renovated</t>
        </is>
      </c>
      <c r="D935" t="inlineStr">
        <is>
          <t>See Unit Renovation Calculator for detail</t>
        </is>
      </c>
      <c r="E935" s="7" t="inlineStr">
        <is>
          <t>84207</t>
        </is>
      </c>
      <c r="F935" s="12" t="inlineStr">
        <is>
          <t>PMC</t>
        </is>
      </c>
      <c r="G935" s="7" t="inlineStr">
        <is>
          <t>Capital Plan</t>
        </is>
      </c>
      <c r="H935" s="3" t="n">
        <v>168206</v>
      </c>
      <c r="I935" s="3" t="n">
        <v>0</v>
      </c>
      <c r="J935" s="4" t="n">
        <v>168206</v>
      </c>
      <c r="K935" s="8">
        <f>IF(H935=0,0,I935/H935)</f>
        <v/>
      </c>
      <c r="L935" s="13" t="inlineStr">
        <is>
          <t>Not Started</t>
        </is>
      </c>
    </row>
    <row r="936">
      <c r="A936" t="inlineStr">
        <is>
          <t>Navigator Villas</t>
        </is>
      </c>
      <c r="B936" s="7" t="n">
        <v>2024</v>
      </c>
      <c r="C936" t="inlineStr">
        <is>
          <t>Clean Dryer Vents</t>
        </is>
      </c>
      <c r="D936" t="inlineStr">
        <is>
          <t>Dryer Vent Cleaning</t>
        </is>
      </c>
      <c r="E936" s="7" t="inlineStr">
        <is>
          <t>84106</t>
        </is>
      </c>
      <c r="F936" s="11" t="inlineStr">
        <is>
          <t>GC</t>
        </is>
      </c>
      <c r="G936" s="7" t="inlineStr">
        <is>
          <t>Capital Plan</t>
        </is>
      </c>
      <c r="H936" s="3" t="n">
        <v>13200</v>
      </c>
      <c r="I936" s="3" t="n">
        <v>13200</v>
      </c>
      <c r="J936" s="4" t="n">
        <v>0</v>
      </c>
      <c r="K936" s="8">
        <f>IF(H936=0,0,I936/H936)</f>
        <v/>
      </c>
      <c r="L936" s="11" t="inlineStr">
        <is>
          <t>Completed</t>
        </is>
      </c>
    </row>
    <row r="937">
      <c r="A937" t="inlineStr">
        <is>
          <t>Navigator Villas</t>
        </is>
      </c>
      <c r="B937" s="7" t="n">
        <v>2024</v>
      </c>
      <c r="C937" t="inlineStr">
        <is>
          <t>Fire Stops</t>
        </is>
      </c>
      <c r="D937" t="inlineStr">
        <is>
          <t>LowPro - For range top microwaves</t>
        </is>
      </c>
      <c r="E937" s="7" t="inlineStr">
        <is>
          <t>84239</t>
        </is>
      </c>
      <c r="F937" s="12" t="inlineStr">
        <is>
          <t>PMC</t>
        </is>
      </c>
      <c r="G937" s="7" t="inlineStr">
        <is>
          <t>Capital Plan</t>
        </is>
      </c>
      <c r="H937" s="3" t="n">
        <v>20570</v>
      </c>
      <c r="I937" s="3" t="n">
        <v>48953</v>
      </c>
      <c r="J937" s="4" t="n">
        <v>-28383</v>
      </c>
      <c r="K937" s="8">
        <f>IF(H937=0,0,I937/H937)</f>
        <v/>
      </c>
      <c r="L937" s="11" t="inlineStr">
        <is>
          <t>Completed</t>
        </is>
      </c>
    </row>
    <row r="938">
      <c r="A938" t="inlineStr">
        <is>
          <t>Navigator Villas</t>
        </is>
      </c>
      <c r="B938" s="7" t="n">
        <v>2024</v>
      </c>
      <c r="C938" t="inlineStr">
        <is>
          <t>Clubhouse / Office Remodel</t>
        </is>
      </c>
      <c r="D938" t="inlineStr">
        <is>
          <t>No clubhouse, office in good shape. Misc allowance for paint, etc</t>
        </is>
      </c>
      <c r="E938" s="7" t="inlineStr">
        <is>
          <t>84208</t>
        </is>
      </c>
      <c r="F938" s="12" t="inlineStr">
        <is>
          <t>PMC</t>
        </is>
      </c>
      <c r="G938" s="7" t="inlineStr">
        <is>
          <t>Capital Plan</t>
        </is>
      </c>
      <c r="H938" s="3" t="n">
        <v>2000</v>
      </c>
      <c r="I938" s="3" t="n">
        <v>28000</v>
      </c>
      <c r="J938" s="4" t="n">
        <v>-26000</v>
      </c>
      <c r="K938" s="8">
        <f>IF(H938=0,0,I938/H938)</f>
        <v/>
      </c>
      <c r="L938" s="11" t="inlineStr">
        <is>
          <t>Completed</t>
        </is>
      </c>
    </row>
    <row r="939">
      <c r="A939" t="inlineStr">
        <is>
          <t>Navigator Villas</t>
        </is>
      </c>
      <c r="B939" s="7" t="n">
        <v>2024</v>
      </c>
      <c r="C939" t="inlineStr">
        <is>
          <t>Clubhouse / Office Furniture</t>
        </is>
      </c>
      <c r="D939" t="inlineStr">
        <is>
          <t>Placeholder for misc items.</t>
        </is>
      </c>
      <c r="E939" s="7" t="inlineStr">
        <is>
          <t>84208</t>
        </is>
      </c>
      <c r="F939" s="12" t="inlineStr">
        <is>
          <t>PMC</t>
        </is>
      </c>
      <c r="G939" s="7" t="inlineStr">
        <is>
          <t>Capital Plan</t>
        </is>
      </c>
      <c r="H939" s="3" t="n">
        <v>2000</v>
      </c>
      <c r="I939" s="3" t="n">
        <v>4274</v>
      </c>
      <c r="J939" s="4" t="n">
        <v>-2274</v>
      </c>
      <c r="K939" s="8">
        <f>IF(H939=0,0,I939/H939)</f>
        <v/>
      </c>
      <c r="L939" s="11" t="inlineStr">
        <is>
          <t>Completed</t>
        </is>
      </c>
    </row>
    <row r="940">
      <c r="A940" t="inlineStr">
        <is>
          <t>Navigator Villas</t>
        </is>
      </c>
      <c r="B940" s="7" t="n">
        <v>2024</v>
      </c>
      <c r="C940" t="inlineStr">
        <is>
          <t>Install sink drain insulation in the fitness area bathr</t>
        </is>
      </c>
      <c r="D940" t="inlineStr">
        <is>
          <t>There is no sink drain insulation provided in the fitness area bathroom.</t>
        </is>
      </c>
      <c r="E940" s="7" t="inlineStr">
        <is>
          <t>84209</t>
        </is>
      </c>
      <c r="F940" s="12" t="inlineStr">
        <is>
          <t>PMC</t>
        </is>
      </c>
      <c r="G940" s="7" t="inlineStr">
        <is>
          <t>Capital Plan</t>
        </is>
      </c>
      <c r="H940" s="3" t="n">
        <v>250</v>
      </c>
      <c r="I940" s="3" t="n">
        <v>1918</v>
      </c>
      <c r="J940" s="4" t="n">
        <v>-1668</v>
      </c>
      <c r="K940" s="8">
        <f>IF(H940=0,0,I940/H940)</f>
        <v/>
      </c>
      <c r="L940" s="11" t="inlineStr">
        <is>
          <t>Completed</t>
        </is>
      </c>
    </row>
    <row r="941">
      <c r="A941" t="inlineStr">
        <is>
          <t>Navigator Villas</t>
        </is>
      </c>
      <c r="B941" s="7" t="n">
        <v>2024</v>
      </c>
      <c r="C941" t="inlineStr">
        <is>
          <t>Security Camera System</t>
        </is>
      </c>
      <c r="D941" t="inlineStr">
        <is>
          <t>Only cameras on the leasing office and gym, no expressed need for additional cameras, maybe add for package lockers</t>
        </is>
      </c>
      <c r="E941" s="7" t="inlineStr">
        <is>
          <t>84450</t>
        </is>
      </c>
      <c r="F941" s="12" t="inlineStr">
        <is>
          <t>PMC</t>
        </is>
      </c>
      <c r="G941" s="7" t="inlineStr">
        <is>
          <t>Capital Plan</t>
        </is>
      </c>
      <c r="H941" s="3" t="n">
        <v>5000</v>
      </c>
      <c r="I941" s="3" t="n">
        <v>0</v>
      </c>
      <c r="J941" s="4" t="n">
        <v>5000</v>
      </c>
      <c r="K941" s="8">
        <f>IF(H941=0,0,I941/H941)</f>
        <v/>
      </c>
      <c r="L941" s="13" t="inlineStr">
        <is>
          <t>Not Started</t>
        </is>
      </c>
    </row>
    <row r="942">
      <c r="A942" t="inlineStr">
        <is>
          <t>Navigator Villas</t>
        </is>
      </c>
      <c r="B942" s="7" t="n">
        <v>2024</v>
      </c>
      <c r="C942" t="inlineStr">
        <is>
          <t>Replace AC condenser</t>
        </is>
      </c>
      <c r="D942" t="inlineStr">
        <is>
          <t>AC Condenser</t>
        </is>
      </c>
      <c r="E942" s="7" t="inlineStr">
        <is>
          <t>84220</t>
        </is>
      </c>
      <c r="F942" s="12" t="inlineStr">
        <is>
          <t>PMC</t>
        </is>
      </c>
      <c r="G942" s="7" t="inlineStr">
        <is>
          <t>Capital Plan</t>
        </is>
      </c>
      <c r="H942" s="3" t="n">
        <v>20000</v>
      </c>
      <c r="I942" s="3" t="n">
        <v>0</v>
      </c>
      <c r="J942" s="4" t="n">
        <v>20000</v>
      </c>
      <c r="K942" s="8">
        <f>IF(H942=0,0,I942/H942)</f>
        <v/>
      </c>
      <c r="L942" s="13" t="inlineStr">
        <is>
          <t>Not Started</t>
        </is>
      </c>
    </row>
    <row r="943">
      <c r="A943" t="inlineStr">
        <is>
          <t>Navigator Villas</t>
        </is>
      </c>
      <c r="B943" s="7" t="n">
        <v>2024</v>
      </c>
      <c r="C943" t="inlineStr">
        <is>
          <t>Electrical distribution</t>
        </is>
      </c>
      <c r="D943" t="inlineStr">
        <is>
          <t>Inspect and repair electric pole lights</t>
        </is>
      </c>
      <c r="E943" s="7" t="inlineStr">
        <is>
          <t>84210</t>
        </is>
      </c>
      <c r="F943" s="11" t="inlineStr">
        <is>
          <t>GC</t>
        </is>
      </c>
      <c r="G943" s="7" t="inlineStr">
        <is>
          <t>Capital Plan</t>
        </is>
      </c>
      <c r="H943" s="3" t="n">
        <v>7500</v>
      </c>
      <c r="I943" s="3" t="n">
        <v>7500</v>
      </c>
      <c r="J943" s="4" t="n">
        <v>0</v>
      </c>
      <c r="K943" s="8">
        <f>IF(H943=0,0,I943/H943)</f>
        <v/>
      </c>
      <c r="L943" s="11" t="inlineStr">
        <is>
          <t>Completed</t>
        </is>
      </c>
    </row>
    <row r="944">
      <c r="A944" t="inlineStr">
        <is>
          <t>Navigator Villas</t>
        </is>
      </c>
      <c r="B944" s="7" t="n">
        <v>2024</v>
      </c>
      <c r="C944" t="inlineStr">
        <is>
          <t>Common area light fixtures</t>
        </is>
      </c>
      <c r="D944" t="inlineStr">
        <is>
          <t>Wall Pack replacement</t>
        </is>
      </c>
      <c r="E944" s="7" t="inlineStr">
        <is>
          <t>84210</t>
        </is>
      </c>
      <c r="F944" s="11" t="inlineStr">
        <is>
          <t>GC</t>
        </is>
      </c>
      <c r="G944" s="7" t="inlineStr">
        <is>
          <t>Capital Plan</t>
        </is>
      </c>
      <c r="H944" s="3" t="n">
        <v>31000</v>
      </c>
      <c r="I944" s="3" t="n">
        <v>31000</v>
      </c>
      <c r="J944" s="4" t="n">
        <v>0</v>
      </c>
      <c r="K944" s="8">
        <f>IF(H944=0,0,I944/H944)</f>
        <v/>
      </c>
      <c r="L944" s="11" t="inlineStr">
        <is>
          <t>Completed</t>
        </is>
      </c>
    </row>
    <row r="945">
      <c r="A945" t="inlineStr">
        <is>
          <t>Navigator Villas</t>
        </is>
      </c>
      <c r="B945" s="7" t="n">
        <v>2024</v>
      </c>
      <c r="C945" t="inlineStr">
        <is>
          <t>Contingency</t>
        </is>
      </c>
      <c r="D945" t="inlineStr">
        <is>
          <t>Contingency Amount</t>
        </is>
      </c>
      <c r="E945" s="7" t="inlineStr">
        <is>
          <t>84510</t>
        </is>
      </c>
      <c r="F945" s="11" t="inlineStr">
        <is>
          <t>GC</t>
        </is>
      </c>
      <c r="G945" s="15" t="inlineStr">
        <is>
          <t>Contingency</t>
        </is>
      </c>
      <c r="H945" s="3" t="n">
        <v>20000</v>
      </c>
      <c r="I945" s="3" t="n">
        <v>20000</v>
      </c>
      <c r="J945" s="4" t="n">
        <v>0</v>
      </c>
      <c r="K945" s="8">
        <f>IF(H945=0,0,I945/H945)</f>
        <v/>
      </c>
      <c r="L945" s="12" t="inlineStr">
        <is>
          <t>Reserve</t>
        </is>
      </c>
    </row>
    <row r="946">
      <c r="A946" t="inlineStr">
        <is>
          <t>Navigator Villas</t>
        </is>
      </c>
      <c r="B946" s="7" t="n">
        <v>2024</v>
      </c>
      <c r="C946" t="inlineStr">
        <is>
          <t>Construction Management Fee</t>
        </is>
      </c>
      <c r="D946" t="inlineStr">
        <is>
          <t>CM Fee</t>
        </is>
      </c>
      <c r="E946" s="7" t="inlineStr">
        <is>
          <t>84505</t>
        </is>
      </c>
      <c r="F946" s="11" t="inlineStr">
        <is>
          <t>GC</t>
        </is>
      </c>
      <c r="G946" s="15" t="inlineStr">
        <is>
          <t>CM Fee</t>
        </is>
      </c>
      <c r="H946" s="3" t="n">
        <v>44203</v>
      </c>
      <c r="I946" s="3" t="n">
        <v>44203</v>
      </c>
      <c r="J946" s="4" t="n">
        <v>0</v>
      </c>
      <c r="K946" s="8">
        <f>IF(H946=0,0,I946/H946)</f>
        <v/>
      </c>
      <c r="L946" s="12" t="inlineStr">
        <is>
          <t>Reserve</t>
        </is>
      </c>
    </row>
    <row r="947">
      <c r="A947" t="inlineStr">
        <is>
          <t>Presidium Edgestone</t>
        </is>
      </c>
      <c r="B947" s="7" t="n">
        <v>2024</v>
      </c>
      <c r="C947" t="inlineStr">
        <is>
          <t>Sidewalks</t>
        </is>
      </c>
      <c r="D947" t="inlineStr">
        <is>
          <t>Replace crushed granite path with concrete on front of community 600 LF 4 ft wide</t>
        </is>
      </c>
      <c r="E947" s="7" t="inlineStr">
        <is>
          <t>84115</t>
        </is>
      </c>
      <c r="F947" s="11" t="inlineStr">
        <is>
          <t>GC</t>
        </is>
      </c>
      <c r="G947" s="7" t="inlineStr">
        <is>
          <t>Capital Plan</t>
        </is>
      </c>
      <c r="H947" s="3" t="n">
        <v>41200</v>
      </c>
      <c r="I947" s="3" t="n">
        <v>41200</v>
      </c>
      <c r="J947" s="4" t="n">
        <v>0</v>
      </c>
      <c r="K947" s="8">
        <f>IF(H947=0,0,I947/H947)</f>
        <v/>
      </c>
      <c r="L947" s="11" t="inlineStr">
        <is>
          <t>Completed</t>
        </is>
      </c>
    </row>
    <row r="948">
      <c r="A948" t="inlineStr">
        <is>
          <t>Presidium Edgestone</t>
        </is>
      </c>
      <c r="B948" s="7" t="n">
        <v>2024</v>
      </c>
      <c r="C948" t="inlineStr">
        <is>
          <t>Landscape irrigation</t>
        </is>
      </c>
      <c r="D948" t="inlineStr">
        <is>
          <t>Adjust  irrigation  to not cause erosion to A/C pads</t>
        </is>
      </c>
      <c r="E948" s="7" t="inlineStr">
        <is>
          <t>84302</t>
        </is>
      </c>
      <c r="F948" s="11" t="inlineStr">
        <is>
          <t>GC</t>
        </is>
      </c>
      <c r="G948" s="7" t="inlineStr">
        <is>
          <t>Capital Plan</t>
        </is>
      </c>
      <c r="H948" s="3" t="n">
        <v>10000</v>
      </c>
      <c r="I948" s="3" t="n">
        <v>10000</v>
      </c>
      <c r="J948" s="4" t="n">
        <v>0</v>
      </c>
      <c r="K948" s="8">
        <f>IF(H948=0,0,I948/H948)</f>
        <v/>
      </c>
      <c r="L948" s="11" t="inlineStr">
        <is>
          <t>Completed</t>
        </is>
      </c>
    </row>
    <row r="949">
      <c r="A949" t="inlineStr">
        <is>
          <t>Presidium Edgestone</t>
        </is>
      </c>
      <c r="B949" s="7" t="n">
        <v>2024</v>
      </c>
      <c r="C949" t="inlineStr">
        <is>
          <t>Fences &amp; gates - site perimeter</t>
        </is>
      </c>
      <c r="D949" t="inlineStr">
        <is>
          <t>Scrape and Paint perimeter fence. 3700 LF of fence 
PCA Item- A portion of the perimeter fencing on the south section of</t>
        </is>
      </c>
      <c r="E949" s="7" t="inlineStr">
        <is>
          <t>84205</t>
        </is>
      </c>
      <c r="F949" s="11" t="inlineStr">
        <is>
          <t>GC</t>
        </is>
      </c>
      <c r="G949" s="7" t="inlineStr">
        <is>
          <t>Capital Plan</t>
        </is>
      </c>
      <c r="H949" s="3" t="n">
        <v>29600</v>
      </c>
      <c r="I949" s="3" t="n">
        <v>29600</v>
      </c>
      <c r="J949" s="4" t="n">
        <v>0</v>
      </c>
      <c r="K949" s="8">
        <f>IF(H949=0,0,I949/H949)</f>
        <v/>
      </c>
      <c r="L949" s="11" t="inlineStr">
        <is>
          <t>Completed</t>
        </is>
      </c>
    </row>
    <row r="950">
      <c r="A950" t="inlineStr">
        <is>
          <t>Presidium Edgestone</t>
        </is>
      </c>
      <c r="B950" s="7" t="n">
        <v>2024</v>
      </c>
      <c r="C950" t="inlineStr">
        <is>
          <t>Landscaping</t>
        </is>
      </c>
      <c r="D950" t="inlineStr">
        <is>
          <t>Add turf and tree rings with rock to tree lines by rec area and parking lot side outside of pool to prevent erosion</t>
        </is>
      </c>
      <c r="E950" s="7" t="inlineStr">
        <is>
          <t>84303</t>
        </is>
      </c>
      <c r="F950" s="11" t="inlineStr">
        <is>
          <t>GC</t>
        </is>
      </c>
      <c r="G950" s="7" t="inlineStr">
        <is>
          <t>Capital Plan</t>
        </is>
      </c>
      <c r="H950" s="3" t="n">
        <v>37300</v>
      </c>
      <c r="I950" s="3" t="n">
        <v>37300</v>
      </c>
      <c r="J950" s="4" t="n">
        <v>0</v>
      </c>
      <c r="K950" s="8">
        <f>IF(H950=0,0,I950/H950)</f>
        <v/>
      </c>
      <c r="L950" s="11" t="inlineStr">
        <is>
          <t>Completed</t>
        </is>
      </c>
    </row>
    <row r="951">
      <c r="A951" t="inlineStr">
        <is>
          <t>Presidium Edgestone</t>
        </is>
      </c>
      <c r="B951" s="7" t="n">
        <v>2024</v>
      </c>
      <c r="C951" t="inlineStr">
        <is>
          <t>Fences &amp; gates - swimming pool</t>
        </is>
      </c>
      <c r="D951" t="inlineStr">
        <is>
          <t>Repair and paint</t>
        </is>
      </c>
      <c r="E951" s="7" t="inlineStr">
        <is>
          <t>84205</t>
        </is>
      </c>
      <c r="F951" s="11" t="inlineStr">
        <is>
          <t>GC</t>
        </is>
      </c>
      <c r="G951" s="7" t="inlineStr">
        <is>
          <t>Capital Plan</t>
        </is>
      </c>
      <c r="H951" s="3" t="n">
        <v>6800</v>
      </c>
      <c r="I951" s="3" t="n">
        <v>6800</v>
      </c>
      <c r="J951" s="4" t="n">
        <v>0</v>
      </c>
      <c r="K951" s="8">
        <f>IF(H951=0,0,I951/H951)</f>
        <v/>
      </c>
      <c r="L951" s="11" t="inlineStr">
        <is>
          <t>Completed</t>
        </is>
      </c>
    </row>
    <row r="952">
      <c r="A952" t="inlineStr">
        <is>
          <t>Presidium Edgestone</t>
        </is>
      </c>
      <c r="B952" s="7" t="n">
        <v>2024</v>
      </c>
      <c r="C952" t="inlineStr">
        <is>
          <t>Pergola court</t>
        </is>
      </c>
      <c r="D952" t="inlineStr">
        <is>
          <t>Pressure wash and seal pavers in seating area</t>
        </is>
      </c>
      <c r="E952" s="7" t="inlineStr">
        <is>
          <t>84105</t>
        </is>
      </c>
      <c r="F952" s="11" t="inlineStr">
        <is>
          <t>GC</t>
        </is>
      </c>
      <c r="G952" s="7" t="inlineStr">
        <is>
          <t>Capital Plan</t>
        </is>
      </c>
      <c r="H952" s="3" t="n">
        <v>8700</v>
      </c>
      <c r="I952" s="3" t="n">
        <v>8700</v>
      </c>
      <c r="J952" s="4" t="n">
        <v>0</v>
      </c>
      <c r="K952" s="8">
        <f>IF(H952=0,0,I952/H952)</f>
        <v/>
      </c>
      <c r="L952" s="11" t="inlineStr">
        <is>
          <t>Completed</t>
        </is>
      </c>
    </row>
    <row r="953">
      <c r="A953" t="inlineStr">
        <is>
          <t>Presidium Edgestone</t>
        </is>
      </c>
      <c r="B953" s="7" t="n">
        <v>2024</v>
      </c>
      <c r="C953" t="inlineStr">
        <is>
          <t>Playground equipment</t>
        </is>
      </c>
      <c r="D953" t="inlineStr">
        <is>
          <t>Repair, scrape and paint pet park fence</t>
        </is>
      </c>
      <c r="E953" s="7" t="inlineStr">
        <is>
          <t>84340</t>
        </is>
      </c>
      <c r="F953" s="11" t="inlineStr">
        <is>
          <t>GC</t>
        </is>
      </c>
      <c r="G953" s="7" t="inlineStr">
        <is>
          <t>Capital Plan</t>
        </is>
      </c>
      <c r="H953" s="3" t="n">
        <v>6800</v>
      </c>
      <c r="I953" s="3" t="n">
        <v>6800</v>
      </c>
      <c r="J953" s="4" t="n">
        <v>0</v>
      </c>
      <c r="K953" s="8">
        <f>IF(H953=0,0,I953/H953)</f>
        <v/>
      </c>
      <c r="L953" s="11" t="inlineStr">
        <is>
          <t>Completed</t>
        </is>
      </c>
    </row>
    <row r="954">
      <c r="A954" t="inlineStr">
        <is>
          <t>Presidium Edgestone</t>
        </is>
      </c>
      <c r="B954" s="7" t="n">
        <v>2024</v>
      </c>
      <c r="C954" t="inlineStr">
        <is>
          <t>Sidewalks</t>
        </is>
      </c>
      <c r="D954" t="inlineStr">
        <is>
          <t>PCA Item- Potential trip hazards consisting of vertical separation were noted at the walkway southwest of the main build</t>
        </is>
      </c>
      <c r="E954" s="7" t="inlineStr">
        <is>
          <t>84115</t>
        </is>
      </c>
      <c r="F954" s="11" t="inlineStr">
        <is>
          <t>GC</t>
        </is>
      </c>
      <c r="G954" s="7" t="inlineStr">
        <is>
          <t>Capital Plan</t>
        </is>
      </c>
      <c r="H954" s="3" t="n">
        <v>2000</v>
      </c>
      <c r="I954" s="3" t="n">
        <v>2000</v>
      </c>
      <c r="J954" s="4" t="n">
        <v>0</v>
      </c>
      <c r="K954" s="8">
        <f>IF(H954=0,0,I954/H954)</f>
        <v/>
      </c>
      <c r="L954" s="11" t="inlineStr">
        <is>
          <t>Completed</t>
        </is>
      </c>
    </row>
    <row r="955">
      <c r="A955" t="inlineStr">
        <is>
          <t>Presidium Edgestone</t>
        </is>
      </c>
      <c r="B955" s="7" t="n">
        <v>2024</v>
      </c>
      <c r="C955" t="inlineStr">
        <is>
          <t>Drainage</t>
        </is>
      </c>
      <c r="D955" t="inlineStr">
        <is>
          <t>PCA Item- Ponding was observed along the exterior walls the parking garages M and L, south of Building 8. Regrading of t</t>
        </is>
      </c>
      <c r="E955" s="7" t="inlineStr">
        <is>
          <t>84517</t>
        </is>
      </c>
      <c r="F955" s="11" t="inlineStr">
        <is>
          <t>GC</t>
        </is>
      </c>
      <c r="G955" s="7" t="inlineStr">
        <is>
          <t>Capital Plan</t>
        </is>
      </c>
      <c r="H955" s="3" t="n">
        <v>7000</v>
      </c>
      <c r="I955" s="3" t="n">
        <v>7000</v>
      </c>
      <c r="J955" s="4" t="n">
        <v>0</v>
      </c>
      <c r="K955" s="8">
        <f>IF(H955=0,0,I955/H955)</f>
        <v/>
      </c>
      <c r="L955" s="11" t="inlineStr">
        <is>
          <t>Completed</t>
        </is>
      </c>
    </row>
    <row r="956">
      <c r="A956" t="inlineStr">
        <is>
          <t>Presidium Edgestone</t>
        </is>
      </c>
      <c r="B956" s="7" t="n">
        <v>2024</v>
      </c>
      <c r="C956" t="inlineStr">
        <is>
          <t>ADA Parking Signage</t>
        </is>
      </c>
      <c r="D956" t="inlineStr">
        <is>
          <t>PCA Item - ADA-compliant parking spaces are required to have a sign with the International Symbol of Accessibility at th</t>
        </is>
      </c>
      <c r="E956" s="7" t="inlineStr">
        <is>
          <t>84103</t>
        </is>
      </c>
      <c r="F956" s="11" t="inlineStr">
        <is>
          <t>GC</t>
        </is>
      </c>
      <c r="G956" s="7" t="inlineStr">
        <is>
          <t>Capital Plan</t>
        </is>
      </c>
      <c r="H956" s="3" t="n">
        <v>1000</v>
      </c>
      <c r="I956" s="3" t="n">
        <v>1000</v>
      </c>
      <c r="J956" s="4" t="n">
        <v>0</v>
      </c>
      <c r="K956" s="8">
        <f>IF(H956=0,0,I956/H956)</f>
        <v/>
      </c>
      <c r="L956" s="11" t="inlineStr">
        <is>
          <t>Completed</t>
        </is>
      </c>
    </row>
    <row r="957">
      <c r="A957" t="inlineStr">
        <is>
          <t>Presidium Edgestone</t>
        </is>
      </c>
      <c r="B957" s="7" t="n">
        <v>2024</v>
      </c>
      <c r="C957" t="inlineStr">
        <is>
          <t>Repair swimming pool coping</t>
        </is>
      </c>
      <c r="D957" t="inlineStr">
        <is>
          <t>Section of pool coping has separated from the deck, either repair with new sealant or re-set section of coping</t>
        </is>
      </c>
      <c r="E957" s="7" t="inlineStr">
        <is>
          <t>84361</t>
        </is>
      </c>
      <c r="F957" s="11" t="inlineStr">
        <is>
          <t>GC</t>
        </is>
      </c>
      <c r="G957" s="7" t="inlineStr">
        <is>
          <t>Capital Plan</t>
        </is>
      </c>
      <c r="H957" s="3" t="n">
        <v>5000</v>
      </c>
      <c r="I957" s="3" t="n">
        <v>5000</v>
      </c>
      <c r="J957" s="4" t="n">
        <v>0</v>
      </c>
      <c r="K957" s="8">
        <f>IF(H957=0,0,I957/H957)</f>
        <v/>
      </c>
      <c r="L957" s="11" t="inlineStr">
        <is>
          <t>Completed</t>
        </is>
      </c>
    </row>
    <row r="958">
      <c r="A958" t="inlineStr">
        <is>
          <t>Presidium Edgestone</t>
        </is>
      </c>
      <c r="B958" s="7" t="n">
        <v>2024</v>
      </c>
      <c r="C958" t="inlineStr">
        <is>
          <t>Add Carports</t>
        </is>
      </c>
      <c r="D958" t="inlineStr">
        <is>
          <t>Add 8 carports to test</t>
        </is>
      </c>
      <c r="E958" s="7" t="inlineStr">
        <is>
          <t>84219</t>
        </is>
      </c>
      <c r="F958" s="11" t="inlineStr">
        <is>
          <t>GC</t>
        </is>
      </c>
      <c r="G958" s="7" t="inlineStr">
        <is>
          <t>Capital Plan</t>
        </is>
      </c>
      <c r="H958" s="3" t="n">
        <v>30000</v>
      </c>
      <c r="I958" s="3" t="n">
        <v>30000</v>
      </c>
      <c r="J958" s="4" t="n">
        <v>0</v>
      </c>
      <c r="K958" s="8">
        <f>IF(H958=0,0,I958/H958)</f>
        <v/>
      </c>
      <c r="L958" s="11" t="inlineStr">
        <is>
          <t>Completed</t>
        </is>
      </c>
    </row>
    <row r="959">
      <c r="A959" t="inlineStr">
        <is>
          <t>Presidium Edgestone</t>
        </is>
      </c>
      <c r="B959" s="7" t="n">
        <v>2024</v>
      </c>
      <c r="C959" t="inlineStr">
        <is>
          <t>Repair Corridor Walls</t>
        </is>
      </c>
      <c r="D959" t="inlineStr">
        <is>
          <t xml:space="preserve">PCA Item- Cracking was observed in several areas of the corridor walls and ceilings throughout Building 1. This appears </t>
        </is>
      </c>
      <c r="E959" s="7" t="inlineStr">
        <is>
          <t>84120</t>
        </is>
      </c>
      <c r="F959" s="11" t="inlineStr">
        <is>
          <t>GC</t>
        </is>
      </c>
      <c r="G959" s="7" t="inlineStr">
        <is>
          <t>Capital Plan</t>
        </is>
      </c>
      <c r="H959" s="3" t="n">
        <v>6000</v>
      </c>
      <c r="I959" s="3" t="n">
        <v>6000</v>
      </c>
      <c r="J959" s="4" t="n">
        <v>0</v>
      </c>
      <c r="K959" s="8">
        <f>IF(H959=0,0,I959/H959)</f>
        <v/>
      </c>
      <c r="L959" s="11" t="inlineStr">
        <is>
          <t>Completed</t>
        </is>
      </c>
    </row>
    <row r="960">
      <c r="A960" t="inlineStr">
        <is>
          <t>Presidium Edgestone</t>
        </is>
      </c>
      <c r="B960" s="7" t="n">
        <v>2024</v>
      </c>
      <c r="C960" t="inlineStr">
        <is>
          <t xml:space="preserve">Sealants &amp; caulking and paint </t>
        </is>
      </c>
      <c r="D960" t="inlineStr">
        <is>
          <t>Cut out and reseal lintels' on garage doors with elastomeric caulk  60 garages</t>
        </is>
      </c>
      <c r="E960" s="7" t="inlineStr">
        <is>
          <t>84113</t>
        </is>
      </c>
      <c r="F960" s="11" t="inlineStr">
        <is>
          <t>GC</t>
        </is>
      </c>
      <c r="G960" s="7" t="inlineStr">
        <is>
          <t>Capital Plan</t>
        </is>
      </c>
      <c r="H960" s="3" t="n">
        <v>6000</v>
      </c>
      <c r="I960" s="3" t="n">
        <v>6000</v>
      </c>
      <c r="J960" s="4" t="n">
        <v>0</v>
      </c>
      <c r="K960" s="8">
        <f>IF(H960=0,0,I960/H960)</f>
        <v/>
      </c>
      <c r="L960" s="11" t="inlineStr">
        <is>
          <t>Completed</t>
        </is>
      </c>
    </row>
    <row r="961">
      <c r="A961" t="inlineStr">
        <is>
          <t>Presidium Edgestone</t>
        </is>
      </c>
      <c r="B961" s="7" t="n">
        <v>2024</v>
      </c>
      <c r="C961" t="inlineStr">
        <is>
          <t>Add Shower/Tub ADA compliant grab bars</t>
        </is>
      </c>
      <c r="D961" t="inlineStr">
        <is>
          <t>Seller has completed half of the units, budget for 94 remaining units.  All units are 1 bath</t>
        </is>
      </c>
      <c r="E961" s="7" t="inlineStr">
        <is>
          <t>83520</t>
        </is>
      </c>
      <c r="F961" s="11" t="inlineStr">
        <is>
          <t>GC</t>
        </is>
      </c>
      <c r="G961" s="7" t="inlineStr">
        <is>
          <t>Capital Plan</t>
        </is>
      </c>
      <c r="H961" s="3" t="n">
        <v>32900</v>
      </c>
      <c r="I961" s="3" t="n">
        <v>32900</v>
      </c>
      <c r="J961" s="4" t="n">
        <v>0</v>
      </c>
      <c r="K961" s="8">
        <f>IF(H961=0,0,I961/H961)</f>
        <v/>
      </c>
      <c r="L961" s="11" t="inlineStr">
        <is>
          <t>Completed</t>
        </is>
      </c>
    </row>
    <row r="962">
      <c r="A962" t="inlineStr">
        <is>
          <t>Presidium Edgestone</t>
        </is>
      </c>
      <c r="B962" s="7" t="n">
        <v>2024</v>
      </c>
      <c r="C962" t="inlineStr">
        <is>
          <t>Fire Stops</t>
        </is>
      </c>
      <c r="D962" t="inlineStr">
        <is>
          <t>LowPro (Pair covers 4 burner range)- For range top microwaves</t>
        </is>
      </c>
      <c r="E962" s="7" t="inlineStr">
        <is>
          <t>84211</t>
        </is>
      </c>
      <c r="F962" s="11" t="inlineStr">
        <is>
          <t>GC</t>
        </is>
      </c>
      <c r="G962" s="7" t="inlineStr">
        <is>
          <t>Capital Plan</t>
        </is>
      </c>
      <c r="H962" s="3" t="n">
        <v>22206</v>
      </c>
      <c r="I962" s="3" t="n">
        <v>22206</v>
      </c>
      <c r="J962" s="4" t="n">
        <v>0</v>
      </c>
      <c r="K962" s="8">
        <f>IF(H962=0,0,I962/H962)</f>
        <v/>
      </c>
      <c r="L962" s="11" t="inlineStr">
        <is>
          <t>Completed</t>
        </is>
      </c>
    </row>
    <row r="963">
      <c r="A963" t="inlineStr">
        <is>
          <t>Presidium Edgestone</t>
        </is>
      </c>
      <c r="B963" s="7" t="n">
        <v>2024</v>
      </c>
      <c r="C963" t="inlineStr">
        <is>
          <t>Fire Lane Gates - Regulatory Compliance</t>
        </is>
      </c>
      <c r="D963" t="inlineStr">
        <is>
          <t>PCA Item- All opticom sensors must work, or gates must remain open. On new and existing buildings, the address must be l</t>
        </is>
      </c>
      <c r="E963" s="7" t="inlineStr">
        <is>
          <t>84239</t>
        </is>
      </c>
      <c r="F963" s="11" t="inlineStr">
        <is>
          <t>GC</t>
        </is>
      </c>
      <c r="G963" s="7" t="inlineStr">
        <is>
          <t>Capital Plan</t>
        </is>
      </c>
      <c r="H963" s="3" t="n">
        <v>3000</v>
      </c>
      <c r="I963" s="3" t="n">
        <v>3000</v>
      </c>
      <c r="J963" s="4" t="n">
        <v>0</v>
      </c>
      <c r="K963" s="8">
        <f>IF(H963=0,0,I963/H963)</f>
        <v/>
      </c>
      <c r="L963" s="11" t="inlineStr">
        <is>
          <t>Completed</t>
        </is>
      </c>
    </row>
    <row r="964">
      <c r="A964" t="inlineStr">
        <is>
          <t>Presidium Edgestone</t>
        </is>
      </c>
      <c r="B964" s="7" t="n">
        <v>2024</v>
      </c>
      <c r="C964" t="inlineStr">
        <is>
          <t>Elevator Permits</t>
        </is>
      </c>
      <c r="D964" t="inlineStr">
        <is>
          <t>PCA Item- Current operation permits were not posted in each elevator cab. Property management should schedule re-inspect</t>
        </is>
      </c>
      <c r="E964" s="7" t="inlineStr">
        <is>
          <t>84905</t>
        </is>
      </c>
      <c r="F964" s="11" t="inlineStr">
        <is>
          <t>GC</t>
        </is>
      </c>
      <c r="G964" s="7" t="inlineStr">
        <is>
          <t>Capital Plan</t>
        </is>
      </c>
      <c r="H964" s="3" t="n">
        <v>3000</v>
      </c>
      <c r="I964" s="3" t="n">
        <v>3000</v>
      </c>
      <c r="J964" s="4" t="n">
        <v>0</v>
      </c>
      <c r="K964" s="8">
        <f>IF(H964=0,0,I964/H964)</f>
        <v/>
      </c>
      <c r="L964" s="11" t="inlineStr">
        <is>
          <t>Completed</t>
        </is>
      </c>
    </row>
    <row r="965">
      <c r="A965" t="inlineStr">
        <is>
          <t>Presidium Edgestone</t>
        </is>
      </c>
      <c r="B965" s="7" t="n">
        <v>2024</v>
      </c>
      <c r="C965" t="inlineStr">
        <is>
          <t>Fire Riser Inspection</t>
        </is>
      </c>
      <c r="D965" t="inlineStr">
        <is>
          <t>PCA Item- A yellow inspection tag was observed at the fire riser at Building 1 for a defective flow switch. Expired tags</t>
        </is>
      </c>
      <c r="E965" s="7" t="inlineStr">
        <is>
          <t>84239</t>
        </is>
      </c>
      <c r="F965" s="11" t="inlineStr">
        <is>
          <t>GC</t>
        </is>
      </c>
      <c r="G965" s="7" t="inlineStr">
        <is>
          <t>Capital Plan</t>
        </is>
      </c>
      <c r="H965" s="3" t="n">
        <v>3000</v>
      </c>
      <c r="I965" s="3" t="n">
        <v>3000</v>
      </c>
      <c r="J965" s="4" t="n">
        <v>0</v>
      </c>
      <c r="K965" s="8">
        <f>IF(H965=0,0,I965/H965)</f>
        <v/>
      </c>
      <c r="L965" s="11" t="inlineStr">
        <is>
          <t>Completed</t>
        </is>
      </c>
    </row>
    <row r="966">
      <c r="A966" t="inlineStr">
        <is>
          <t>Presidium Edgestone</t>
        </is>
      </c>
      <c r="B966" s="7" t="n">
        <v>2024</v>
      </c>
      <c r="C966" t="inlineStr">
        <is>
          <t>Fire Extinguisher Inspection</t>
        </is>
      </c>
      <c r="D966" t="inlineStr">
        <is>
          <t>PCA Item- Expired certification tags were present at the fire extinguishers Servicing and re-certification of the fire e</t>
        </is>
      </c>
      <c r="E966" s="7" t="inlineStr">
        <is>
          <t>84239</t>
        </is>
      </c>
      <c r="F966" s="12" t="inlineStr">
        <is>
          <t>PMC</t>
        </is>
      </c>
      <c r="G966" s="7" t="inlineStr">
        <is>
          <t>Capital Plan</t>
        </is>
      </c>
      <c r="H966" s="3" t="n">
        <v>1500</v>
      </c>
      <c r="I966" s="3" t="n">
        <v>0</v>
      </c>
      <c r="J966" s="4" t="n">
        <v>1500</v>
      </c>
      <c r="K966" s="8">
        <f>IF(H966=0,0,I966/H966)</f>
        <v/>
      </c>
      <c r="L966" s="13" t="inlineStr">
        <is>
          <t>Not Started</t>
        </is>
      </c>
    </row>
    <row r="967">
      <c r="A967" t="inlineStr">
        <is>
          <t>Presidium Edgestone</t>
        </is>
      </c>
      <c r="B967" s="7" t="n">
        <v>2024</v>
      </c>
      <c r="C967" t="inlineStr">
        <is>
          <t>Fire Alarm Certification</t>
        </is>
      </c>
      <c r="D967" t="inlineStr">
        <is>
          <t>PCA Item - A current annual fire alarm certification tag was not present at the fire alarm control panel. According to t</t>
        </is>
      </c>
      <c r="E967" s="7" t="inlineStr">
        <is>
          <t>84239</t>
        </is>
      </c>
      <c r="F967" s="12" t="inlineStr">
        <is>
          <t>PMC</t>
        </is>
      </c>
      <c r="G967" s="7" t="inlineStr">
        <is>
          <t>Capital Plan</t>
        </is>
      </c>
      <c r="H967" s="3" t="n">
        <v>2500</v>
      </c>
      <c r="I967" s="3" t="n">
        <v>0</v>
      </c>
      <c r="J967" s="4" t="n">
        <v>2500</v>
      </c>
      <c r="K967" s="8">
        <f>IF(H967=0,0,I967/H967)</f>
        <v/>
      </c>
      <c r="L967" s="13" t="inlineStr">
        <is>
          <t>Not Started</t>
        </is>
      </c>
    </row>
    <row r="968">
      <c r="A968" t="inlineStr">
        <is>
          <t>Presidium Edgestone</t>
        </is>
      </c>
      <c r="B968" s="7" t="n">
        <v>2024</v>
      </c>
      <c r="C968" t="inlineStr">
        <is>
          <t>Green Initiatives</t>
        </is>
      </c>
      <c r="D968" t="inlineStr">
        <is>
          <t>Green Program</t>
        </is>
      </c>
      <c r="E968" s="7" t="inlineStr">
        <is>
          <t>83515</t>
        </is>
      </c>
      <c r="F968" s="11" t="inlineStr">
        <is>
          <t>GC</t>
        </is>
      </c>
      <c r="G968" s="7" t="inlineStr">
        <is>
          <t>Capital Plan</t>
        </is>
      </c>
      <c r="H968" s="3" t="n">
        <v>100000</v>
      </c>
      <c r="I968" s="3" t="n">
        <v>100000</v>
      </c>
      <c r="J968" s="4" t="n">
        <v>0</v>
      </c>
      <c r="K968" s="8">
        <f>IF(H968=0,0,I968/H968)</f>
        <v/>
      </c>
      <c r="L968" s="11" t="inlineStr">
        <is>
          <t>Completed</t>
        </is>
      </c>
    </row>
    <row r="969">
      <c r="A969" t="inlineStr">
        <is>
          <t>Presidium Edgestone</t>
        </is>
      </c>
      <c r="B969" s="7" t="n">
        <v>2024</v>
      </c>
      <c r="C969" t="inlineStr">
        <is>
          <t>Contingency</t>
        </is>
      </c>
      <c r="D969" t="inlineStr">
        <is>
          <t>Contingency Amount</t>
        </is>
      </c>
      <c r="E969" s="7" t="inlineStr">
        <is>
          <t>84510</t>
        </is>
      </c>
      <c r="F969" s="11" t="inlineStr">
        <is>
          <t>GC</t>
        </is>
      </c>
      <c r="G969" s="15" t="inlineStr">
        <is>
          <t>Contingency</t>
        </is>
      </c>
      <c r="H969" s="3" t="n">
        <v>36551</v>
      </c>
      <c r="I969" s="3" t="n">
        <v>36551</v>
      </c>
      <c r="J969" s="4" t="n">
        <v>0</v>
      </c>
      <c r="K969" s="8">
        <f>IF(H969=0,0,I969/H969)</f>
        <v/>
      </c>
      <c r="L969" s="12" t="inlineStr">
        <is>
          <t>Reserve</t>
        </is>
      </c>
    </row>
    <row r="970">
      <c r="A970" t="inlineStr">
        <is>
          <t>Presidium Edgestone</t>
        </is>
      </c>
      <c r="B970" s="7" t="n">
        <v>2024</v>
      </c>
      <c r="C970" t="inlineStr">
        <is>
          <t>Construction Management Fee</t>
        </is>
      </c>
      <c r="D970" t="inlineStr">
        <is>
          <t>CM Fee</t>
        </is>
      </c>
      <c r="E970" s="7" t="inlineStr">
        <is>
          <t>84505</t>
        </is>
      </c>
      <c r="F970" s="11" t="inlineStr">
        <is>
          <t>GC</t>
        </is>
      </c>
      <c r="G970" s="15" t="inlineStr">
        <is>
          <t>CM Fee</t>
        </is>
      </c>
      <c r="H970" s="3" t="n">
        <v>20103</v>
      </c>
      <c r="I970" s="3" t="n">
        <v>20103</v>
      </c>
      <c r="J970" s="4" t="n">
        <v>0</v>
      </c>
      <c r="K970" s="8">
        <f>IF(H970=0,0,I970/H970)</f>
        <v/>
      </c>
      <c r="L970" s="12" t="inlineStr">
        <is>
          <t>Reserve</t>
        </is>
      </c>
    </row>
    <row r="971">
      <c r="A971" t="inlineStr">
        <is>
          <t>The Arbors</t>
        </is>
      </c>
      <c r="B971" s="7" t="n">
        <v>2024</v>
      </c>
      <c r="C971" t="inlineStr">
        <is>
          <t>Gas, Water, Sanitary Sewer Piping</t>
        </is>
      </c>
      <c r="D971" t="inlineStr">
        <is>
          <t>Active leak on East side of community with temp line to the boilers this will have to be repaired and the gas lines will</t>
        </is>
      </c>
      <c r="E971" s="7" t="inlineStr">
        <is>
          <t>51132-00</t>
        </is>
      </c>
      <c r="F971" s="11" t="inlineStr">
        <is>
          <t>GC</t>
        </is>
      </c>
      <c r="G971" s="7" t="inlineStr">
        <is>
          <t>Capital Plan</t>
        </is>
      </c>
      <c r="H971" s="3" t="n">
        <v>200000</v>
      </c>
      <c r="I971" s="3" t="n">
        <v>200000</v>
      </c>
      <c r="J971" s="4" t="n">
        <v>0</v>
      </c>
      <c r="K971" s="8">
        <f>IF(H971=0,0,I971/H971)</f>
        <v/>
      </c>
      <c r="L971" s="11" t="inlineStr">
        <is>
          <t>Completed</t>
        </is>
      </c>
    </row>
    <row r="972">
      <c r="A972" t="inlineStr">
        <is>
          <t>The Arbors</t>
        </is>
      </c>
      <c r="B972" s="7" t="n">
        <v>2024</v>
      </c>
      <c r="C972" t="inlineStr">
        <is>
          <t>Gas Submeter Replacements</t>
        </is>
      </c>
      <c r="D972" t="inlineStr">
        <is>
          <t>Need to replace old submeters, 10% will be inspected each year by Orange County Weights &amp; Measures. Summary from propert</t>
        </is>
      </c>
      <c r="E972" s="7" t="inlineStr">
        <is>
          <t>51200-00</t>
        </is>
      </c>
      <c r="F972" s="11" t="inlineStr">
        <is>
          <t>GC</t>
        </is>
      </c>
      <c r="G972" s="7" t="inlineStr">
        <is>
          <t>Capital Plan</t>
        </is>
      </c>
      <c r="H972" s="3" t="n">
        <v>96000</v>
      </c>
      <c r="I972" s="3" t="n">
        <v>96000</v>
      </c>
      <c r="J972" s="4" t="n">
        <v>0</v>
      </c>
      <c r="K972" s="8">
        <f>IF(H972=0,0,I972/H972)</f>
        <v/>
      </c>
      <c r="L972" s="11" t="inlineStr">
        <is>
          <t>Completed</t>
        </is>
      </c>
    </row>
    <row r="973">
      <c r="A973" t="inlineStr">
        <is>
          <t>The Arbors</t>
        </is>
      </c>
      <c r="B973" s="7" t="n">
        <v>2024</v>
      </c>
      <c r="C973" t="inlineStr">
        <is>
          <t>Pavement</t>
        </is>
      </c>
      <c r="D973" t="inlineStr">
        <is>
          <t>East side of community has deteriorated drives that need to be milled and overlayed From PCA- 3.2.1- The concrete draina</t>
        </is>
      </c>
      <c r="E973" s="7" t="inlineStr">
        <is>
          <t>51050-00</t>
        </is>
      </c>
      <c r="F973" s="11" t="inlineStr">
        <is>
          <t>GC</t>
        </is>
      </c>
      <c r="G973" s="7" t="inlineStr">
        <is>
          <t>Capital Plan</t>
        </is>
      </c>
      <c r="H973" s="3" t="n">
        <v>108000</v>
      </c>
      <c r="I973" s="3" t="n">
        <v>108000</v>
      </c>
      <c r="J973" s="4" t="n">
        <v>0</v>
      </c>
      <c r="K973" s="8">
        <f>IF(H973=0,0,I973/H973)</f>
        <v/>
      </c>
      <c r="L973" s="11" t="inlineStr">
        <is>
          <t>Completed</t>
        </is>
      </c>
    </row>
    <row r="974">
      <c r="A974" t="inlineStr">
        <is>
          <t>The Arbors</t>
        </is>
      </c>
      <c r="B974" s="7" t="n">
        <v>2024</v>
      </c>
      <c r="C974" t="inlineStr">
        <is>
          <t>Stripe parking areas</t>
        </is>
      </c>
      <c r="D974" t="inlineStr">
        <is>
          <t>Re-stripe
From PCA- 3.2.2- The seal coat and stall striping appeared to be in fair condition. Based on the observed cond</t>
        </is>
      </c>
      <c r="E974" s="7" t="inlineStr">
        <is>
          <t>51053-00</t>
        </is>
      </c>
      <c r="F974" s="11" t="inlineStr">
        <is>
          <t>GC</t>
        </is>
      </c>
      <c r="G974" s="7" t="inlineStr">
        <is>
          <t>Capital Plan</t>
        </is>
      </c>
      <c r="H974" s="3" t="n">
        <v>14500</v>
      </c>
      <c r="I974" s="3" t="n">
        <v>14500</v>
      </c>
      <c r="J974" s="4" t="n">
        <v>0</v>
      </c>
      <c r="K974" s="8">
        <f>IF(H974=0,0,I974/H974)</f>
        <v/>
      </c>
      <c r="L974" s="11" t="inlineStr">
        <is>
          <t>Completed</t>
        </is>
      </c>
    </row>
    <row r="975">
      <c r="A975" t="inlineStr">
        <is>
          <t>The Arbors</t>
        </is>
      </c>
      <c r="B975" s="7" t="n">
        <v>2024</v>
      </c>
      <c r="C975" t="inlineStr">
        <is>
          <t xml:space="preserve">Asphalt Coating </t>
        </is>
      </c>
      <c r="D975" t="inlineStr">
        <is>
          <t>West side of community needs to be seal coated and crack fill From PCA- 3.2.2- Damaged pavement consisting of linear cra</t>
        </is>
      </c>
      <c r="E975" s="7" t="inlineStr">
        <is>
          <t>51053-00</t>
        </is>
      </c>
      <c r="F975" s="11" t="inlineStr">
        <is>
          <t>GC</t>
        </is>
      </c>
      <c r="G975" s="7" t="inlineStr">
        <is>
          <t>Capital Plan</t>
        </is>
      </c>
      <c r="H975" s="3" t="n">
        <v>49000</v>
      </c>
      <c r="I975" s="3" t="n">
        <v>49000</v>
      </c>
      <c r="J975" s="4" t="n">
        <v>0</v>
      </c>
      <c r="K975" s="8">
        <f>IF(H975=0,0,I975/H975)</f>
        <v/>
      </c>
      <c r="L975" s="11" t="inlineStr">
        <is>
          <t>Completed</t>
        </is>
      </c>
    </row>
    <row r="976">
      <c r="A976" t="inlineStr">
        <is>
          <t>The Arbors</t>
        </is>
      </c>
      <c r="B976" s="7" t="n">
        <v>2024</v>
      </c>
      <c r="C976" t="inlineStr">
        <is>
          <t>Landscaping</t>
        </is>
      </c>
      <c r="D976" t="inlineStr">
        <is>
          <t xml:space="preserve">Tree trim and landscape maintenance throughout
From PCA- 3.2.4- Overgrown trees were observed to be in contact with the </t>
        </is>
      </c>
      <c r="E976" s="7" t="inlineStr">
        <is>
          <t>51043-00</t>
        </is>
      </c>
      <c r="F976" s="11" t="inlineStr">
        <is>
          <t>GC</t>
        </is>
      </c>
      <c r="G976" s="7" t="inlineStr">
        <is>
          <t>Capital Plan</t>
        </is>
      </c>
      <c r="H976" s="3" t="n">
        <v>30000</v>
      </c>
      <c r="I976" s="3" t="n">
        <v>30000</v>
      </c>
      <c r="J976" s="4" t="n">
        <v>0</v>
      </c>
      <c r="K976" s="8">
        <f>IF(H976=0,0,I976/H976)</f>
        <v/>
      </c>
      <c r="L976" s="11" t="inlineStr">
        <is>
          <t>Completed</t>
        </is>
      </c>
    </row>
    <row r="977">
      <c r="A977" t="inlineStr">
        <is>
          <t>The Arbors</t>
        </is>
      </c>
      <c r="B977" s="7" t="n">
        <v>2024</v>
      </c>
      <c r="C977" t="inlineStr">
        <is>
          <t>Landscape irrigation</t>
        </is>
      </c>
      <c r="D977" t="inlineStr">
        <is>
          <t>Inspect and repair</t>
        </is>
      </c>
      <c r="E977" s="7" t="inlineStr">
        <is>
          <t>51046-00</t>
        </is>
      </c>
      <c r="F977" s="11" t="inlineStr">
        <is>
          <t>GC</t>
        </is>
      </c>
      <c r="G977" s="7" t="inlineStr">
        <is>
          <t>Capital Plan</t>
        </is>
      </c>
      <c r="H977" s="3" t="n">
        <v>21000</v>
      </c>
      <c r="I977" s="3" t="n">
        <v>21000</v>
      </c>
      <c r="J977" s="4" t="n">
        <v>0</v>
      </c>
      <c r="K977" s="8">
        <f>IF(H977=0,0,I977/H977)</f>
        <v/>
      </c>
      <c r="L977" s="11" t="inlineStr">
        <is>
          <t>Completed</t>
        </is>
      </c>
    </row>
    <row r="978">
      <c r="A978" t="inlineStr">
        <is>
          <t>The Arbors</t>
        </is>
      </c>
      <c r="B978" s="7" t="n">
        <v>2024</v>
      </c>
      <c r="C978" t="inlineStr">
        <is>
          <t>Fences &amp; gates - site perimeter</t>
        </is>
      </c>
      <c r="D978" t="inlineStr">
        <is>
          <t>Paint Iron fencing on perimeter of community</t>
        </is>
      </c>
      <c r="E978" s="7" t="inlineStr">
        <is>
          <t>51076-00</t>
        </is>
      </c>
      <c r="F978" s="11" t="inlineStr">
        <is>
          <t>GC</t>
        </is>
      </c>
      <c r="G978" s="7" t="inlineStr">
        <is>
          <t>Capital Plan</t>
        </is>
      </c>
      <c r="H978" s="3" t="n">
        <v>25000</v>
      </c>
      <c r="I978" s="3" t="n">
        <v>25000</v>
      </c>
      <c r="J978" s="4" t="n">
        <v>0</v>
      </c>
      <c r="K978" s="8">
        <f>IF(H978=0,0,I978/H978)</f>
        <v/>
      </c>
      <c r="L978" s="11" t="inlineStr">
        <is>
          <t>Completed</t>
        </is>
      </c>
    </row>
    <row r="979">
      <c r="A979" t="inlineStr">
        <is>
          <t>The Arbors</t>
        </is>
      </c>
      <c r="B979" s="7" t="n">
        <v>2024</v>
      </c>
      <c r="C979" t="inlineStr">
        <is>
          <t>Resurface swimming pool</t>
        </is>
      </c>
      <c r="D979" t="inlineStr">
        <is>
          <t>Resurface two hot tubs</t>
        </is>
      </c>
      <c r="E979" s="7" t="inlineStr">
        <is>
          <t>51023-00</t>
        </is>
      </c>
      <c r="F979" s="11" t="inlineStr">
        <is>
          <t>GC</t>
        </is>
      </c>
      <c r="G979" s="7" t="inlineStr">
        <is>
          <t>Capital Plan</t>
        </is>
      </c>
      <c r="H979" s="3" t="n">
        <v>32000</v>
      </c>
      <c r="I979" s="3" t="n">
        <v>32000</v>
      </c>
      <c r="J979" s="4" t="n">
        <v>0</v>
      </c>
      <c r="K979" s="8">
        <f>IF(H979=0,0,I979/H979)</f>
        <v/>
      </c>
      <c r="L979" s="11" t="inlineStr">
        <is>
          <t>Completed</t>
        </is>
      </c>
    </row>
    <row r="980">
      <c r="A980" t="inlineStr">
        <is>
          <t>The Arbors</t>
        </is>
      </c>
      <c r="B980" s="7" t="n">
        <v>2024</v>
      </c>
      <c r="C980" t="inlineStr">
        <is>
          <t>Replace swimming pool coping</t>
        </is>
      </c>
      <c r="D980" t="inlineStr">
        <is>
          <t>Deck o seal both pools</t>
        </is>
      </c>
      <c r="E980" s="7" t="inlineStr">
        <is>
          <t>51021-00</t>
        </is>
      </c>
      <c r="F980" s="11" t="inlineStr">
        <is>
          <t>GC</t>
        </is>
      </c>
      <c r="G980" s="7" t="inlineStr">
        <is>
          <t>Capital Plan</t>
        </is>
      </c>
      <c r="H980" s="3" t="n">
        <v>14500</v>
      </c>
      <c r="I980" s="3" t="n">
        <v>14500</v>
      </c>
      <c r="J980" s="4" t="n">
        <v>0</v>
      </c>
      <c r="K980" s="8">
        <f>IF(H980=0,0,I980/H980)</f>
        <v/>
      </c>
      <c r="L980" s="11" t="inlineStr">
        <is>
          <t>Completed</t>
        </is>
      </c>
    </row>
    <row r="981">
      <c r="A981" t="inlineStr">
        <is>
          <t>The Arbors</t>
        </is>
      </c>
      <c r="B981" s="7" t="n">
        <v>2024</v>
      </c>
      <c r="C981" t="inlineStr">
        <is>
          <t>Replace swimming pool deck</t>
        </is>
      </c>
      <c r="D981" t="inlineStr">
        <is>
          <t>Both pool decks need to be cleaned, etched and coated.
Replacing decks add $60k totalAt Leasing pool- look at changing e</t>
        </is>
      </c>
      <c r="E981" s="7" t="inlineStr">
        <is>
          <t>51022-00</t>
        </is>
      </c>
      <c r="F981" s="11" t="inlineStr">
        <is>
          <t>GC</t>
        </is>
      </c>
      <c r="G981" s="7" t="inlineStr">
        <is>
          <t>Capital Plan</t>
        </is>
      </c>
      <c r="H981" s="3" t="n">
        <v>50000</v>
      </c>
      <c r="I981" s="3" t="n">
        <v>50000</v>
      </c>
      <c r="J981" s="4" t="n">
        <v>0</v>
      </c>
      <c r="K981" s="8">
        <f>IF(H981=0,0,I981/H981)</f>
        <v/>
      </c>
      <c r="L981" s="11" t="inlineStr">
        <is>
          <t>Completed</t>
        </is>
      </c>
    </row>
    <row r="982">
      <c r="A982" t="inlineStr">
        <is>
          <t>The Arbors</t>
        </is>
      </c>
      <c r="B982" s="7" t="n">
        <v>2024</v>
      </c>
      <c r="C982" t="inlineStr">
        <is>
          <t>Repair / replace swimming pool pumps</t>
        </is>
      </c>
      <c r="D982" t="inlineStr">
        <is>
          <t>Anti entrapment devices</t>
        </is>
      </c>
      <c r="E982" s="7" t="inlineStr">
        <is>
          <t>51026-00</t>
        </is>
      </c>
      <c r="F982" s="11" t="inlineStr">
        <is>
          <t>GC</t>
        </is>
      </c>
      <c r="G982" s="7" t="inlineStr">
        <is>
          <t>Capital Plan</t>
        </is>
      </c>
      <c r="H982" s="3" t="n">
        <v>12900</v>
      </c>
      <c r="I982" s="3" t="n">
        <v>12900</v>
      </c>
      <c r="J982" s="4" t="n">
        <v>0</v>
      </c>
      <c r="K982" s="8">
        <f>IF(H982=0,0,I982/H982)</f>
        <v/>
      </c>
      <c r="L982" s="11" t="inlineStr">
        <is>
          <t>Completed</t>
        </is>
      </c>
    </row>
    <row r="983">
      <c r="A983" t="inlineStr">
        <is>
          <t>The Arbors</t>
        </is>
      </c>
      <c r="B983" s="7" t="n">
        <v>2024</v>
      </c>
      <c r="C983" t="inlineStr">
        <is>
          <t>Fences &amp; gates - swimming pool</t>
        </is>
      </c>
      <c r="D983" t="inlineStr">
        <is>
          <t>Repair gates and paint   At gym pool- fix exit gate eye level hinge so it doesn't protrude</t>
        </is>
      </c>
      <c r="E983" s="7" t="inlineStr">
        <is>
          <t>51076-00</t>
        </is>
      </c>
      <c r="F983" s="11" t="inlineStr">
        <is>
          <t>GC</t>
        </is>
      </c>
      <c r="G983" s="7" t="inlineStr">
        <is>
          <t>Capital Plan</t>
        </is>
      </c>
      <c r="H983" s="3" t="n">
        <v>16000</v>
      </c>
      <c r="I983" s="3" t="n">
        <v>16000</v>
      </c>
      <c r="J983" s="4" t="n">
        <v>0</v>
      </c>
      <c r="K983" s="8">
        <f>IF(H983=0,0,I983/H983)</f>
        <v/>
      </c>
      <c r="L983" s="11" t="inlineStr">
        <is>
          <t>Completed</t>
        </is>
      </c>
    </row>
    <row r="984">
      <c r="A984" t="inlineStr">
        <is>
          <t>The Arbors</t>
        </is>
      </c>
      <c r="B984" s="7" t="n">
        <v>2024</v>
      </c>
      <c r="C984" t="inlineStr">
        <is>
          <t>Carports / Garages</t>
        </is>
      </c>
      <c r="D984" t="inlineStr">
        <is>
          <t>Replace rotted wood and paint parking buildings Exterior only</t>
        </is>
      </c>
      <c r="E984" s="7" t="inlineStr">
        <is>
          <t>51172-00</t>
        </is>
      </c>
      <c r="F984" s="11" t="inlineStr">
        <is>
          <t>GC</t>
        </is>
      </c>
      <c r="G984" s="7" t="inlineStr">
        <is>
          <t>Capital Plan</t>
        </is>
      </c>
      <c r="H984" s="3" t="n">
        <v>95000</v>
      </c>
      <c r="I984" s="3" t="n">
        <v>95000</v>
      </c>
      <c r="J984" s="4" t="n">
        <v>0</v>
      </c>
      <c r="K984" s="8">
        <f>IF(H984=0,0,I984/H984)</f>
        <v/>
      </c>
      <c r="L984" s="11" t="inlineStr">
        <is>
          <t>Completed</t>
        </is>
      </c>
    </row>
    <row r="985">
      <c r="A985" t="inlineStr">
        <is>
          <t>The Arbors</t>
        </is>
      </c>
      <c r="B985" s="7" t="n">
        <v>2024</v>
      </c>
      <c r="C985" t="inlineStr">
        <is>
          <t>Dumpster enclosures</t>
        </is>
      </c>
      <c r="D985" t="inlineStr">
        <is>
          <t>Repair and Paint</t>
        </is>
      </c>
      <c r="E985" s="7" t="inlineStr">
        <is>
          <t>51163-00</t>
        </is>
      </c>
      <c r="F985" s="11" t="inlineStr">
        <is>
          <t>GC</t>
        </is>
      </c>
      <c r="G985" s="7" t="inlineStr">
        <is>
          <t>Capital Plan</t>
        </is>
      </c>
      <c r="H985" s="3" t="n">
        <v>9000</v>
      </c>
      <c r="I985" s="3" t="n">
        <v>9000</v>
      </c>
      <c r="J985" s="4" t="n">
        <v>0</v>
      </c>
      <c r="K985" s="8">
        <f>IF(H985=0,0,I985/H985)</f>
        <v/>
      </c>
      <c r="L985" s="11" t="inlineStr">
        <is>
          <t>Completed</t>
        </is>
      </c>
    </row>
    <row r="986">
      <c r="A986" t="inlineStr">
        <is>
          <t>The Arbors</t>
        </is>
      </c>
      <c r="B986" s="7" t="n">
        <v>2024</v>
      </c>
      <c r="C986" t="inlineStr">
        <is>
          <t>ADA Accessibility</t>
        </is>
      </c>
      <c r="D986" t="inlineStr">
        <is>
          <t>From PCA- 7.0- Parking areas that provide self-parking for employees and visitors must provide ADA-compliant parking spa</t>
        </is>
      </c>
      <c r="E986" s="7" t="inlineStr">
        <is>
          <t>51169-00</t>
        </is>
      </c>
      <c r="F986" s="11" t="inlineStr">
        <is>
          <t>GC</t>
        </is>
      </c>
      <c r="G986" s="7" t="inlineStr">
        <is>
          <t>Capital Plan</t>
        </is>
      </c>
      <c r="H986" s="3" t="n">
        <v>2000</v>
      </c>
      <c r="I986" s="3" t="n">
        <v>2000</v>
      </c>
      <c r="J986" s="4" t="n">
        <v>0</v>
      </c>
      <c r="K986" s="8">
        <f>IF(H986=0,0,I986/H986)</f>
        <v/>
      </c>
      <c r="L986" s="11" t="inlineStr">
        <is>
          <t>Completed</t>
        </is>
      </c>
    </row>
    <row r="987">
      <c r="A987" t="inlineStr">
        <is>
          <t>The Arbors</t>
        </is>
      </c>
      <c r="B987" s="7" t="n">
        <v>2024</v>
      </c>
      <c r="C987" t="inlineStr">
        <is>
          <t>Termite Treatment &amp; Repairs</t>
        </is>
      </c>
      <c r="D987" t="inlineStr">
        <is>
          <t>WDIR treatment and repairs will be required by lender within 60-90 days of closing.  Reference Terminix report and quote</t>
        </is>
      </c>
      <c r="E987" s="7" t="inlineStr">
        <is>
          <t>51992-00</t>
        </is>
      </c>
      <c r="F987" s="11" t="inlineStr">
        <is>
          <t>GC</t>
        </is>
      </c>
      <c r="G987" s="7" t="inlineStr">
        <is>
          <t>Capital Plan</t>
        </is>
      </c>
      <c r="H987" s="3" t="n">
        <v>40000</v>
      </c>
      <c r="I987" s="3" t="n">
        <v>40000</v>
      </c>
      <c r="J987" s="4" t="n">
        <v>0</v>
      </c>
      <c r="K987" s="8">
        <f>IF(H987=0,0,I987/H987)</f>
        <v/>
      </c>
      <c r="L987" s="11" t="inlineStr">
        <is>
          <t>Completed</t>
        </is>
      </c>
    </row>
    <row r="988">
      <c r="A988" t="inlineStr">
        <is>
          <t>The Arbors</t>
        </is>
      </c>
      <c r="B988" s="7" t="n">
        <v>2024</v>
      </c>
      <c r="C988" t="inlineStr">
        <is>
          <t>Repair exterior stair railings</t>
        </is>
      </c>
      <c r="D988" t="inlineStr">
        <is>
          <t>Secure rails</t>
        </is>
      </c>
      <c r="E988" s="7" t="inlineStr">
        <is>
          <t>51077-00</t>
        </is>
      </c>
      <c r="F988" s="11" t="inlineStr">
        <is>
          <t>GC</t>
        </is>
      </c>
      <c r="G988" s="7" t="inlineStr">
        <is>
          <t>Capital Plan</t>
        </is>
      </c>
      <c r="H988" s="3" t="n">
        <v>8000</v>
      </c>
      <c r="I988" s="3" t="n">
        <v>8000</v>
      </c>
      <c r="J988" s="4" t="n">
        <v>0</v>
      </c>
      <c r="K988" s="8">
        <f>IF(H988=0,0,I988/H988)</f>
        <v/>
      </c>
      <c r="L988" s="11" t="inlineStr">
        <is>
          <t>Completed</t>
        </is>
      </c>
    </row>
    <row r="989">
      <c r="A989" t="inlineStr">
        <is>
          <t>The Arbors</t>
        </is>
      </c>
      <c r="B989" s="7" t="n">
        <v>2024</v>
      </c>
      <c r="C989" t="inlineStr">
        <is>
          <t>Repair balcony framing &amp; decking</t>
        </is>
      </c>
      <c r="D989" t="inlineStr">
        <is>
          <t>Place Holder to have all balconies inspected and repaired</t>
        </is>
      </c>
      <c r="E989" s="7" t="inlineStr">
        <is>
          <t>51072-00</t>
        </is>
      </c>
      <c r="F989" s="11" t="inlineStr">
        <is>
          <t>GC</t>
        </is>
      </c>
      <c r="G989" s="7" t="inlineStr">
        <is>
          <t>Capital Plan</t>
        </is>
      </c>
      <c r="H989" s="3" t="n">
        <v>160000</v>
      </c>
      <c r="I989" s="3" t="n">
        <v>160000</v>
      </c>
      <c r="J989" s="4" t="n">
        <v>0</v>
      </c>
      <c r="K989" s="8">
        <f>IF(H989=0,0,I989/H989)</f>
        <v/>
      </c>
      <c r="L989" s="11" t="inlineStr">
        <is>
          <t>Completed</t>
        </is>
      </c>
    </row>
    <row r="990">
      <c r="A990" t="inlineStr">
        <is>
          <t>The Arbors</t>
        </is>
      </c>
      <c r="B990" s="7" t="n">
        <v>2024</v>
      </c>
      <c r="C990" t="inlineStr">
        <is>
          <t>Repair patio/balcony railings</t>
        </is>
      </c>
      <c r="D990" t="inlineStr">
        <is>
          <t>Secure rails</t>
        </is>
      </c>
      <c r="E990" s="7" t="inlineStr">
        <is>
          <t>51077-00</t>
        </is>
      </c>
      <c r="F990" s="11" t="inlineStr">
        <is>
          <t>GC</t>
        </is>
      </c>
      <c r="G990" s="7" t="inlineStr">
        <is>
          <t>Capital Plan</t>
        </is>
      </c>
      <c r="H990" s="3" t="n">
        <v>6000</v>
      </c>
      <c r="I990" s="3" t="n">
        <v>6000</v>
      </c>
      <c r="J990" s="4" t="n">
        <v>0</v>
      </c>
      <c r="K990" s="8">
        <f>IF(H990=0,0,I990/H990)</f>
        <v/>
      </c>
      <c r="L990" s="11" t="inlineStr">
        <is>
          <t>Completed</t>
        </is>
      </c>
    </row>
    <row r="991">
      <c r="A991" t="inlineStr">
        <is>
          <t>The Arbors</t>
        </is>
      </c>
      <c r="B991" s="7" t="n">
        <v>2024</v>
      </c>
      <c r="C991" t="inlineStr">
        <is>
          <t>Expansion Joints</t>
        </is>
      </c>
      <c r="D991" t="inlineStr">
        <is>
          <t>Re-seal expansions</t>
        </is>
      </c>
      <c r="E991" s="7" t="inlineStr">
        <is>
          <t>51070-00</t>
        </is>
      </c>
      <c r="F991" s="11" t="inlineStr">
        <is>
          <t>GC</t>
        </is>
      </c>
      <c r="G991" s="7" t="inlineStr">
        <is>
          <t>Capital Plan</t>
        </is>
      </c>
      <c r="H991" s="3" t="n">
        <v>8000</v>
      </c>
      <c r="I991" s="3" t="n">
        <v>8000</v>
      </c>
      <c r="J991" s="4" t="n">
        <v>0</v>
      </c>
      <c r="K991" s="8">
        <f>IF(H991=0,0,I991/H991)</f>
        <v/>
      </c>
      <c r="L991" s="11" t="inlineStr">
        <is>
          <t>Completed</t>
        </is>
      </c>
    </row>
    <row r="992">
      <c r="A992" t="inlineStr">
        <is>
          <t>The Arbors</t>
        </is>
      </c>
      <c r="B992" s="7" t="n">
        <v>2024</v>
      </c>
      <c r="C992" t="inlineStr">
        <is>
          <t>Asphalt composite shingle roofing</t>
        </is>
      </c>
      <c r="D992" t="inlineStr">
        <is>
          <t>Reportedly roofs were replaced on unit building 4 years ago however the ancillary buildings were not done.  Allowance fo</t>
        </is>
      </c>
      <c r="E992" s="7" t="inlineStr">
        <is>
          <t>51061-00</t>
        </is>
      </c>
      <c r="F992" s="11" t="inlineStr">
        <is>
          <t>GC</t>
        </is>
      </c>
      <c r="G992" s="7" t="inlineStr">
        <is>
          <t>Capital Plan</t>
        </is>
      </c>
      <c r="H992" s="3" t="n">
        <v>35000</v>
      </c>
      <c r="I992" s="3" t="n">
        <v>35000</v>
      </c>
      <c r="J992" s="4" t="n">
        <v>0</v>
      </c>
      <c r="K992" s="8">
        <f>IF(H992=0,0,I992/H992)</f>
        <v/>
      </c>
      <c r="L992" s="11" t="inlineStr">
        <is>
          <t>Completed</t>
        </is>
      </c>
    </row>
    <row r="993">
      <c r="A993" t="inlineStr">
        <is>
          <t>The Arbors</t>
        </is>
      </c>
      <c r="B993" s="7" t="n">
        <v>2024</v>
      </c>
      <c r="C993" t="inlineStr">
        <is>
          <t>Gutters &amp; downspouts</t>
        </is>
      </c>
      <c r="D993" t="inlineStr">
        <is>
          <t>Clean, re-pitch and resecure gutters</t>
        </is>
      </c>
      <c r="E993" s="7" t="inlineStr">
        <is>
          <t>51071-00</t>
        </is>
      </c>
      <c r="F993" s="11" t="inlineStr">
        <is>
          <t>GC</t>
        </is>
      </c>
      <c r="G993" s="7" t="inlineStr">
        <is>
          <t>Capital Plan</t>
        </is>
      </c>
      <c r="H993" s="3" t="n">
        <v>14000</v>
      </c>
      <c r="I993" s="3" t="n">
        <v>14000</v>
      </c>
      <c r="J993" s="4" t="n">
        <v>0</v>
      </c>
      <c r="K993" s="8">
        <f>IF(H993=0,0,I993/H993)</f>
        <v/>
      </c>
      <c r="L993" s="11" t="inlineStr">
        <is>
          <t>Completed</t>
        </is>
      </c>
    </row>
    <row r="994">
      <c r="A994" t="inlineStr">
        <is>
          <t>The Arbors</t>
        </is>
      </c>
      <c r="B994" s="7" t="n">
        <v>2024</v>
      </c>
      <c r="C994" t="inlineStr">
        <is>
          <t>Flashing</t>
        </is>
      </c>
      <c r="D994" t="inlineStr">
        <is>
          <t>replace damaged z bar on siding replacement</t>
        </is>
      </c>
      <c r="E994" s="7" t="inlineStr">
        <is>
          <t>51062-00</t>
        </is>
      </c>
      <c r="F994" s="11" t="inlineStr">
        <is>
          <t>GC</t>
        </is>
      </c>
      <c r="G994" s="7" t="inlineStr">
        <is>
          <t>Capital Plan</t>
        </is>
      </c>
      <c r="H994" s="3" t="n">
        <v>8000</v>
      </c>
      <c r="I994" s="3" t="n">
        <v>8000</v>
      </c>
      <c r="J994" s="4" t="n">
        <v>0</v>
      </c>
      <c r="K994" s="8">
        <f>IF(H994=0,0,I994/H994)</f>
        <v/>
      </c>
      <c r="L994" s="11" t="inlineStr">
        <is>
          <t>Completed</t>
        </is>
      </c>
    </row>
    <row r="995">
      <c r="A995" t="inlineStr">
        <is>
          <t>The Arbors</t>
        </is>
      </c>
      <c r="B995" s="7" t="n">
        <v>2024</v>
      </c>
      <c r="C995" t="inlineStr">
        <is>
          <t xml:space="preserve">Sealants &amp; caulking </t>
        </is>
      </c>
      <c r="D995" t="inlineStr">
        <is>
          <t>caulk and seal</t>
        </is>
      </c>
      <c r="E995" s="7" t="inlineStr">
        <is>
          <t>51062-00</t>
        </is>
      </c>
      <c r="F995" s="11" t="inlineStr">
        <is>
          <t>GC</t>
        </is>
      </c>
      <c r="G995" s="7" t="inlineStr">
        <is>
          <t>Capital Plan</t>
        </is>
      </c>
      <c r="H995" s="3" t="n">
        <v>8000</v>
      </c>
      <c r="I995" s="3" t="n">
        <v>8000</v>
      </c>
      <c r="J995" s="4" t="n">
        <v>0</v>
      </c>
      <c r="K995" s="8">
        <f>IF(H995=0,0,I995/H995)</f>
        <v/>
      </c>
      <c r="L995" s="11" t="inlineStr">
        <is>
          <t>Completed</t>
        </is>
      </c>
    </row>
    <row r="996">
      <c r="A996" t="inlineStr">
        <is>
          <t>The Arbors</t>
        </is>
      </c>
      <c r="B996" s="7" t="n">
        <v>2024</v>
      </c>
      <c r="C996" t="inlineStr">
        <is>
          <t>Repair / replace wood siding</t>
        </is>
      </c>
      <c r="D996" t="inlineStr">
        <is>
          <t>Replace rotted siding</t>
        </is>
      </c>
      <c r="E996" s="7" t="inlineStr">
        <is>
          <t>51075-00</t>
        </is>
      </c>
      <c r="F996" s="11" t="inlineStr">
        <is>
          <t>GC</t>
        </is>
      </c>
      <c r="G996" s="7" t="inlineStr">
        <is>
          <t>Capital Plan</t>
        </is>
      </c>
      <c r="H996" s="3" t="n">
        <v>14000</v>
      </c>
      <c r="I996" s="3" t="n">
        <v>14000</v>
      </c>
      <c r="J996" s="4" t="n">
        <v>0</v>
      </c>
      <c r="K996" s="8">
        <f>IF(H996=0,0,I996/H996)</f>
        <v/>
      </c>
      <c r="L996" s="11" t="inlineStr">
        <is>
          <t>Completed</t>
        </is>
      </c>
    </row>
    <row r="997">
      <c r="A997" t="inlineStr">
        <is>
          <t>The Arbors</t>
        </is>
      </c>
      <c r="B997" s="7" t="n">
        <v>2024</v>
      </c>
      <c r="C997" t="inlineStr">
        <is>
          <t>Repair stucco</t>
        </is>
      </c>
      <c r="E997" s="7" t="inlineStr">
        <is>
          <t>51075-00</t>
        </is>
      </c>
      <c r="F997" s="11" t="inlineStr">
        <is>
          <t>GC</t>
        </is>
      </c>
      <c r="G997" s="7" t="inlineStr">
        <is>
          <t>Capital Plan</t>
        </is>
      </c>
      <c r="H997" s="3" t="n">
        <v>16000</v>
      </c>
      <c r="I997" s="3" t="n">
        <v>16000</v>
      </c>
      <c r="J997" s="4" t="n">
        <v>0</v>
      </c>
      <c r="K997" s="8">
        <f>IF(H997=0,0,I997/H997)</f>
        <v/>
      </c>
      <c r="L997" s="11" t="inlineStr">
        <is>
          <t>Completed</t>
        </is>
      </c>
    </row>
    <row r="998">
      <c r="A998" t="inlineStr">
        <is>
          <t>The Arbors</t>
        </is>
      </c>
      <c r="B998" s="7" t="n">
        <v>2024</v>
      </c>
      <c r="C998" t="inlineStr">
        <is>
          <t>Interior Hallway painting</t>
        </is>
      </c>
      <c r="D998" t="inlineStr">
        <is>
          <t>Paint hallways and front doors, Stripe stair treads in breezeways to address trip hazards</t>
        </is>
      </c>
      <c r="E998" s="7" t="inlineStr">
        <is>
          <t>51160-00</t>
        </is>
      </c>
      <c r="F998" s="11" t="inlineStr">
        <is>
          <t>GC</t>
        </is>
      </c>
      <c r="G998" s="7" t="inlineStr">
        <is>
          <t>Capital Plan</t>
        </is>
      </c>
      <c r="H998" s="3" t="n">
        <v>32000</v>
      </c>
      <c r="I998" s="3" t="n">
        <v>32000</v>
      </c>
      <c r="J998" s="4" t="n">
        <v>0</v>
      </c>
      <c r="K998" s="8">
        <f>IF(H998=0,0,I998/H998)</f>
        <v/>
      </c>
      <c r="L998" s="11" t="inlineStr">
        <is>
          <t>Completed</t>
        </is>
      </c>
    </row>
    <row r="999">
      <c r="A999" t="inlineStr">
        <is>
          <t>The Arbors</t>
        </is>
      </c>
      <c r="B999" s="7" t="n">
        <v>2024</v>
      </c>
      <c r="C999" t="inlineStr">
        <is>
          <t>Exterior building</t>
        </is>
      </c>
      <c r="D999" t="inlineStr">
        <is>
          <t>Paint exterior 
From PCA- 4.3.1- The paint finish on the apartment buildings was noted to be chipping and worn. Based on</t>
        </is>
      </c>
      <c r="E999" s="7" t="inlineStr">
        <is>
          <t>51080-00</t>
        </is>
      </c>
      <c r="F999" s="11" t="inlineStr">
        <is>
          <t>GC</t>
        </is>
      </c>
      <c r="G999" s="7" t="inlineStr">
        <is>
          <t>Capital Plan</t>
        </is>
      </c>
      <c r="H999" s="3" t="n">
        <v>200000</v>
      </c>
      <c r="I999" s="3" t="n">
        <v>200000</v>
      </c>
      <c r="J999" s="4" t="n">
        <v>0</v>
      </c>
      <c r="K999" s="8">
        <f>IF(H999=0,0,I999/H999)</f>
        <v/>
      </c>
      <c r="L999" s="11" t="inlineStr">
        <is>
          <t>Completed</t>
        </is>
      </c>
    </row>
    <row r="1000">
      <c r="A1000" t="inlineStr">
        <is>
          <t>The Arbors</t>
        </is>
      </c>
      <c r="B1000" s="7" t="n">
        <v>2024</v>
      </c>
      <c r="C1000" t="inlineStr">
        <is>
          <t>Repair / replace wood trim</t>
        </is>
      </c>
      <c r="D1000" t="inlineStr">
        <is>
          <t>Replace rotted trim and fascia</t>
        </is>
      </c>
      <c r="E1000" s="7" t="inlineStr">
        <is>
          <t>51082-00</t>
        </is>
      </c>
      <c r="F1000" s="11" t="inlineStr">
        <is>
          <t>GC</t>
        </is>
      </c>
      <c r="G1000" s="7" t="inlineStr">
        <is>
          <t>Capital Plan</t>
        </is>
      </c>
      <c r="H1000" s="3" t="n">
        <v>26000</v>
      </c>
      <c r="I1000" s="3" t="n">
        <v>26000</v>
      </c>
      <c r="J1000" s="4" t="n">
        <v>0</v>
      </c>
      <c r="K1000" s="8">
        <f>IF(H1000=0,0,I1000/H1000)</f>
        <v/>
      </c>
      <c r="L1000" s="11" t="inlineStr">
        <is>
          <t>Completed</t>
        </is>
      </c>
    </row>
    <row r="1001">
      <c r="A1001" t="inlineStr">
        <is>
          <t>The Arbors</t>
        </is>
      </c>
      <c r="B1001" s="7" t="n">
        <v>2024</v>
      </c>
      <c r="C1001" t="inlineStr">
        <is>
          <t>Unit Patio Concrete</t>
        </is>
      </c>
      <c r="D1001" t="inlineStr">
        <is>
          <t>From PCA- 3.2.3- Uplifting concrete patio slabs was observed at Units 136, 139, and 107. The upheaval appears to be due,</t>
        </is>
      </c>
      <c r="E1001" s="7" t="inlineStr">
        <is>
          <t>51090-00</t>
        </is>
      </c>
      <c r="F1001" s="11" t="inlineStr">
        <is>
          <t>GC</t>
        </is>
      </c>
      <c r="G1001" s="7" t="inlineStr">
        <is>
          <t>Capital Plan</t>
        </is>
      </c>
      <c r="H1001" s="3" t="n">
        <v>10500</v>
      </c>
      <c r="I1001" s="3" t="n">
        <v>10500</v>
      </c>
      <c r="J1001" s="4" t="n">
        <v>0</v>
      </c>
      <c r="K1001" s="8">
        <f>IF(H1001=0,0,I1001/H1001)</f>
        <v/>
      </c>
      <c r="L1001" s="11" t="inlineStr">
        <is>
          <t>Completed</t>
        </is>
      </c>
    </row>
    <row r="1002">
      <c r="A1002" t="inlineStr">
        <is>
          <t>The Arbors</t>
        </is>
      </c>
      <c r="B1002" s="7" t="n">
        <v>2024</v>
      </c>
      <c r="C1002" t="inlineStr">
        <is>
          <t xml:space="preserve">C02 Dectors </t>
        </is>
      </c>
      <c r="D1002" t="inlineStr">
        <is>
          <t>Install CO2 detectors</t>
        </is>
      </c>
      <c r="E1002" s="7" t="inlineStr">
        <is>
          <t>51993-01</t>
        </is>
      </c>
      <c r="F1002" s="12" t="inlineStr">
        <is>
          <t>PMC</t>
        </is>
      </c>
      <c r="G1002" s="7" t="inlineStr">
        <is>
          <t>Capital Plan</t>
        </is>
      </c>
      <c r="H1002" s="3" t="n">
        <v>7200</v>
      </c>
      <c r="I1002" s="3" t="n">
        <v>0</v>
      </c>
      <c r="J1002" s="4" t="n">
        <v>7200</v>
      </c>
      <c r="K1002" s="8">
        <f>IF(H1002=0,0,I1002/H1002)</f>
        <v/>
      </c>
      <c r="L1002" s="13" t="inlineStr">
        <is>
          <t>Not Started</t>
        </is>
      </c>
    </row>
    <row r="1003">
      <c r="A1003" t="inlineStr">
        <is>
          <t>The Arbors</t>
        </is>
      </c>
      <c r="B1003" s="7" t="n">
        <v>2024</v>
      </c>
      <c r="C1003" t="inlineStr">
        <is>
          <t>Fire Stops</t>
        </is>
      </c>
      <c r="D1003" t="inlineStr">
        <is>
          <t>Basic Fire Stop (Pair covers 4 burner range)- For range vent hoods</t>
        </is>
      </c>
      <c r="E1003" s="7" t="inlineStr">
        <is>
          <t>51993-01</t>
        </is>
      </c>
      <c r="F1003" s="12" t="inlineStr">
        <is>
          <t>PMC</t>
        </is>
      </c>
      <c r="G1003" s="7" t="inlineStr">
        <is>
          <t>Capital Plan</t>
        </is>
      </c>
      <c r="H1003" s="3" t="n">
        <v>7656</v>
      </c>
      <c r="I1003" s="3" t="n">
        <v>0</v>
      </c>
      <c r="J1003" s="4" t="n">
        <v>7656</v>
      </c>
      <c r="K1003" s="8">
        <f>IF(H1003=0,0,I1003/H1003)</f>
        <v/>
      </c>
      <c r="L1003" s="13" t="inlineStr">
        <is>
          <t>Not Started</t>
        </is>
      </c>
    </row>
    <row r="1004">
      <c r="A1004" t="inlineStr">
        <is>
          <t>The Arbors</t>
        </is>
      </c>
      <c r="B1004" s="7" t="n">
        <v>2024</v>
      </c>
      <c r="C1004" t="inlineStr">
        <is>
          <t>Signage - Entry Monument</t>
        </is>
      </c>
      <c r="D1004" t="inlineStr">
        <is>
          <t>Refresh 1 sign, replace the other, replace wall banner facing Fairhaven</t>
        </is>
      </c>
      <c r="E1004" s="7" t="inlineStr">
        <is>
          <t>51031-00</t>
        </is>
      </c>
      <c r="F1004" s="12" t="inlineStr">
        <is>
          <t>PMC</t>
        </is>
      </c>
      <c r="G1004" s="7" t="inlineStr">
        <is>
          <t>Capital Plan</t>
        </is>
      </c>
      <c r="H1004" s="3" t="n">
        <v>15000</v>
      </c>
      <c r="I1004" s="3" t="n">
        <v>29576</v>
      </c>
      <c r="J1004" s="4" t="n">
        <v>-14576</v>
      </c>
      <c r="K1004" s="8">
        <f>IF(H1004=0,0,I1004/H1004)</f>
        <v/>
      </c>
      <c r="L1004" s="11" t="inlineStr">
        <is>
          <t>Completed</t>
        </is>
      </c>
    </row>
    <row r="1005">
      <c r="A1005" t="inlineStr">
        <is>
          <t>The Arbors</t>
        </is>
      </c>
      <c r="B1005" s="7" t="n">
        <v>2024</v>
      </c>
      <c r="C1005" t="inlineStr">
        <is>
          <t>Signage - Site</t>
        </is>
      </c>
      <c r="D1005" t="inlineStr">
        <is>
          <t>Refresh</t>
        </is>
      </c>
      <c r="E1005" s="7" t="inlineStr">
        <is>
          <t>51032-00</t>
        </is>
      </c>
      <c r="F1005" s="12" t="inlineStr">
        <is>
          <t>PMC</t>
        </is>
      </c>
      <c r="G1005" s="7" t="inlineStr">
        <is>
          <t>Capital Plan</t>
        </is>
      </c>
      <c r="H1005" s="3" t="n">
        <v>10000</v>
      </c>
      <c r="I1005" s="3" t="n">
        <v>17469</v>
      </c>
      <c r="J1005" s="4" t="n">
        <v>-7469</v>
      </c>
      <c r="K1005" s="8">
        <f>IF(H1005=0,0,I1005/H1005)</f>
        <v/>
      </c>
      <c r="L1005" s="11" t="inlineStr">
        <is>
          <t>Completed</t>
        </is>
      </c>
    </row>
    <row r="1006">
      <c r="A1006" t="inlineStr">
        <is>
          <t>The Arbors</t>
        </is>
      </c>
      <c r="B1006" s="7" t="n">
        <v>2024</v>
      </c>
      <c r="C1006" t="inlineStr">
        <is>
          <t>Designer Fees</t>
        </is>
      </c>
      <c r="D1006" t="inlineStr">
        <is>
          <t>Exterior Paint, Unit Interiors, Clubhouse/Amenity areas</t>
        </is>
      </c>
      <c r="E1006" s="7" t="inlineStr">
        <is>
          <t>51990-00</t>
        </is>
      </c>
      <c r="F1006" s="12" t="inlineStr">
        <is>
          <t>PMC</t>
        </is>
      </c>
      <c r="G1006" s="7" t="inlineStr">
        <is>
          <t>Capital Plan</t>
        </is>
      </c>
      <c r="H1006" s="3" t="n">
        <v>3000</v>
      </c>
      <c r="I1006" s="3" t="n">
        <v>10357</v>
      </c>
      <c r="J1006" s="4" t="n">
        <v>-7357</v>
      </c>
      <c r="K1006" s="8">
        <f>IF(H1006=0,0,I1006/H1006)</f>
        <v/>
      </c>
      <c r="L1006" s="11" t="inlineStr">
        <is>
          <t>Completed</t>
        </is>
      </c>
    </row>
    <row r="1007">
      <c r="A1007" t="inlineStr">
        <is>
          <t>The Arbors</t>
        </is>
      </c>
      <c r="B1007" s="7" t="n">
        <v>2024</v>
      </c>
      <c r="C1007" t="inlineStr">
        <is>
          <t>Leasing Office Remodel</t>
        </is>
      </c>
      <c r="D1007" t="inlineStr">
        <is>
          <t>Refresh paint on accent wall to brighten space, flooring, add lighting</t>
        </is>
      </c>
      <c r="E1007" s="7" t="inlineStr">
        <is>
          <t>51169-00</t>
        </is>
      </c>
      <c r="F1007" s="11" t="inlineStr">
        <is>
          <t>GC</t>
        </is>
      </c>
      <c r="G1007" s="7" t="inlineStr">
        <is>
          <t>Capital Plan</t>
        </is>
      </c>
      <c r="H1007" s="3" t="n">
        <v>15000</v>
      </c>
      <c r="I1007" s="3" t="n">
        <v>15000</v>
      </c>
      <c r="J1007" s="4" t="n">
        <v>0</v>
      </c>
      <c r="K1007" s="8">
        <f>IF(H1007=0,0,I1007/H1007)</f>
        <v/>
      </c>
      <c r="L1007" s="11" t="inlineStr">
        <is>
          <t>Completed</t>
        </is>
      </c>
    </row>
    <row r="1008">
      <c r="A1008" t="inlineStr">
        <is>
          <t>The Arbors</t>
        </is>
      </c>
      <c r="B1008" s="7" t="n">
        <v>2024</v>
      </c>
      <c r="C1008" t="inlineStr">
        <is>
          <t>Leasing Office Furniture</t>
        </is>
      </c>
      <c r="D1008" t="inlineStr">
        <is>
          <t>Ok, small allowance</t>
        </is>
      </c>
      <c r="E1008" s="7" t="inlineStr">
        <is>
          <t>51995-00</t>
        </is>
      </c>
      <c r="F1008" s="12" t="inlineStr">
        <is>
          <t>PMC</t>
        </is>
      </c>
      <c r="G1008" s="7" t="inlineStr">
        <is>
          <t>Capital Plan</t>
        </is>
      </c>
      <c r="H1008" s="3" t="n">
        <v>2000</v>
      </c>
      <c r="I1008" s="3" t="n">
        <v>1243</v>
      </c>
      <c r="J1008" s="4" t="n">
        <v>757</v>
      </c>
      <c r="K1008" s="8">
        <f>IF(H1008=0,0,I1008/H1008)</f>
        <v/>
      </c>
      <c r="L1008" s="10" t="inlineStr">
        <is>
          <t>In Progress</t>
        </is>
      </c>
    </row>
    <row r="1009">
      <c r="A1009" t="inlineStr">
        <is>
          <t>The Arbors</t>
        </is>
      </c>
      <c r="B1009" s="7" t="n">
        <v>2024</v>
      </c>
      <c r="C1009" t="inlineStr">
        <is>
          <t>Computers</t>
        </is>
      </c>
      <c r="D1009" t="inlineStr">
        <is>
          <t>Allowance for new office computers and software, printer, office supplies</t>
        </is>
      </c>
      <c r="E1009" s="7" t="inlineStr">
        <is>
          <t>51995-00</t>
        </is>
      </c>
      <c r="F1009" s="12" t="inlineStr">
        <is>
          <t>PMC</t>
        </is>
      </c>
      <c r="G1009" s="7" t="inlineStr">
        <is>
          <t>Capital Plan</t>
        </is>
      </c>
      <c r="H1009" s="3" t="n">
        <v>4000</v>
      </c>
      <c r="I1009" s="3" t="n">
        <v>0</v>
      </c>
      <c r="J1009" s="4" t="n">
        <v>4000</v>
      </c>
      <c r="K1009" s="8">
        <f>IF(H1009=0,0,I1009/H1009)</f>
        <v/>
      </c>
      <c r="L1009" s="13" t="inlineStr">
        <is>
          <t>Not Started</t>
        </is>
      </c>
    </row>
    <row r="1010">
      <c r="A1010" t="inlineStr">
        <is>
          <t>The Arbors</t>
        </is>
      </c>
      <c r="B1010" s="7" t="n">
        <v>2024</v>
      </c>
      <c r="C1010" t="inlineStr">
        <is>
          <t>Fitness Center Remodel</t>
        </is>
      </c>
      <c r="D1010" t="inlineStr">
        <is>
          <t>Fix front door, add lighting, replace fan with something more commercial, add mini split HVAC, new larger TV, add rubber</t>
        </is>
      </c>
      <c r="E1010" s="7" t="inlineStr">
        <is>
          <t>51160-00</t>
        </is>
      </c>
      <c r="F1010" s="11" t="inlineStr">
        <is>
          <t>GC</t>
        </is>
      </c>
      <c r="G1010" s="7" t="inlineStr">
        <is>
          <t>Capital Plan</t>
        </is>
      </c>
      <c r="H1010" s="3" t="n">
        <v>20000</v>
      </c>
      <c r="I1010" s="3" t="n">
        <v>20000</v>
      </c>
      <c r="J1010" s="4" t="n">
        <v>0</v>
      </c>
      <c r="K1010" s="8">
        <f>IF(H1010=0,0,I1010/H1010)</f>
        <v/>
      </c>
      <c r="L1010" s="11" t="inlineStr">
        <is>
          <t>Completed</t>
        </is>
      </c>
    </row>
    <row r="1011">
      <c r="A1011" t="inlineStr">
        <is>
          <t>The Arbors</t>
        </is>
      </c>
      <c r="B1011" s="7" t="n">
        <v>2024</v>
      </c>
      <c r="C1011" t="inlineStr">
        <is>
          <t>Fitness Equipment</t>
        </is>
      </c>
      <c r="D1011" t="inlineStr">
        <is>
          <t>Refresh equipment, add stair stepper</t>
        </is>
      </c>
      <c r="E1011" s="7" t="inlineStr">
        <is>
          <t>51028-00</t>
        </is>
      </c>
      <c r="F1011" s="12" t="inlineStr">
        <is>
          <t>PMC</t>
        </is>
      </c>
      <c r="G1011" s="7" t="inlineStr">
        <is>
          <t>Capital Plan</t>
        </is>
      </c>
      <c r="H1011" s="3" t="n">
        <v>10000</v>
      </c>
      <c r="I1011" s="3" t="n">
        <v>8000</v>
      </c>
      <c r="J1011" s="4" t="n">
        <v>2000</v>
      </c>
      <c r="K1011" s="8">
        <f>IF(H1011=0,0,I1011/H1011)</f>
        <v/>
      </c>
      <c r="L1011" s="10" t="inlineStr">
        <is>
          <t>In Progress</t>
        </is>
      </c>
    </row>
    <row r="1012">
      <c r="A1012" t="inlineStr">
        <is>
          <t>The Arbors</t>
        </is>
      </c>
      <c r="B1012" s="7" t="n">
        <v>2024</v>
      </c>
      <c r="C1012" t="inlineStr">
        <is>
          <t>Pool Area Remodel- 2 pools</t>
        </is>
      </c>
      <c r="D1012" t="inlineStr">
        <is>
          <t>Allowance for lighting, other enhancements</t>
        </is>
      </c>
      <c r="E1012" s="7" t="inlineStr">
        <is>
          <t>51011-00</t>
        </is>
      </c>
      <c r="F1012" s="11" t="inlineStr">
        <is>
          <t>GC</t>
        </is>
      </c>
      <c r="G1012" s="7" t="inlineStr">
        <is>
          <t>Capital Plan</t>
        </is>
      </c>
      <c r="H1012" s="3" t="n">
        <v>20000</v>
      </c>
      <c r="I1012" s="3" t="n">
        <v>20000</v>
      </c>
      <c r="J1012" s="4" t="n">
        <v>0</v>
      </c>
      <c r="K1012" s="8">
        <f>IF(H1012=0,0,I1012/H1012)</f>
        <v/>
      </c>
      <c r="L1012" s="11" t="inlineStr">
        <is>
          <t>Completed</t>
        </is>
      </c>
    </row>
    <row r="1013">
      <c r="A1013" t="inlineStr">
        <is>
          <t>The Arbors</t>
        </is>
      </c>
      <c r="B1013" s="7" t="n">
        <v>2024</v>
      </c>
      <c r="C1013" t="inlineStr">
        <is>
          <t>Pool Furniture- 2 pools</t>
        </is>
      </c>
      <c r="D1013" t="inlineStr">
        <is>
          <t>New furniture &amp; games</t>
        </is>
      </c>
      <c r="E1013" s="7" t="inlineStr">
        <is>
          <t>51011-00</t>
        </is>
      </c>
      <c r="F1013" s="11" t="inlineStr">
        <is>
          <t>GC</t>
        </is>
      </c>
      <c r="G1013" s="7" t="inlineStr">
        <is>
          <t>Capital Plan</t>
        </is>
      </c>
      <c r="H1013" s="3" t="n">
        <v>70000</v>
      </c>
      <c r="I1013" s="3" t="n">
        <v>70000</v>
      </c>
      <c r="J1013" s="4" t="n">
        <v>0</v>
      </c>
      <c r="K1013" s="8">
        <f>IF(H1013=0,0,I1013/H1013)</f>
        <v/>
      </c>
      <c r="L1013" s="11" t="inlineStr">
        <is>
          <t>Completed</t>
        </is>
      </c>
    </row>
    <row r="1014">
      <c r="A1014" t="inlineStr">
        <is>
          <t>The Arbors</t>
        </is>
      </c>
      <c r="B1014" s="7" t="n">
        <v>2024</v>
      </c>
      <c r="C1014" t="inlineStr">
        <is>
          <t>Picnic/Grill Furniture</t>
        </is>
      </c>
      <c r="D1014" t="inlineStr">
        <is>
          <t>Allowance for new grills, furniture &amp; misc items, move concrete furniture from pool to picnic area</t>
        </is>
      </c>
      <c r="E1014" s="7" t="inlineStr">
        <is>
          <t>51160-04</t>
        </is>
      </c>
      <c r="F1014" s="11" t="inlineStr">
        <is>
          <t>GC</t>
        </is>
      </c>
      <c r="G1014" s="7" t="inlineStr">
        <is>
          <t>Capital Plan</t>
        </is>
      </c>
      <c r="H1014" s="3" t="n">
        <v>15000</v>
      </c>
      <c r="I1014" s="3" t="n">
        <v>15000</v>
      </c>
      <c r="J1014" s="4" t="n">
        <v>0</v>
      </c>
      <c r="K1014" s="8">
        <f>IF(H1014=0,0,I1014/H1014)</f>
        <v/>
      </c>
      <c r="L1014" s="11" t="inlineStr">
        <is>
          <t>Completed</t>
        </is>
      </c>
    </row>
    <row r="1015">
      <c r="A1015" t="inlineStr">
        <is>
          <t>The Arbors</t>
        </is>
      </c>
      <c r="B1015" s="7" t="n">
        <v>2024</v>
      </c>
      <c r="C1015" t="inlineStr">
        <is>
          <t>Sports Courts</t>
        </is>
      </c>
      <c r="D1015" t="inlineStr">
        <is>
          <t>Resurface, look at pickleball, replace basketball system if that stays</t>
        </is>
      </c>
      <c r="E1015" s="7" t="inlineStr">
        <is>
          <t>51027-00</t>
        </is>
      </c>
      <c r="F1015" s="11" t="inlineStr">
        <is>
          <t>GC</t>
        </is>
      </c>
      <c r="G1015" s="7" t="inlineStr">
        <is>
          <t>Capital Plan</t>
        </is>
      </c>
      <c r="H1015" s="3" t="n">
        <v>10000</v>
      </c>
      <c r="I1015" s="3" t="n">
        <v>10000</v>
      </c>
      <c r="J1015" s="4" t="n">
        <v>0</v>
      </c>
      <c r="K1015" s="8">
        <f>IF(H1015=0,0,I1015/H1015)</f>
        <v/>
      </c>
      <c r="L1015" s="11" t="inlineStr">
        <is>
          <t>Completed</t>
        </is>
      </c>
    </row>
    <row r="1016">
      <c r="A1016" t="inlineStr">
        <is>
          <t>The Arbors</t>
        </is>
      </c>
      <c r="B1016" s="7" t="n">
        <v>2024</v>
      </c>
      <c r="C1016" t="inlineStr">
        <is>
          <t>Dog Park</t>
        </is>
      </c>
      <c r="D1016" t="inlineStr">
        <is>
          <t>Water/Wash Station with concrete pad</t>
        </is>
      </c>
      <c r="E1016" s="7" t="inlineStr">
        <is>
          <t>51029-00</t>
        </is>
      </c>
      <c r="F1016" s="11" t="inlineStr">
        <is>
          <t>GC</t>
        </is>
      </c>
      <c r="G1016" s="7" t="inlineStr">
        <is>
          <t>Capital Plan</t>
        </is>
      </c>
      <c r="H1016" s="3" t="n">
        <v>8000</v>
      </c>
      <c r="I1016" s="3" t="n">
        <v>8000</v>
      </c>
      <c r="J1016" s="4" t="n">
        <v>0</v>
      </c>
      <c r="K1016" s="8">
        <f>IF(H1016=0,0,I1016/H1016)</f>
        <v/>
      </c>
      <c r="L1016" s="11" t="inlineStr">
        <is>
          <t>Completed</t>
        </is>
      </c>
    </row>
    <row r="1017">
      <c r="A1017" t="inlineStr">
        <is>
          <t>The Arbors</t>
        </is>
      </c>
      <c r="B1017" s="7" t="n">
        <v>2024</v>
      </c>
      <c r="C1017" t="inlineStr">
        <is>
          <t>Property Photo Shoot</t>
        </is>
      </c>
      <c r="D1017" t="inlineStr">
        <is>
          <t>Professional photos and vdeo of remodeled exterior areas, unit interiors when applicable</t>
        </is>
      </c>
      <c r="E1017" s="7" t="inlineStr">
        <is>
          <t>51180-00</t>
        </is>
      </c>
      <c r="F1017" s="12" t="inlineStr">
        <is>
          <t>PMC</t>
        </is>
      </c>
      <c r="G1017" s="7" t="inlineStr">
        <is>
          <t>Capital Plan</t>
        </is>
      </c>
      <c r="H1017" s="3" t="n">
        <v>4000</v>
      </c>
      <c r="I1017" s="3" t="n">
        <v>5102</v>
      </c>
      <c r="J1017" s="4" t="n">
        <v>-1102</v>
      </c>
      <c r="K1017" s="8">
        <f>IF(H1017=0,0,I1017/H1017)</f>
        <v/>
      </c>
      <c r="L1017" s="11" t="inlineStr">
        <is>
          <t>Completed</t>
        </is>
      </c>
    </row>
    <row r="1018">
      <c r="A1018" t="inlineStr">
        <is>
          <t>The Arbors</t>
        </is>
      </c>
      <c r="B1018" s="7" t="n">
        <v>2024</v>
      </c>
      <c r="C1018" t="inlineStr">
        <is>
          <t>Access Control System</t>
        </is>
      </c>
      <c r="D1018" t="inlineStr">
        <is>
          <t>Add at entry gates and fitness center</t>
        </is>
      </c>
      <c r="E1018" s="7" t="inlineStr">
        <is>
          <t>51993-00</t>
        </is>
      </c>
      <c r="F1018" s="11" t="inlineStr">
        <is>
          <t>GC</t>
        </is>
      </c>
      <c r="G1018" s="7" t="inlineStr">
        <is>
          <t>Capital Plan</t>
        </is>
      </c>
      <c r="H1018" s="3" t="n">
        <v>15000</v>
      </c>
      <c r="I1018" s="3" t="n">
        <v>15000</v>
      </c>
      <c r="J1018" s="4" t="n">
        <v>0</v>
      </c>
      <c r="K1018" s="8">
        <f>IF(H1018=0,0,I1018/H1018)</f>
        <v/>
      </c>
      <c r="L1018" s="11" t="inlineStr">
        <is>
          <t>Completed</t>
        </is>
      </c>
    </row>
    <row r="1019">
      <c r="A1019" t="inlineStr">
        <is>
          <t>The Arbors</t>
        </is>
      </c>
      <c r="B1019" s="7" t="n">
        <v>2024</v>
      </c>
      <c r="C1019" t="inlineStr">
        <is>
          <t>Package Lockers</t>
        </is>
      </c>
      <c r="D1019" t="inlineStr">
        <is>
          <t>Add package locker system</t>
        </is>
      </c>
      <c r="E1019" s="7" t="inlineStr">
        <is>
          <t>51168-00</t>
        </is>
      </c>
      <c r="F1019" s="12" t="inlineStr">
        <is>
          <t>PMC</t>
        </is>
      </c>
      <c r="G1019" s="7" t="inlineStr">
        <is>
          <t>Capital Plan</t>
        </is>
      </c>
      <c r="H1019" s="3" t="n">
        <v>50000</v>
      </c>
      <c r="I1019" s="3" t="n">
        <v>0</v>
      </c>
      <c r="J1019" s="4" t="n">
        <v>50000</v>
      </c>
      <c r="K1019" s="8">
        <f>IF(H1019=0,0,I1019/H1019)</f>
        <v/>
      </c>
      <c r="L1019" s="13" t="inlineStr">
        <is>
          <t>Not Started</t>
        </is>
      </c>
    </row>
    <row r="1020">
      <c r="A1020" t="inlineStr">
        <is>
          <t>The Arbors</t>
        </is>
      </c>
      <c r="B1020" s="7" t="n">
        <v>2024</v>
      </c>
      <c r="C1020" t="inlineStr">
        <is>
          <t>Laundry rooms- one on each side</t>
        </is>
      </c>
      <c r="D1020" t="inlineStr">
        <is>
          <t>Paint refresh, replace track lighting, resurface or replace counter, look at adding equipment 
From PCA- 4.3.3- Worn doo</t>
        </is>
      </c>
      <c r="E1020" s="7" t="inlineStr">
        <is>
          <t>51166-00</t>
        </is>
      </c>
      <c r="F1020" s="11" t="inlineStr">
        <is>
          <t>GC</t>
        </is>
      </c>
      <c r="G1020" s="7" t="inlineStr">
        <is>
          <t>Capital Plan</t>
        </is>
      </c>
      <c r="H1020" s="3" t="n">
        <v>15000</v>
      </c>
      <c r="I1020" s="3" t="n">
        <v>15000</v>
      </c>
      <c r="J1020" s="4" t="n">
        <v>0</v>
      </c>
      <c r="K1020" s="8">
        <f>IF(H1020=0,0,I1020/H1020)</f>
        <v/>
      </c>
      <c r="L1020" s="11" t="inlineStr">
        <is>
          <t>Completed</t>
        </is>
      </c>
    </row>
    <row r="1021">
      <c r="A1021" t="inlineStr">
        <is>
          <t>The Arbors</t>
        </is>
      </c>
      <c r="B1021" s="7" t="n">
        <v>2024</v>
      </c>
      <c r="C1021" t="inlineStr">
        <is>
          <t>New storage units by leasing office pool</t>
        </is>
      </c>
      <c r="D1021" t="inlineStr">
        <is>
          <t>Add 8 new units against car port wall, behind existing storage units</t>
        </is>
      </c>
      <c r="E1021" s="7" t="inlineStr">
        <is>
          <t>51998-00</t>
        </is>
      </c>
      <c r="F1021" s="11" t="inlineStr">
        <is>
          <t>GC</t>
        </is>
      </c>
      <c r="G1021" s="7" t="inlineStr">
        <is>
          <t>Capital Plan</t>
        </is>
      </c>
      <c r="H1021" s="3" t="n">
        <v>40000</v>
      </c>
      <c r="I1021" s="3" t="n">
        <v>40000</v>
      </c>
      <c r="J1021" s="4" t="n">
        <v>0</v>
      </c>
      <c r="K1021" s="8">
        <f>IF(H1021=0,0,I1021/H1021)</f>
        <v/>
      </c>
      <c r="L1021" s="11" t="inlineStr">
        <is>
          <t>Completed</t>
        </is>
      </c>
    </row>
    <row r="1022">
      <c r="A1022" t="inlineStr">
        <is>
          <t>The Arbors</t>
        </is>
      </c>
      <c r="B1022" s="7" t="n">
        <v>2024</v>
      </c>
      <c r="C1022" t="inlineStr">
        <is>
          <t>Tools &amp; Equipment</t>
        </is>
      </c>
      <c r="D1022" t="inlineStr">
        <is>
          <t>Maintenance tools, equipment, &amp; inventory</t>
        </is>
      </c>
      <c r="E1022" s="7" t="inlineStr">
        <is>
          <t>51998-00</t>
        </is>
      </c>
      <c r="F1022" s="12" t="inlineStr">
        <is>
          <t>PMC</t>
        </is>
      </c>
      <c r="G1022" s="7" t="inlineStr">
        <is>
          <t>Capital Plan</t>
        </is>
      </c>
      <c r="H1022" s="3" t="n">
        <v>7000</v>
      </c>
      <c r="I1022" s="3" t="n">
        <v>654</v>
      </c>
      <c r="J1022" s="4" t="n">
        <v>6346</v>
      </c>
      <c r="K1022" s="8">
        <f>IF(H1022=0,0,I1022/H1022)</f>
        <v/>
      </c>
      <c r="L1022" s="10" t="inlineStr">
        <is>
          <t>In Progress</t>
        </is>
      </c>
    </row>
    <row r="1023">
      <c r="A1023" t="inlineStr">
        <is>
          <t>The Arbors</t>
        </is>
      </c>
      <c r="B1023" s="7" t="n">
        <v>2024</v>
      </c>
      <c r="C1023" t="inlineStr">
        <is>
          <t>Common area water heaters / boilers</t>
        </is>
      </c>
      <c r="D1023" t="inlineStr">
        <is>
          <t>3 Boilers are reported to be original, contingency for replacement. 1 goes out frequently and they have a bid for $21k t</t>
        </is>
      </c>
      <c r="E1023" s="7" t="inlineStr">
        <is>
          <t>51110-00</t>
        </is>
      </c>
      <c r="F1023" s="11" t="inlineStr">
        <is>
          <t>GC</t>
        </is>
      </c>
      <c r="G1023" s="7" t="inlineStr">
        <is>
          <t>Capital Plan</t>
        </is>
      </c>
      <c r="H1023" s="3" t="n">
        <v>63000</v>
      </c>
      <c r="I1023" s="3" t="n">
        <v>63000</v>
      </c>
      <c r="J1023" s="4" t="n">
        <v>0</v>
      </c>
      <c r="K1023" s="8">
        <f>IF(H1023=0,0,I1023/H1023)</f>
        <v/>
      </c>
      <c r="L1023" s="11" t="inlineStr">
        <is>
          <t>Completed</t>
        </is>
      </c>
    </row>
    <row r="1024">
      <c r="A1024" t="inlineStr">
        <is>
          <t>The Arbors</t>
        </is>
      </c>
      <c r="B1024" s="7" t="n">
        <v>2024</v>
      </c>
      <c r="C1024" t="inlineStr">
        <is>
          <t>Sanitary sewer piping</t>
        </is>
      </c>
      <c r="D1024" t="inlineStr">
        <is>
          <t>Sewer Pipe Jetting</t>
        </is>
      </c>
      <c r="E1024" s="7" t="inlineStr">
        <is>
          <t>51134-00</t>
        </is>
      </c>
      <c r="F1024" s="11" t="inlineStr">
        <is>
          <t>GC</t>
        </is>
      </c>
      <c r="G1024" s="7" t="inlineStr">
        <is>
          <t>Capital Plan</t>
        </is>
      </c>
      <c r="H1024" s="3" t="n">
        <v>15000</v>
      </c>
      <c r="I1024" s="3" t="n">
        <v>15000</v>
      </c>
      <c r="J1024" s="4" t="n">
        <v>0</v>
      </c>
      <c r="K1024" s="8">
        <f>IF(H1024=0,0,I1024/H1024)</f>
        <v/>
      </c>
      <c r="L1024" s="11" t="inlineStr">
        <is>
          <t>Completed</t>
        </is>
      </c>
    </row>
    <row r="1025">
      <c r="A1025" t="inlineStr">
        <is>
          <t>The Arbors</t>
        </is>
      </c>
      <c r="B1025" s="7" t="n">
        <v>2024</v>
      </c>
      <c r="C1025" t="inlineStr">
        <is>
          <t>HVAC</t>
        </is>
      </c>
      <c r="D1025" t="inlineStr">
        <is>
          <t>Contingency for HVAC replacements
From PCA- 5.2- While generally reported to be functional, approximately 80% of the uni</t>
        </is>
      </c>
      <c r="E1025" s="7" t="inlineStr">
        <is>
          <t>51120-00</t>
        </is>
      </c>
      <c r="F1025" s="11" t="inlineStr">
        <is>
          <t>GC</t>
        </is>
      </c>
      <c r="G1025" s="7" t="inlineStr">
        <is>
          <t>Capital Plan</t>
        </is>
      </c>
      <c r="H1025" s="3" t="n">
        <v>75000</v>
      </c>
      <c r="I1025" s="3" t="n">
        <v>75000</v>
      </c>
      <c r="J1025" s="4" t="n">
        <v>0</v>
      </c>
      <c r="K1025" s="8">
        <f>IF(H1025=0,0,I1025/H1025)</f>
        <v/>
      </c>
      <c r="L1025" s="11" t="inlineStr">
        <is>
          <t>Completed</t>
        </is>
      </c>
    </row>
    <row r="1026">
      <c r="A1026" t="inlineStr">
        <is>
          <t>The Arbors</t>
        </is>
      </c>
      <c r="B1026" s="7" t="n">
        <v>2024</v>
      </c>
      <c r="C1026" t="inlineStr">
        <is>
          <t>Electrical distribution</t>
        </is>
      </c>
      <c r="D1026" t="inlineStr">
        <is>
          <t>Place holder to replace Zinsco Load center in each unit ( Zinsco breakers have not been formally recalled however are co</t>
        </is>
      </c>
      <c r="E1026" s="7" t="inlineStr">
        <is>
          <t>51140-00</t>
        </is>
      </c>
      <c r="F1026" s="11" t="inlineStr">
        <is>
          <t>GC</t>
        </is>
      </c>
      <c r="G1026" s="7" t="inlineStr">
        <is>
          <t>Capital Plan</t>
        </is>
      </c>
      <c r="H1026" s="3" t="n">
        <v>380000</v>
      </c>
      <c r="I1026" s="3" t="n">
        <v>380000</v>
      </c>
      <c r="J1026" s="4" t="n">
        <v>0</v>
      </c>
      <c r="K1026" s="8">
        <f>IF(H1026=0,0,I1026/H1026)</f>
        <v/>
      </c>
      <c r="L1026" s="11" t="inlineStr">
        <is>
          <t>Completed</t>
        </is>
      </c>
    </row>
    <row r="1027">
      <c r="A1027" t="inlineStr">
        <is>
          <t>The Arbors</t>
        </is>
      </c>
      <c r="B1027" s="7" t="n">
        <v>2024</v>
      </c>
      <c r="C1027" t="inlineStr">
        <is>
          <t xml:space="preserve">Replace breezeway lights </t>
        </is>
      </c>
      <c r="D1027" t="inlineStr">
        <is>
          <t>Replace ceiling lights in breezeways</t>
        </is>
      </c>
      <c r="E1027" s="7" t="inlineStr">
        <is>
          <t>51141-00</t>
        </is>
      </c>
      <c r="F1027" s="11" t="inlineStr">
        <is>
          <t>GC</t>
        </is>
      </c>
      <c r="G1027" s="7" t="inlineStr">
        <is>
          <t>Capital Plan</t>
        </is>
      </c>
      <c r="H1027" s="3" t="n">
        <v>28000</v>
      </c>
      <c r="I1027" s="3" t="n">
        <v>28000</v>
      </c>
      <c r="J1027" s="4" t="n">
        <v>0</v>
      </c>
      <c r="K1027" s="8">
        <f>IF(H1027=0,0,I1027/H1027)</f>
        <v/>
      </c>
      <c r="L1027" s="11" t="inlineStr">
        <is>
          <t>Completed</t>
        </is>
      </c>
    </row>
    <row r="1028">
      <c r="A1028" t="inlineStr">
        <is>
          <t>The Arbors</t>
        </is>
      </c>
      <c r="B1028" s="7" t="n">
        <v>2024</v>
      </c>
      <c r="C1028" t="inlineStr">
        <is>
          <t>Contingency</t>
        </is>
      </c>
      <c r="D1028" t="inlineStr">
        <is>
          <t>Contingency Amount</t>
        </is>
      </c>
      <c r="E1028" s="7" t="inlineStr">
        <is>
          <t>51175-00</t>
        </is>
      </c>
      <c r="F1028" s="11" t="inlineStr">
        <is>
          <t>GC</t>
        </is>
      </c>
      <c r="G1028" s="15" t="inlineStr">
        <is>
          <t>Contingency</t>
        </is>
      </c>
      <c r="H1028" s="3" t="n">
        <v>70064</v>
      </c>
      <c r="I1028" s="3" t="n">
        <v>70064</v>
      </c>
      <c r="J1028" s="4" t="n">
        <v>0</v>
      </c>
      <c r="K1028" s="8">
        <f>IF(H1028=0,0,I1028/H1028)</f>
        <v/>
      </c>
      <c r="L1028" s="12" t="inlineStr">
        <is>
          <t>Reserve</t>
        </is>
      </c>
    </row>
    <row r="1029">
      <c r="A1029" t="inlineStr">
        <is>
          <t>The Arbors</t>
        </is>
      </c>
      <c r="B1029" s="7" t="n">
        <v>2024</v>
      </c>
      <c r="C1029" t="inlineStr">
        <is>
          <t>Construction Management Fee</t>
        </is>
      </c>
      <c r="D1029" t="inlineStr">
        <is>
          <t>CM Fees</t>
        </is>
      </c>
      <c r="E1029" s="7" t="inlineStr">
        <is>
          <t>51190-00</t>
        </is>
      </c>
      <c r="F1029" s="11" t="inlineStr">
        <is>
          <t>GC</t>
        </is>
      </c>
      <c r="G1029" s="15" t="inlineStr">
        <is>
          <t>CM Fee</t>
        </is>
      </c>
      <c r="H1029" s="3" t="n">
        <v>116966</v>
      </c>
      <c r="I1029" s="3" t="n">
        <v>116966</v>
      </c>
      <c r="J1029" s="4" t="n">
        <v>0</v>
      </c>
      <c r="K1029" s="8">
        <f>IF(H1029=0,0,I1029/H1029)</f>
        <v/>
      </c>
      <c r="L1029" s="12" t="inlineStr">
        <is>
          <t>Reserve</t>
        </is>
      </c>
    </row>
    <row r="1030">
      <c r="A1030" t="inlineStr">
        <is>
          <t>Village at Broadstone</t>
        </is>
      </c>
      <c r="B1030" s="7" t="n">
        <v>2024</v>
      </c>
      <c r="C1030" t="inlineStr">
        <is>
          <t>Stripe parking areas</t>
        </is>
      </c>
      <c r="D1030" t="inlineStr">
        <is>
          <t>Clean parking lot of debris and oil, crack fill 3000lf. Apply one coat of latex sealer and stripe to existing layout.
In</t>
        </is>
      </c>
      <c r="E1030" s="7" t="inlineStr">
        <is>
          <t>0200 - Site Utilities &amp; Improvements</t>
        </is>
      </c>
      <c r="F1030" s="11" t="inlineStr">
        <is>
          <t>GC</t>
        </is>
      </c>
      <c r="G1030" s="7" t="inlineStr">
        <is>
          <t>Capital Plan</t>
        </is>
      </c>
      <c r="H1030" s="3" t="n">
        <v>29000</v>
      </c>
      <c r="I1030" s="3" t="n">
        <v>29000</v>
      </c>
      <c r="J1030" s="4" t="n">
        <v>0</v>
      </c>
      <c r="K1030" s="8">
        <f>IF(H1030=0,0,I1030/H1030)</f>
        <v/>
      </c>
      <c r="L1030" s="11" t="inlineStr">
        <is>
          <t>Completed</t>
        </is>
      </c>
    </row>
    <row r="1031">
      <c r="A1031" t="inlineStr">
        <is>
          <t>Village at Broadstone</t>
        </is>
      </c>
      <c r="B1031" s="7" t="n">
        <v>2024</v>
      </c>
      <c r="C1031" t="inlineStr">
        <is>
          <t>Compactor Ramp</t>
        </is>
      </c>
      <c r="D1031" t="inlineStr">
        <is>
          <t>Build an ADA ramp at the compactor.</t>
        </is>
      </c>
      <c r="E1031" s="7" t="inlineStr">
        <is>
          <t>0200 - Site Utilities &amp; Improvements</t>
        </is>
      </c>
      <c r="F1031" s="11" t="inlineStr">
        <is>
          <t>GC</t>
        </is>
      </c>
      <c r="G1031" s="7" t="inlineStr">
        <is>
          <t>Capital Plan</t>
        </is>
      </c>
      <c r="H1031" s="3" t="n">
        <v>10000</v>
      </c>
      <c r="I1031" s="3" t="n">
        <v>10000</v>
      </c>
      <c r="J1031" s="4" t="n">
        <v>0</v>
      </c>
      <c r="K1031" s="8">
        <f>IF(H1031=0,0,I1031/H1031)</f>
        <v/>
      </c>
      <c r="L1031" s="11" t="inlineStr">
        <is>
          <t>Completed</t>
        </is>
      </c>
    </row>
    <row r="1032">
      <c r="A1032" t="inlineStr">
        <is>
          <t>Village at Broadstone</t>
        </is>
      </c>
      <c r="B1032" s="7" t="n">
        <v>2024</v>
      </c>
      <c r="C1032" t="inlineStr">
        <is>
          <t>Sidewalks</t>
        </is>
      </c>
      <c r="D1032" t="inlineStr">
        <is>
          <t>Remove and replace approx 375sf of concrete sidewalk. Perform approx. 40EA grinds at lifted sidewalk seams.</t>
        </is>
      </c>
      <c r="E1032" s="7" t="inlineStr">
        <is>
          <t>0200 - Site Utilities &amp; Improvements</t>
        </is>
      </c>
      <c r="F1032" s="11" t="inlineStr">
        <is>
          <t>GC</t>
        </is>
      </c>
      <c r="G1032" s="7" t="inlineStr">
        <is>
          <t>Capital Plan</t>
        </is>
      </c>
      <c r="H1032" s="3" t="n">
        <v>12000</v>
      </c>
      <c r="I1032" s="3" t="n">
        <v>12000</v>
      </c>
      <c r="J1032" s="4" t="n">
        <v>0</v>
      </c>
      <c r="K1032" s="8">
        <f>IF(H1032=0,0,I1032/H1032)</f>
        <v/>
      </c>
      <c r="L1032" s="11" t="inlineStr">
        <is>
          <t>Completed</t>
        </is>
      </c>
    </row>
    <row r="1033">
      <c r="A1033" t="inlineStr">
        <is>
          <t>Village at Broadstone</t>
        </is>
      </c>
      <c r="B1033" s="7" t="n">
        <v>2024</v>
      </c>
      <c r="C1033" t="inlineStr">
        <is>
          <t>Landscape Irrigation &amp; Drainage</t>
        </is>
      </c>
      <c r="D1033" t="inlineStr">
        <is>
          <t>Repair, replace and troubleshoot exhisting irrigation system.</t>
        </is>
      </c>
      <c r="E1033" s="7" t="inlineStr">
        <is>
          <t>0200 - Site Utilities &amp; Improvements</t>
        </is>
      </c>
      <c r="F1033" s="11" t="inlineStr">
        <is>
          <t>GC</t>
        </is>
      </c>
      <c r="G1033" s="7" t="inlineStr">
        <is>
          <t>Capital Plan</t>
        </is>
      </c>
      <c r="H1033" s="3" t="n">
        <v>81000</v>
      </c>
      <c r="I1033" s="3" t="n">
        <v>81000</v>
      </c>
      <c r="J1033" s="4" t="n">
        <v>0</v>
      </c>
      <c r="K1033" s="8">
        <f>IF(H1033=0,0,I1033/H1033)</f>
        <v/>
      </c>
      <c r="L1033" s="11" t="inlineStr">
        <is>
          <t>Completed</t>
        </is>
      </c>
    </row>
    <row r="1034">
      <c r="A1034" t="inlineStr">
        <is>
          <t>Village at Broadstone</t>
        </is>
      </c>
      <c r="B1034" s="7" t="n">
        <v>2024</v>
      </c>
      <c r="C1034" t="inlineStr">
        <is>
          <t>Irrigation Repairs</t>
        </is>
      </c>
      <c r="D1034" t="inlineStr">
        <is>
          <t>4 Rain bird 5000, 15 Rain bird 1806, 6 MP Rotator Nozzles, 33 Rain bird Nozzles, 2 Wireless Rain sensors, 7 zones not ru</t>
        </is>
      </c>
      <c r="E1034" s="7" t="inlineStr">
        <is>
          <t>0200 - Site Utilities &amp; Improvements</t>
        </is>
      </c>
      <c r="F1034" s="11" t="inlineStr">
        <is>
          <t>GC</t>
        </is>
      </c>
      <c r="G1034" s="7" t="inlineStr">
        <is>
          <t>Capital Plan</t>
        </is>
      </c>
      <c r="H1034" s="3" t="n">
        <v>4400</v>
      </c>
      <c r="I1034" s="3" t="n">
        <v>4400</v>
      </c>
      <c r="J1034" s="4" t="n">
        <v>0</v>
      </c>
      <c r="K1034" s="8">
        <f>IF(H1034=0,0,I1034/H1034)</f>
        <v/>
      </c>
      <c r="L1034" s="11" t="inlineStr">
        <is>
          <t>Completed</t>
        </is>
      </c>
    </row>
    <row r="1035">
      <c r="A1035" t="inlineStr">
        <is>
          <t>Village at Broadstone</t>
        </is>
      </c>
      <c r="B1035" s="7" t="n">
        <v>2024</v>
      </c>
      <c r="C1035" t="inlineStr">
        <is>
          <t>Tree Trim &amp; Shrub Cutback</t>
        </is>
      </c>
      <c r="D1035" t="inlineStr">
        <is>
          <t>Trim trees &amp; reduce shrubs where appropriate. Remove dead tree throughout all 3 phases to prevent any future damage to b</t>
        </is>
      </c>
      <c r="E1035" s="7" t="inlineStr">
        <is>
          <t>0200 - Site Utilities &amp; Improvements</t>
        </is>
      </c>
      <c r="F1035" s="11" t="inlineStr">
        <is>
          <t>GC</t>
        </is>
      </c>
      <c r="G1035" s="7" t="inlineStr">
        <is>
          <t>Capital Plan</t>
        </is>
      </c>
      <c r="H1035" s="3" t="n">
        <v>30000</v>
      </c>
      <c r="I1035" s="3" t="n">
        <v>30000</v>
      </c>
      <c r="J1035" s="4" t="n">
        <v>0</v>
      </c>
      <c r="K1035" s="8">
        <f>IF(H1035=0,0,I1035/H1035)</f>
        <v/>
      </c>
      <c r="L1035" s="11" t="inlineStr">
        <is>
          <t>Completed</t>
        </is>
      </c>
    </row>
    <row r="1036">
      <c r="A1036" t="inlineStr">
        <is>
          <t>Village at Broadstone</t>
        </is>
      </c>
      <c r="B1036" s="7" t="n">
        <v>2024</v>
      </c>
      <c r="C1036" t="inlineStr">
        <is>
          <t>Landscaping Enhancements</t>
        </is>
      </c>
      <c r="D1036" t="inlineStr">
        <is>
          <t>Remove, add plants.</t>
        </is>
      </c>
      <c r="E1036" s="7" t="inlineStr">
        <is>
          <t>0200 - Site Utilities &amp; Improvements</t>
        </is>
      </c>
      <c r="F1036" s="11" t="inlineStr">
        <is>
          <t>GC</t>
        </is>
      </c>
      <c r="G1036" s="7" t="inlineStr">
        <is>
          <t>Capital Plan</t>
        </is>
      </c>
      <c r="H1036" s="3" t="n">
        <v>40000</v>
      </c>
      <c r="I1036" s="3" t="n">
        <v>40000</v>
      </c>
      <c r="J1036" s="4" t="n">
        <v>0</v>
      </c>
      <c r="K1036" s="8">
        <f>IF(H1036=0,0,I1036/H1036)</f>
        <v/>
      </c>
      <c r="L1036" s="11" t="inlineStr">
        <is>
          <t>Completed</t>
        </is>
      </c>
    </row>
    <row r="1037">
      <c r="A1037" t="inlineStr">
        <is>
          <t>Village at Broadstone</t>
        </is>
      </c>
      <c r="B1037" s="7" t="n">
        <v>2024</v>
      </c>
      <c r="C1037" t="inlineStr">
        <is>
          <t>Fences &amp; gates - swimming pool</t>
        </is>
      </c>
      <c r="D1037" t="inlineStr">
        <is>
          <t>Add fence between pool and grill area, repair broken pool gate latch</t>
        </is>
      </c>
      <c r="E1037" s="7" t="inlineStr">
        <is>
          <t>0200 - Site Utilities &amp; Improvements</t>
        </is>
      </c>
      <c r="F1037" s="11" t="inlineStr">
        <is>
          <t>GC</t>
        </is>
      </c>
      <c r="G1037" s="7" t="inlineStr">
        <is>
          <t>Capital Plan</t>
        </is>
      </c>
      <c r="H1037" s="3" t="n">
        <v>9500</v>
      </c>
      <c r="I1037" s="3" t="n">
        <v>9500</v>
      </c>
      <c r="J1037" s="4" t="n">
        <v>0</v>
      </c>
      <c r="K1037" s="8">
        <f>IF(H1037=0,0,I1037/H1037)</f>
        <v/>
      </c>
      <c r="L1037" s="11" t="inlineStr">
        <is>
          <t>Completed</t>
        </is>
      </c>
    </row>
    <row r="1038">
      <c r="A1038" t="inlineStr">
        <is>
          <t>Village at Broadstone</t>
        </is>
      </c>
      <c r="B1038" s="7" t="n">
        <v>2024</v>
      </c>
      <c r="C1038" t="inlineStr">
        <is>
          <t xml:space="preserve">Grill stations </t>
        </is>
      </c>
      <c r="D1038" t="inlineStr">
        <is>
          <t>Upgrade grill stations with new Bull Outlaw grill heads, granite countertops and gas timers. Repair and paint pergolas.</t>
        </is>
      </c>
      <c r="E1038" s="7" t="inlineStr">
        <is>
          <t>0200 - Site Utilities &amp; Improvements</t>
        </is>
      </c>
      <c r="F1038" s="11" t="inlineStr">
        <is>
          <t>GC</t>
        </is>
      </c>
      <c r="G1038" s="7" t="inlineStr">
        <is>
          <t>Capital Plan</t>
        </is>
      </c>
      <c r="H1038" s="3" t="n">
        <v>15000</v>
      </c>
      <c r="I1038" s="3" t="n">
        <v>15000</v>
      </c>
      <c r="J1038" s="4" t="n">
        <v>0</v>
      </c>
      <c r="K1038" s="8">
        <f>IF(H1038=0,0,I1038/H1038)</f>
        <v/>
      </c>
      <c r="L1038" s="11" t="inlineStr">
        <is>
          <t>Completed</t>
        </is>
      </c>
    </row>
    <row r="1039">
      <c r="A1039" t="inlineStr">
        <is>
          <t>Village at Broadstone</t>
        </is>
      </c>
      <c r="B1039" s="7" t="n">
        <v>2024</v>
      </c>
      <c r="C1039" t="inlineStr">
        <is>
          <t>Playground equipment</t>
        </is>
      </c>
      <c r="D1039" t="inlineStr">
        <is>
          <t>Add mulch and plastic coat damaged landings</t>
        </is>
      </c>
      <c r="E1039" s="7" t="inlineStr">
        <is>
          <t>0200 - Site Utilities &amp; Improvements</t>
        </is>
      </c>
      <c r="F1039" s="11" t="inlineStr">
        <is>
          <t>GC</t>
        </is>
      </c>
      <c r="G1039" s="7" t="inlineStr">
        <is>
          <t>Capital Plan</t>
        </is>
      </c>
      <c r="H1039" s="3" t="n">
        <v>8000</v>
      </c>
      <c r="I1039" s="3" t="n">
        <v>8000</v>
      </c>
      <c r="J1039" s="4" t="n">
        <v>0</v>
      </c>
      <c r="K1039" s="8">
        <f>IF(H1039=0,0,I1039/H1039)</f>
        <v/>
      </c>
      <c r="L1039" s="11" t="inlineStr">
        <is>
          <t>Completed</t>
        </is>
      </c>
    </row>
    <row r="1040">
      <c r="A1040" t="inlineStr">
        <is>
          <t>Village at Broadstone</t>
        </is>
      </c>
      <c r="B1040" s="7" t="n">
        <v>2024</v>
      </c>
      <c r="C1040" t="inlineStr">
        <is>
          <t>Roof Repairs</t>
        </is>
      </c>
      <c r="D1040" t="inlineStr">
        <is>
          <t>Remove rusted nails on pipe boots across the community. Install new rain collars, screws, and seal bottom flanges. Remov</t>
        </is>
      </c>
      <c r="E1040" s="7" t="inlineStr">
        <is>
          <t>0700 - Roofing</t>
        </is>
      </c>
      <c r="F1040" s="11" t="inlineStr">
        <is>
          <t>GC</t>
        </is>
      </c>
      <c r="G1040" s="7" t="inlineStr">
        <is>
          <t>Capital Plan</t>
        </is>
      </c>
      <c r="H1040" s="3" t="n">
        <v>57000</v>
      </c>
      <c r="I1040" s="3" t="n">
        <v>57000</v>
      </c>
      <c r="J1040" s="4" t="n">
        <v>0</v>
      </c>
      <c r="K1040" s="8">
        <f>IF(H1040=0,0,I1040/H1040)</f>
        <v/>
      </c>
      <c r="L1040" s="11" t="inlineStr">
        <is>
          <t>Completed</t>
        </is>
      </c>
    </row>
    <row r="1041">
      <c r="A1041" t="inlineStr">
        <is>
          <t>Village at Broadstone</t>
        </is>
      </c>
      <c r="B1041" s="7" t="n">
        <v>2024</v>
      </c>
      <c r="C1041" t="inlineStr">
        <is>
          <t xml:space="preserve">Soffit/roof fascia repair </t>
        </is>
      </c>
      <c r="D1041" t="inlineStr">
        <is>
          <t>Repair where failing, building 5 &amp; others</t>
        </is>
      </c>
      <c r="E1041" s="7" t="inlineStr">
        <is>
          <t>0800 - Exterior Wall</t>
        </is>
      </c>
      <c r="F1041" s="11" t="inlineStr">
        <is>
          <t>GC</t>
        </is>
      </c>
      <c r="G1041" s="7" t="inlineStr">
        <is>
          <t>Capital Plan</t>
        </is>
      </c>
      <c r="H1041" s="3" t="n">
        <v>10000</v>
      </c>
      <c r="I1041" s="3" t="n">
        <v>10000</v>
      </c>
      <c r="J1041" s="4" t="n">
        <v>0</v>
      </c>
      <c r="K1041" s="8">
        <f>IF(H1041=0,0,I1041/H1041)</f>
        <v/>
      </c>
      <c r="L1041" s="11" t="inlineStr">
        <is>
          <t>Completed</t>
        </is>
      </c>
    </row>
    <row r="1042">
      <c r="A1042" t="inlineStr">
        <is>
          <t>Village at Broadstone</t>
        </is>
      </c>
      <c r="B1042" s="7" t="n">
        <v>2024</v>
      </c>
      <c r="C1042" t="inlineStr">
        <is>
          <t xml:space="preserve">Bldg. Exterior Cladding </t>
        </is>
      </c>
      <c r="D1042" t="inlineStr">
        <is>
          <t>Repair damaged fiber cement siding and trim. Secure shutters. Repair damaged metal fascia, metal row lock flashing and v</t>
        </is>
      </c>
      <c r="E1042" s="7" t="inlineStr">
        <is>
          <t>0800 - Exterior Wall</t>
        </is>
      </c>
      <c r="F1042" s="11" t="inlineStr">
        <is>
          <t>GC</t>
        </is>
      </c>
      <c r="G1042" s="7" t="inlineStr">
        <is>
          <t>Capital Plan</t>
        </is>
      </c>
      <c r="H1042" s="3" t="n">
        <v>14500</v>
      </c>
      <c r="I1042" s="3" t="n">
        <v>14500</v>
      </c>
      <c r="J1042" s="4" t="n">
        <v>0</v>
      </c>
      <c r="K1042" s="8">
        <f>IF(H1042=0,0,I1042/H1042)</f>
        <v/>
      </c>
      <c r="L1042" s="11" t="inlineStr">
        <is>
          <t>Completed</t>
        </is>
      </c>
    </row>
    <row r="1043">
      <c r="A1043" t="inlineStr">
        <is>
          <t>Village at Broadstone</t>
        </is>
      </c>
      <c r="B1043" s="7" t="n">
        <v>2024</v>
      </c>
      <c r="C1043" t="inlineStr">
        <is>
          <t>Exterior Paint</t>
        </is>
      </c>
      <c r="D1043" t="inlineStr">
        <is>
          <t>Paint one coat of SW Superpaint on the siding, trim, shutters, doors, railings and ammenities.</t>
        </is>
      </c>
      <c r="E1043" s="7" t="inlineStr">
        <is>
          <t>0800 - Exterior Wall</t>
        </is>
      </c>
      <c r="F1043" s="11" t="inlineStr">
        <is>
          <t>GC</t>
        </is>
      </c>
      <c r="G1043" s="7" t="inlineStr">
        <is>
          <t>Capital Plan</t>
        </is>
      </c>
      <c r="H1043" s="3" t="n">
        <v>270000</v>
      </c>
      <c r="I1043" s="3" t="n">
        <v>270000</v>
      </c>
      <c r="J1043" s="4" t="n">
        <v>0</v>
      </c>
      <c r="K1043" s="8">
        <f>IF(H1043=0,0,I1043/H1043)</f>
        <v/>
      </c>
      <c r="L1043" s="11" t="inlineStr">
        <is>
          <t>Completed</t>
        </is>
      </c>
    </row>
    <row r="1044">
      <c r="A1044" t="inlineStr">
        <is>
          <t>Village at Broadstone</t>
        </is>
      </c>
      <c r="B1044" s="7" t="n">
        <v>2024</v>
      </c>
      <c r="C1044" t="inlineStr">
        <is>
          <t>Shutters</t>
        </is>
      </c>
      <c r="D1044" t="inlineStr">
        <is>
          <t>Paint or replace faded shutters</t>
        </is>
      </c>
      <c r="E1044" s="7" t="inlineStr">
        <is>
          <t>0800 - Exterior Wall</t>
        </is>
      </c>
      <c r="F1044" s="11" t="inlineStr">
        <is>
          <t>GC</t>
        </is>
      </c>
      <c r="G1044" s="7" t="inlineStr">
        <is>
          <t>Capital Plan</t>
        </is>
      </c>
      <c r="H1044" s="3" t="n">
        <v>15000</v>
      </c>
      <c r="I1044" s="3" t="n">
        <v>15000</v>
      </c>
      <c r="J1044" s="4" t="n">
        <v>0</v>
      </c>
      <c r="K1044" s="8">
        <f>IF(H1044=0,0,I1044/H1044)</f>
        <v/>
      </c>
      <c r="L1044" s="11" t="inlineStr">
        <is>
          <t>Completed</t>
        </is>
      </c>
    </row>
    <row r="1045">
      <c r="A1045" t="inlineStr">
        <is>
          <t>Village at Broadstone</t>
        </is>
      </c>
      <c r="B1045" s="7" t="n">
        <v>2024</v>
      </c>
      <c r="C1045" t="inlineStr">
        <is>
          <t>Window screens</t>
        </is>
      </c>
      <c r="D1045" t="inlineStr">
        <is>
          <t>Contingency to remove and replace some of the 1/2 screens on the windows of the residential units and clubhouse.</t>
        </is>
      </c>
      <c r="E1045" s="7" t="inlineStr">
        <is>
          <t>0800 - Exterior Wall</t>
        </is>
      </c>
      <c r="F1045" s="11" t="inlineStr">
        <is>
          <t>GC</t>
        </is>
      </c>
      <c r="G1045" s="7" t="inlineStr">
        <is>
          <t>Capital Plan</t>
        </is>
      </c>
      <c r="H1045" s="3" t="n">
        <v>20000</v>
      </c>
      <c r="I1045" s="3" t="n">
        <v>20000</v>
      </c>
      <c r="J1045" s="4" t="n">
        <v>0</v>
      </c>
      <c r="K1045" s="8">
        <f>IF(H1045=0,0,I1045/H1045)</f>
        <v/>
      </c>
      <c r="L1045" s="11" t="inlineStr">
        <is>
          <t>Completed</t>
        </is>
      </c>
    </row>
    <row r="1046">
      <c r="A1046" t="inlineStr">
        <is>
          <t>Village at Broadstone</t>
        </is>
      </c>
      <c r="B1046" s="7" t="n">
        <v>2024</v>
      </c>
      <c r="C1046" t="inlineStr">
        <is>
          <t>A1</t>
        </is>
      </c>
      <c r="D1046" t="inlineStr">
        <is>
          <t>Classic</t>
        </is>
      </c>
      <c r="E1046" s="7" t="inlineStr">
        <is>
          <t>0900 - FF&amp;E in Units</t>
        </is>
      </c>
      <c r="F1046" s="11" t="inlineStr">
        <is>
          <t>GC</t>
        </is>
      </c>
      <c r="G1046" s="7" t="inlineStr">
        <is>
          <t>Capital Plan</t>
        </is>
      </c>
      <c r="H1046" s="3" t="n">
        <v>129331</v>
      </c>
      <c r="I1046" s="3" t="n">
        <v>129331</v>
      </c>
      <c r="J1046" s="4" t="n">
        <v>0</v>
      </c>
      <c r="K1046" s="8">
        <f>IF(H1046=0,0,I1046/H1046)</f>
        <v/>
      </c>
      <c r="L1046" s="11" t="inlineStr">
        <is>
          <t>Completed</t>
        </is>
      </c>
    </row>
    <row r="1047">
      <c r="A1047" t="inlineStr">
        <is>
          <t>Village at Broadstone</t>
        </is>
      </c>
      <c r="B1047" s="7" t="n">
        <v>2024</v>
      </c>
      <c r="C1047" t="inlineStr">
        <is>
          <t>A2</t>
        </is>
      </c>
      <c r="D1047" t="inlineStr">
        <is>
          <t>Classic</t>
        </is>
      </c>
      <c r="E1047" s="7" t="inlineStr">
        <is>
          <t>0900 - FF&amp;E in Units</t>
        </is>
      </c>
      <c r="F1047" s="11" t="inlineStr">
        <is>
          <t>GC</t>
        </is>
      </c>
      <c r="G1047" s="7" t="inlineStr">
        <is>
          <t>Capital Plan</t>
        </is>
      </c>
      <c r="H1047" s="3" t="n">
        <v>532909</v>
      </c>
      <c r="I1047" s="3" t="n">
        <v>532909</v>
      </c>
      <c r="J1047" s="4" t="n">
        <v>0</v>
      </c>
      <c r="K1047" s="8">
        <f>IF(H1047=0,0,I1047/H1047)</f>
        <v/>
      </c>
      <c r="L1047" s="11" t="inlineStr">
        <is>
          <t>Completed</t>
        </is>
      </c>
    </row>
    <row r="1048">
      <c r="A1048" t="inlineStr">
        <is>
          <t>Village at Broadstone</t>
        </is>
      </c>
      <c r="B1048" s="7" t="n">
        <v>2024</v>
      </c>
      <c r="C1048" t="inlineStr">
        <is>
          <t>B1</t>
        </is>
      </c>
      <c r="D1048" t="inlineStr">
        <is>
          <t>Classic</t>
        </is>
      </c>
      <c r="E1048" s="7" t="inlineStr">
        <is>
          <t>0900 - FF&amp;E in Units</t>
        </is>
      </c>
      <c r="F1048" s="11" t="inlineStr">
        <is>
          <t>GC</t>
        </is>
      </c>
      <c r="G1048" s="7" t="inlineStr">
        <is>
          <t>Capital Plan</t>
        </is>
      </c>
      <c r="H1048" s="3" t="n">
        <v>148907</v>
      </c>
      <c r="I1048" s="3" t="n">
        <v>148907</v>
      </c>
      <c r="J1048" s="4" t="n">
        <v>0</v>
      </c>
      <c r="K1048" s="8">
        <f>IF(H1048=0,0,I1048/H1048)</f>
        <v/>
      </c>
      <c r="L1048" s="11" t="inlineStr">
        <is>
          <t>Completed</t>
        </is>
      </c>
    </row>
    <row r="1049">
      <c r="A1049" t="inlineStr">
        <is>
          <t>Village at Broadstone</t>
        </is>
      </c>
      <c r="B1049" s="7" t="n">
        <v>2024</v>
      </c>
      <c r="C1049" t="inlineStr">
        <is>
          <t>B2</t>
        </is>
      </c>
      <c r="D1049" t="inlineStr">
        <is>
          <t>Classic</t>
        </is>
      </c>
      <c r="E1049" s="7" t="inlineStr">
        <is>
          <t>0900 - FF&amp;E in Units</t>
        </is>
      </c>
      <c r="F1049" s="11" t="inlineStr">
        <is>
          <t>GC</t>
        </is>
      </c>
      <c r="G1049" s="7" t="inlineStr">
        <is>
          <t>Capital Plan</t>
        </is>
      </c>
      <c r="H1049" s="3" t="n">
        <v>420525</v>
      </c>
      <c r="I1049" s="3" t="n">
        <v>420525</v>
      </c>
      <c r="J1049" s="4" t="n">
        <v>0</v>
      </c>
      <c r="K1049" s="8">
        <f>IF(H1049=0,0,I1049/H1049)</f>
        <v/>
      </c>
      <c r="L1049" s="11" t="inlineStr">
        <is>
          <t>Completed</t>
        </is>
      </c>
    </row>
    <row r="1050">
      <c r="A1050" t="inlineStr">
        <is>
          <t>Village at Broadstone</t>
        </is>
      </c>
      <c r="B1050" s="7" t="n">
        <v>2024</v>
      </c>
      <c r="C1050" t="inlineStr">
        <is>
          <t>B3</t>
        </is>
      </c>
      <c r="D1050" t="inlineStr">
        <is>
          <t>Classic</t>
        </is>
      </c>
      <c r="E1050" s="7" t="inlineStr">
        <is>
          <t>0900 - FF&amp;E in Units</t>
        </is>
      </c>
      <c r="F1050" s="11" t="inlineStr">
        <is>
          <t>GC</t>
        </is>
      </c>
      <c r="G1050" s="7" t="inlineStr">
        <is>
          <t>Capital Plan</t>
        </is>
      </c>
      <c r="H1050" s="3" t="n">
        <v>427214</v>
      </c>
      <c r="I1050" s="3" t="n">
        <v>427214</v>
      </c>
      <c r="J1050" s="4" t="n">
        <v>0</v>
      </c>
      <c r="K1050" s="8">
        <f>IF(H1050=0,0,I1050/H1050)</f>
        <v/>
      </c>
      <c r="L1050" s="11" t="inlineStr">
        <is>
          <t>Completed</t>
        </is>
      </c>
    </row>
    <row r="1051">
      <c r="A1051" t="inlineStr">
        <is>
          <t>Village at Broadstone</t>
        </is>
      </c>
      <c r="B1051" s="7" t="n">
        <v>2024</v>
      </c>
      <c r="C1051" t="inlineStr">
        <is>
          <t>C1</t>
        </is>
      </c>
      <c r="D1051" t="inlineStr">
        <is>
          <t>Classic</t>
        </is>
      </c>
      <c r="E1051" s="7" t="inlineStr">
        <is>
          <t>0900 - FF&amp;E in Units</t>
        </is>
      </c>
      <c r="F1051" s="11" t="inlineStr">
        <is>
          <t>GC</t>
        </is>
      </c>
      <c r="G1051" s="7" t="inlineStr">
        <is>
          <t>Capital Plan</t>
        </is>
      </c>
      <c r="H1051" s="3" t="n">
        <v>272985</v>
      </c>
      <c r="I1051" s="3" t="n">
        <v>272985</v>
      </c>
      <c r="J1051" s="4" t="n">
        <v>0</v>
      </c>
      <c r="K1051" s="8">
        <f>IF(H1051=0,0,I1051/H1051)</f>
        <v/>
      </c>
      <c r="L1051" s="11" t="inlineStr">
        <is>
          <t>Completed</t>
        </is>
      </c>
    </row>
    <row r="1052">
      <c r="A1052" t="inlineStr">
        <is>
          <t>Village at Broadstone</t>
        </is>
      </c>
      <c r="B1052" s="7" t="n">
        <v>2024</v>
      </c>
      <c r="C1052" t="inlineStr">
        <is>
          <t>A1</t>
        </is>
      </c>
      <c r="D1052" t="inlineStr">
        <is>
          <t>Partial Reno- Flooring</t>
        </is>
      </c>
      <c r="E1052" s="7" t="inlineStr">
        <is>
          <t>0900 - FF&amp;E in Units</t>
        </is>
      </c>
      <c r="F1052" s="11" t="inlineStr">
        <is>
          <t>GC</t>
        </is>
      </c>
      <c r="G1052" s="7" t="inlineStr">
        <is>
          <t>Capital Plan</t>
        </is>
      </c>
      <c r="H1052" s="3" t="n">
        <v>45402</v>
      </c>
      <c r="I1052" s="3" t="n">
        <v>45402</v>
      </c>
      <c r="J1052" s="4" t="n">
        <v>0</v>
      </c>
      <c r="K1052" s="8">
        <f>IF(H1052=0,0,I1052/H1052)</f>
        <v/>
      </c>
      <c r="L1052" s="11" t="inlineStr">
        <is>
          <t>Completed</t>
        </is>
      </c>
    </row>
    <row r="1053">
      <c r="A1053" t="inlineStr">
        <is>
          <t>Village at Broadstone</t>
        </is>
      </c>
      <c r="B1053" s="7" t="n">
        <v>2024</v>
      </c>
      <c r="C1053" t="inlineStr">
        <is>
          <t>A2</t>
        </is>
      </c>
      <c r="D1053" t="inlineStr">
        <is>
          <t>Partial Reno- Flooring</t>
        </is>
      </c>
      <c r="E1053" s="7" t="inlineStr">
        <is>
          <t>0900 - FF&amp;E in Units</t>
        </is>
      </c>
      <c r="F1053" s="11" t="inlineStr">
        <is>
          <t>GC</t>
        </is>
      </c>
      <c r="G1053" s="7" t="inlineStr">
        <is>
          <t>Capital Plan</t>
        </is>
      </c>
      <c r="H1053" s="3" t="n">
        <v>184968</v>
      </c>
      <c r="I1053" s="3" t="n">
        <v>184968</v>
      </c>
      <c r="J1053" s="4" t="n">
        <v>0</v>
      </c>
      <c r="K1053" s="8">
        <f>IF(H1053=0,0,I1053/H1053)</f>
        <v/>
      </c>
      <c r="L1053" s="11" t="inlineStr">
        <is>
          <t>Completed</t>
        </is>
      </c>
    </row>
    <row r="1054">
      <c r="A1054" t="inlineStr">
        <is>
          <t>Village at Broadstone</t>
        </is>
      </c>
      <c r="B1054" s="7" t="n">
        <v>2024</v>
      </c>
      <c r="C1054" t="inlineStr">
        <is>
          <t>B1</t>
        </is>
      </c>
      <c r="D1054" t="inlineStr">
        <is>
          <t>Partial Reno- Flooring</t>
        </is>
      </c>
      <c r="E1054" s="7" t="inlineStr">
        <is>
          <t>0900 - FF&amp;E in Units</t>
        </is>
      </c>
      <c r="F1054" s="11" t="inlineStr">
        <is>
          <t>GC</t>
        </is>
      </c>
      <c r="G1054" s="7" t="inlineStr">
        <is>
          <t>Capital Plan</t>
        </is>
      </c>
      <c r="H1054" s="3" t="n">
        <v>47544</v>
      </c>
      <c r="I1054" s="3" t="n">
        <v>47544</v>
      </c>
      <c r="J1054" s="4" t="n">
        <v>0</v>
      </c>
      <c r="K1054" s="8">
        <f>IF(H1054=0,0,I1054/H1054)</f>
        <v/>
      </c>
      <c r="L1054" s="11" t="inlineStr">
        <is>
          <t>Completed</t>
        </is>
      </c>
    </row>
    <row r="1055">
      <c r="A1055" t="inlineStr">
        <is>
          <t>Village at Broadstone</t>
        </is>
      </c>
      <c r="B1055" s="7" t="n">
        <v>2024</v>
      </c>
      <c r="C1055" t="inlineStr">
        <is>
          <t>B2</t>
        </is>
      </c>
      <c r="D1055" t="inlineStr">
        <is>
          <t>Partial Reno- Flooring</t>
        </is>
      </c>
      <c r="E1055" s="7" t="inlineStr">
        <is>
          <t>0900 - FF&amp;E in Units</t>
        </is>
      </c>
      <c r="F1055" s="11" t="inlineStr">
        <is>
          <t>GC</t>
        </is>
      </c>
      <c r="G1055" s="7" t="inlineStr">
        <is>
          <t>Capital Plan</t>
        </is>
      </c>
      <c r="H1055" s="3" t="n">
        <v>139230</v>
      </c>
      <c r="I1055" s="3" t="n">
        <v>139230</v>
      </c>
      <c r="J1055" s="4" t="n">
        <v>0</v>
      </c>
      <c r="K1055" s="8">
        <f>IF(H1055=0,0,I1055/H1055)</f>
        <v/>
      </c>
      <c r="L1055" s="11" t="inlineStr">
        <is>
          <t>Completed</t>
        </is>
      </c>
    </row>
    <row r="1056">
      <c r="A1056" t="inlineStr">
        <is>
          <t>Village at Broadstone</t>
        </is>
      </c>
      <c r="B1056" s="7" t="n">
        <v>2024</v>
      </c>
      <c r="C1056" t="inlineStr">
        <is>
          <t>B3</t>
        </is>
      </c>
      <c r="D1056" t="inlineStr">
        <is>
          <t>Partial Reno- Flooring</t>
        </is>
      </c>
      <c r="E1056" s="7" t="inlineStr">
        <is>
          <t>0900 - FF&amp;E in Units</t>
        </is>
      </c>
      <c r="F1056" s="11" t="inlineStr">
        <is>
          <t>GC</t>
        </is>
      </c>
      <c r="G1056" s="7" t="inlineStr">
        <is>
          <t>Capital Plan</t>
        </is>
      </c>
      <c r="H1056" s="3" t="n">
        <v>125874</v>
      </c>
      <c r="I1056" s="3" t="n">
        <v>125874</v>
      </c>
      <c r="J1056" s="4" t="n">
        <v>0</v>
      </c>
      <c r="K1056" s="8">
        <f>IF(H1056=0,0,I1056/H1056)</f>
        <v/>
      </c>
      <c r="L1056" s="11" t="inlineStr">
        <is>
          <t>Completed</t>
        </is>
      </c>
    </row>
    <row r="1057">
      <c r="A1057" t="inlineStr">
        <is>
          <t>Village at Broadstone</t>
        </is>
      </c>
      <c r="B1057" s="7" t="n">
        <v>2024</v>
      </c>
      <c r="C1057" t="inlineStr">
        <is>
          <t>C1</t>
        </is>
      </c>
      <c r="D1057" t="inlineStr">
        <is>
          <t>Partial Reno- Flooring</t>
        </is>
      </c>
      <c r="E1057" s="7" t="inlineStr">
        <is>
          <t>0900 - FF&amp;E in Units</t>
        </is>
      </c>
      <c r="F1057" s="11" t="inlineStr">
        <is>
          <t>GC</t>
        </is>
      </c>
      <c r="G1057" s="7" t="inlineStr">
        <is>
          <t>Capital Plan</t>
        </is>
      </c>
      <c r="H1057" s="3" t="n">
        <v>78713</v>
      </c>
      <c r="I1057" s="3" t="n">
        <v>78713</v>
      </c>
      <c r="J1057" s="4" t="n">
        <v>0</v>
      </c>
      <c r="K1057" s="8">
        <f>IF(H1057=0,0,I1057/H1057)</f>
        <v/>
      </c>
      <c r="L1057" s="11" t="inlineStr">
        <is>
          <t>Completed</t>
        </is>
      </c>
    </row>
    <row r="1058">
      <c r="A1058" t="inlineStr">
        <is>
          <t>Village at Broadstone</t>
        </is>
      </c>
      <c r="B1058" s="7" t="n">
        <v>2024</v>
      </c>
      <c r="C1058" t="inlineStr">
        <is>
          <t>A2</t>
        </is>
      </c>
      <c r="D1058" t="inlineStr">
        <is>
          <t>Premium Reno- SS Appliances &amp; Flooring</t>
        </is>
      </c>
      <c r="E1058" s="7" t="inlineStr">
        <is>
          <t>0900 - FF&amp;E in Units</t>
        </is>
      </c>
      <c r="F1058" s="11" t="inlineStr">
        <is>
          <t>GC</t>
        </is>
      </c>
      <c r="G1058" s="7" t="inlineStr">
        <is>
          <t>Capital Plan</t>
        </is>
      </c>
      <c r="H1058" s="3" t="n">
        <v>11560</v>
      </c>
      <c r="I1058" s="3" t="n">
        <v>11560</v>
      </c>
      <c r="J1058" s="4" t="n">
        <v>0</v>
      </c>
      <c r="K1058" s="8">
        <f>IF(H1058=0,0,I1058/H1058)</f>
        <v/>
      </c>
      <c r="L1058" s="11" t="inlineStr">
        <is>
          <t>Completed</t>
        </is>
      </c>
    </row>
    <row r="1059">
      <c r="A1059" t="inlineStr">
        <is>
          <t>Village at Broadstone</t>
        </is>
      </c>
      <c r="B1059" s="7" t="n">
        <v>2024</v>
      </c>
      <c r="C1059" t="inlineStr">
        <is>
          <t>B3</t>
        </is>
      </c>
      <c r="D1059" t="inlineStr">
        <is>
          <t>Premium Reno- SS Appliances &amp; Flooring</t>
        </is>
      </c>
      <c r="E1059" s="7" t="inlineStr">
        <is>
          <t>0900 - FF&amp;E in Units</t>
        </is>
      </c>
      <c r="F1059" s="11" t="inlineStr">
        <is>
          <t>GC</t>
        </is>
      </c>
      <c r="G1059" s="7" t="inlineStr">
        <is>
          <t>Capital Plan</t>
        </is>
      </c>
      <c r="H1059" s="3" t="n">
        <v>13986</v>
      </c>
      <c r="I1059" s="3" t="n">
        <v>13986</v>
      </c>
      <c r="J1059" s="4" t="n">
        <v>0</v>
      </c>
      <c r="K1059" s="8">
        <f>IF(H1059=0,0,I1059/H1059)</f>
        <v/>
      </c>
      <c r="L1059" s="11" t="inlineStr">
        <is>
          <t>Completed</t>
        </is>
      </c>
    </row>
    <row r="1060">
      <c r="A1060" t="inlineStr">
        <is>
          <t>Village at Broadstone</t>
        </is>
      </c>
      <c r="B1060" s="7" t="n">
        <v>2024</v>
      </c>
      <c r="C1060" t="inlineStr">
        <is>
          <t>C1</t>
        </is>
      </c>
      <c r="D1060" t="inlineStr">
        <is>
          <t>Premium Reno- SS Appliances &amp; Flooring</t>
        </is>
      </c>
      <c r="E1060" s="7" t="inlineStr">
        <is>
          <t>0900 - FF&amp;E in Units</t>
        </is>
      </c>
      <c r="F1060" s="11" t="inlineStr">
        <is>
          <t>GC</t>
        </is>
      </c>
      <c r="G1060" s="7" t="inlineStr">
        <is>
          <t>Capital Plan</t>
        </is>
      </c>
      <c r="H1060" s="3" t="n">
        <v>7156</v>
      </c>
      <c r="I1060" s="3" t="n">
        <v>7156</v>
      </c>
      <c r="J1060" s="4" t="n">
        <v>0</v>
      </c>
      <c r="K1060" s="8">
        <f>IF(H1060=0,0,I1060/H1060)</f>
        <v/>
      </c>
      <c r="L1060" s="11" t="inlineStr">
        <is>
          <t>Completed</t>
        </is>
      </c>
    </row>
    <row r="1061">
      <c r="A1061" t="inlineStr">
        <is>
          <t>Village at Broadstone</t>
        </is>
      </c>
      <c r="B1061" s="7" t="n">
        <v>2024</v>
      </c>
      <c r="C1061" t="inlineStr">
        <is>
          <t>Fire Stops</t>
        </is>
      </c>
      <c r="D1061" t="inlineStr">
        <is>
          <t>LowPro (Pair covers 4 burner range)- For range top microwaves</t>
        </is>
      </c>
      <c r="E1061" s="7" t="inlineStr">
        <is>
          <t>0900 - FF&amp;E in Units</t>
        </is>
      </c>
      <c r="F1061" s="11" t="inlineStr">
        <is>
          <t>GC</t>
        </is>
      </c>
      <c r="G1061" s="7" t="inlineStr">
        <is>
          <t>Capital Plan</t>
        </is>
      </c>
      <c r="H1061" s="3" t="n">
        <v>35063</v>
      </c>
      <c r="I1061" s="3" t="n">
        <v>35063</v>
      </c>
      <c r="J1061" s="4" t="n">
        <v>0</v>
      </c>
      <c r="K1061" s="8">
        <f>IF(H1061=0,0,I1061/H1061)</f>
        <v/>
      </c>
      <c r="L1061" s="11" t="inlineStr">
        <is>
          <t>Completed</t>
        </is>
      </c>
    </row>
    <row r="1062">
      <c r="A1062" t="inlineStr">
        <is>
          <t>Village at Broadstone</t>
        </is>
      </c>
      <c r="B1062" s="7" t="n">
        <v>2024</v>
      </c>
      <c r="C1062" t="inlineStr">
        <is>
          <t>Drier vents</t>
        </is>
      </c>
      <c r="D1062" t="inlineStr">
        <is>
          <t>Clean drier vents</t>
        </is>
      </c>
      <c r="E1062" s="7" t="inlineStr">
        <is>
          <t>0900 - FF&amp;E in Units</t>
        </is>
      </c>
      <c r="F1062" s="11" t="inlineStr">
        <is>
          <t>GC</t>
        </is>
      </c>
      <c r="G1062" s="7" t="inlineStr">
        <is>
          <t>Capital Plan</t>
        </is>
      </c>
      <c r="H1062" s="3" t="n">
        <v>22500</v>
      </c>
      <c r="I1062" s="3" t="n">
        <v>22500</v>
      </c>
      <c r="J1062" s="4" t="n">
        <v>0</v>
      </c>
      <c r="K1062" s="8">
        <f>IF(H1062=0,0,I1062/H1062)</f>
        <v/>
      </c>
      <c r="L1062" s="11" t="inlineStr">
        <is>
          <t>Completed</t>
        </is>
      </c>
    </row>
    <row r="1063">
      <c r="A1063" t="inlineStr">
        <is>
          <t>Village at Broadstone</t>
        </is>
      </c>
      <c r="B1063" s="7" t="n">
        <v>2024</v>
      </c>
      <c r="C1063" t="inlineStr">
        <is>
          <t>Signage - Site</t>
        </is>
      </c>
      <c r="D1063" t="inlineStr">
        <is>
          <t>Change signage for leasing hours since they are not open Sundays, add hanging clock for Sunday hours</t>
        </is>
      </c>
      <c r="E1063" s="7" t="inlineStr">
        <is>
          <t>1100- Specialties, Equipment &amp; Furnishings</t>
        </is>
      </c>
      <c r="F1063" s="12" t="inlineStr">
        <is>
          <t>PMC</t>
        </is>
      </c>
      <c r="G1063" s="7" t="inlineStr">
        <is>
          <t>Capital Plan</t>
        </is>
      </c>
      <c r="H1063" s="3" t="n">
        <v>250</v>
      </c>
      <c r="I1063" s="3" t="n">
        <v>0</v>
      </c>
      <c r="J1063" s="4" t="n">
        <v>250</v>
      </c>
      <c r="K1063" s="8">
        <f>IF(H1063=0,0,I1063/H1063)</f>
        <v/>
      </c>
      <c r="L1063" s="13" t="inlineStr">
        <is>
          <t>Not Started</t>
        </is>
      </c>
    </row>
    <row r="1064">
      <c r="A1064" t="inlineStr">
        <is>
          <t>Village at Broadstone</t>
        </is>
      </c>
      <c r="B1064" s="7" t="n">
        <v>2024</v>
      </c>
      <c r="C1064" t="inlineStr">
        <is>
          <t>Clubhouse / Office Remodel</t>
        </is>
      </c>
      <c r="D1064" t="inlineStr">
        <is>
          <t>New flooring, paint in the clubhouse to modernize it, using Bell Apex clubhouse as a target finish level.</t>
        </is>
      </c>
      <c r="E1064" s="7" t="inlineStr">
        <is>
          <t>1100- Specialties, Equipment &amp; Furnishings</t>
        </is>
      </c>
      <c r="F1064" s="11" t="inlineStr">
        <is>
          <t>GC</t>
        </is>
      </c>
      <c r="G1064" s="7" t="inlineStr">
        <is>
          <t>Capital Plan</t>
        </is>
      </c>
      <c r="H1064" s="3" t="n">
        <v>130000</v>
      </c>
      <c r="I1064" s="3" t="n">
        <v>130000</v>
      </c>
      <c r="J1064" s="4" t="n">
        <v>0</v>
      </c>
      <c r="K1064" s="8">
        <f>IF(H1064=0,0,I1064/H1064)</f>
        <v/>
      </c>
      <c r="L1064" s="11" t="inlineStr">
        <is>
          <t>Completed</t>
        </is>
      </c>
    </row>
    <row r="1065">
      <c r="A1065" t="inlineStr">
        <is>
          <t>Village at Broadstone</t>
        </is>
      </c>
      <c r="B1065" s="7" t="n">
        <v>2024</v>
      </c>
      <c r="C1065" t="inlineStr">
        <is>
          <t>Clubhouse / Office Furniture</t>
        </is>
      </c>
      <c r="D1065" t="inlineStr">
        <is>
          <t>New FF&amp;E</t>
        </is>
      </c>
      <c r="E1065" s="7" t="inlineStr">
        <is>
          <t>1100- Specialties, Equipment &amp; Furnishings</t>
        </is>
      </c>
      <c r="F1065" s="11" t="inlineStr">
        <is>
          <t>GC</t>
        </is>
      </c>
      <c r="G1065" s="7" t="inlineStr">
        <is>
          <t>Capital Plan</t>
        </is>
      </c>
      <c r="H1065" s="3" t="n">
        <v>70000</v>
      </c>
      <c r="I1065" s="3" t="n">
        <v>70000</v>
      </c>
      <c r="J1065" s="4" t="n">
        <v>0</v>
      </c>
      <c r="K1065" s="8">
        <f>IF(H1065=0,0,I1065/H1065)</f>
        <v/>
      </c>
      <c r="L1065" s="11" t="inlineStr">
        <is>
          <t>Completed</t>
        </is>
      </c>
    </row>
    <row r="1066">
      <c r="A1066" t="inlineStr">
        <is>
          <t>Village at Broadstone</t>
        </is>
      </c>
      <c r="B1066" s="7" t="n">
        <v>2024</v>
      </c>
      <c r="C1066" t="inlineStr">
        <is>
          <t>Fitness Center Remodel</t>
        </is>
      </c>
      <c r="D1066" t="inlineStr">
        <is>
          <t>Add conduit for power and data cables to TVs</t>
        </is>
      </c>
      <c r="E1066" s="7" t="inlineStr">
        <is>
          <t>1100- Specialties, Equipment &amp; Furnishings</t>
        </is>
      </c>
      <c r="F1066" s="11" t="inlineStr">
        <is>
          <t>GC</t>
        </is>
      </c>
      <c r="G1066" s="7" t="inlineStr">
        <is>
          <t>Capital Plan</t>
        </is>
      </c>
      <c r="H1066" s="3" t="n">
        <v>3000</v>
      </c>
      <c r="I1066" s="3" t="n">
        <v>3000</v>
      </c>
      <c r="J1066" s="4" t="n">
        <v>0</v>
      </c>
      <c r="K1066" s="8">
        <f>IF(H1066=0,0,I1066/H1066)</f>
        <v/>
      </c>
      <c r="L1066" s="11" t="inlineStr">
        <is>
          <t>Completed</t>
        </is>
      </c>
    </row>
    <row r="1067">
      <c r="A1067" t="inlineStr">
        <is>
          <t>Village at Broadstone</t>
        </is>
      </c>
      <c r="B1067" s="7" t="n">
        <v>2024</v>
      </c>
      <c r="C1067" t="inlineStr">
        <is>
          <t>Fitness Equipment</t>
        </is>
      </c>
      <c r="D1067" t="inlineStr">
        <is>
          <t>Need new equipment, stairstepper, have rack, need more weights</t>
        </is>
      </c>
      <c r="E1067" s="7" t="inlineStr">
        <is>
          <t>1100- Specialties, Equipment &amp; Furnishings</t>
        </is>
      </c>
      <c r="F1067" s="11" t="inlineStr">
        <is>
          <t>GC</t>
        </is>
      </c>
      <c r="G1067" s="7" t="inlineStr">
        <is>
          <t>Capital Plan</t>
        </is>
      </c>
      <c r="H1067" s="3" t="n">
        <v>35000</v>
      </c>
      <c r="I1067" s="3" t="n">
        <v>35000</v>
      </c>
      <c r="J1067" s="4" t="n">
        <v>0</v>
      </c>
      <c r="K1067" s="8">
        <f>IF(H1067=0,0,I1067/H1067)</f>
        <v/>
      </c>
      <c r="L1067" s="11" t="inlineStr">
        <is>
          <t>Completed</t>
        </is>
      </c>
    </row>
    <row r="1068">
      <c r="A1068" t="inlineStr">
        <is>
          <t>Village at Broadstone</t>
        </is>
      </c>
      <c r="B1068" s="7" t="n">
        <v>2024</v>
      </c>
      <c r="C1068" t="inlineStr">
        <is>
          <t>Pool Area Remodel</t>
        </is>
      </c>
      <c r="D1068" t="inlineStr">
        <is>
          <t>Move gate/fencing in so that the grill area can be used when the pool is closed, add TV above sink under pool grill perg</t>
        </is>
      </c>
      <c r="E1068" s="7" t="inlineStr">
        <is>
          <t>1100- Specialties, Equipment &amp; Furnishings</t>
        </is>
      </c>
      <c r="F1068" s="11" t="inlineStr">
        <is>
          <t>GC</t>
        </is>
      </c>
      <c r="G1068" s="7" t="inlineStr">
        <is>
          <t>Capital Plan</t>
        </is>
      </c>
      <c r="H1068" s="3" t="n">
        <v>10000</v>
      </c>
      <c r="I1068" s="3" t="n">
        <v>10000</v>
      </c>
      <c r="J1068" s="4" t="n">
        <v>0</v>
      </c>
      <c r="K1068" s="8">
        <f>IF(H1068=0,0,I1068/H1068)</f>
        <v/>
      </c>
      <c r="L1068" s="11" t="inlineStr">
        <is>
          <t>Completed</t>
        </is>
      </c>
    </row>
    <row r="1069">
      <c r="A1069" t="inlineStr">
        <is>
          <t>Village at Broadstone</t>
        </is>
      </c>
      <c r="B1069" s="7" t="n">
        <v>2024</v>
      </c>
      <c r="C1069" t="inlineStr">
        <is>
          <t>Pool Furniture</t>
        </is>
      </c>
      <c r="D1069" t="inlineStr">
        <is>
          <t>New furniture to replace existing strap, new lounge seating, bar stools, cornhole, other games</t>
        </is>
      </c>
      <c r="E1069" s="7" t="inlineStr">
        <is>
          <t>1100- Specialties, Equipment &amp; Furnishings</t>
        </is>
      </c>
      <c r="F1069" s="11" t="inlineStr">
        <is>
          <t>GC</t>
        </is>
      </c>
      <c r="G1069" s="7" t="inlineStr">
        <is>
          <t>Capital Plan</t>
        </is>
      </c>
      <c r="H1069" s="3" t="n">
        <v>45000</v>
      </c>
      <c r="I1069" s="3" t="n">
        <v>45000</v>
      </c>
      <c r="J1069" s="4" t="n">
        <v>0</v>
      </c>
      <c r="K1069" s="8">
        <f>IF(H1069=0,0,I1069/H1069)</f>
        <v/>
      </c>
      <c r="L1069" s="11" t="inlineStr">
        <is>
          <t>Completed</t>
        </is>
      </c>
    </row>
    <row r="1070">
      <c r="A1070" t="inlineStr">
        <is>
          <t>Village at Broadstone</t>
        </is>
      </c>
      <c r="B1070" s="7" t="n">
        <v>2024</v>
      </c>
      <c r="C1070" t="inlineStr">
        <is>
          <t>Picnic/Grill Area Remodel</t>
        </is>
      </c>
      <c r="D1070" t="inlineStr">
        <is>
          <t>For 2 grill areas outside of pool-Add full covered pergola over grill</t>
        </is>
      </c>
      <c r="E1070" s="7" t="inlineStr">
        <is>
          <t>1100- Specialties, Equipment &amp; Furnishings</t>
        </is>
      </c>
      <c r="F1070" s="11" t="inlineStr">
        <is>
          <t>GC</t>
        </is>
      </c>
      <c r="G1070" s="7" t="inlineStr">
        <is>
          <t>Capital Plan</t>
        </is>
      </c>
      <c r="H1070" s="3" t="n">
        <v>15000</v>
      </c>
      <c r="I1070" s="3" t="n">
        <v>15000</v>
      </c>
      <c r="J1070" s="4" t="n">
        <v>0</v>
      </c>
      <c r="K1070" s="8">
        <f>IF(H1070=0,0,I1070/H1070)</f>
        <v/>
      </c>
      <c r="L1070" s="11" t="inlineStr">
        <is>
          <t>Completed</t>
        </is>
      </c>
    </row>
    <row r="1071">
      <c r="A1071" t="inlineStr">
        <is>
          <t>Village at Broadstone</t>
        </is>
      </c>
      <c r="B1071" s="7" t="n">
        <v>2024</v>
      </c>
      <c r="C1071" t="inlineStr">
        <is>
          <t>Picnic/Grill Furniture</t>
        </is>
      </c>
      <c r="D1071" t="inlineStr">
        <is>
          <t>Add benches by cornhole, misc furniture</t>
        </is>
      </c>
      <c r="E1071" s="7" t="inlineStr">
        <is>
          <t>1100- Specialties, Equipment &amp; Furnishings</t>
        </is>
      </c>
      <c r="F1071" s="11" t="inlineStr">
        <is>
          <t>GC</t>
        </is>
      </c>
      <c r="G1071" s="7" t="inlineStr">
        <is>
          <t>Capital Plan</t>
        </is>
      </c>
      <c r="H1071" s="3" t="n">
        <v>3000</v>
      </c>
      <c r="I1071" s="3" t="n">
        <v>3000</v>
      </c>
      <c r="J1071" s="4" t="n">
        <v>0</v>
      </c>
      <c r="K1071" s="8">
        <f>IF(H1071=0,0,I1071/H1071)</f>
        <v/>
      </c>
      <c r="L1071" s="11" t="inlineStr">
        <is>
          <t>Completed</t>
        </is>
      </c>
    </row>
    <row r="1072">
      <c r="A1072" t="inlineStr">
        <is>
          <t>Village at Broadstone</t>
        </is>
      </c>
      <c r="B1072" s="7" t="n">
        <v>2024</v>
      </c>
      <c r="C1072" t="inlineStr">
        <is>
          <t>Dog Park</t>
        </is>
      </c>
      <c r="D1072" t="inlineStr">
        <is>
          <t>Water/Wash Station with concrete pad
Shade sail or pergola</t>
        </is>
      </c>
      <c r="E1072" s="7" t="inlineStr">
        <is>
          <t>1100- Specialties, Equipment &amp; Furnishings</t>
        </is>
      </c>
      <c r="F1072" s="11" t="inlineStr">
        <is>
          <t>GC</t>
        </is>
      </c>
      <c r="G1072" s="7" t="inlineStr">
        <is>
          <t>Capital Plan</t>
        </is>
      </c>
      <c r="H1072" s="3" t="n">
        <v>15000</v>
      </c>
      <c r="I1072" s="3" t="n">
        <v>15000</v>
      </c>
      <c r="J1072" s="4" t="n">
        <v>0</v>
      </c>
      <c r="K1072" s="8">
        <f>IF(H1072=0,0,I1072/H1072)</f>
        <v/>
      </c>
      <c r="L1072" s="11" t="inlineStr">
        <is>
          <t>Completed</t>
        </is>
      </c>
    </row>
    <row r="1073">
      <c r="A1073" t="inlineStr">
        <is>
          <t>Village at Broadstone</t>
        </is>
      </c>
      <c r="B1073" s="7" t="n">
        <v>2024</v>
      </c>
      <c r="C1073" t="inlineStr">
        <is>
          <t>Unit Model Update</t>
        </is>
      </c>
      <c r="D1073" t="inlineStr">
        <is>
          <t>New furniture in model unit</t>
        </is>
      </c>
      <c r="E1073" s="7" t="inlineStr">
        <is>
          <t>1100- Specialties, Equipment &amp; Furnishings</t>
        </is>
      </c>
      <c r="F1073" s="11" t="inlineStr">
        <is>
          <t>GC</t>
        </is>
      </c>
      <c r="G1073" s="7" t="inlineStr">
        <is>
          <t>Capital Plan</t>
        </is>
      </c>
      <c r="H1073" s="3" t="n">
        <v>20000</v>
      </c>
      <c r="I1073" s="3" t="n">
        <v>20000</v>
      </c>
      <c r="J1073" s="4" t="n">
        <v>0</v>
      </c>
      <c r="K1073" s="8">
        <f>IF(H1073=0,0,I1073/H1073)</f>
        <v/>
      </c>
      <c r="L1073" s="11" t="inlineStr">
        <is>
          <t>Completed</t>
        </is>
      </c>
    </row>
    <row r="1074">
      <c r="A1074" t="inlineStr">
        <is>
          <t>Village at Broadstone</t>
        </is>
      </c>
      <c r="B1074" s="7" t="n">
        <v>2024</v>
      </c>
      <c r="C1074" t="inlineStr">
        <is>
          <t>Correct and Close OpenViolation</t>
        </is>
      </c>
      <c r="D1074" t="inlineStr">
        <is>
          <t>PCA Item- $100- Open code violation report by building department (expired permit) should be corrected and closed.</t>
        </is>
      </c>
      <c r="E1074" s="7" t="inlineStr">
        <is>
          <t>1100- Specialties, Equipment &amp; Furnishings</t>
        </is>
      </c>
      <c r="F1074" s="12" t="inlineStr">
        <is>
          <t>PMC</t>
        </is>
      </c>
      <c r="G1074" s="7" t="inlineStr">
        <is>
          <t>Capital Plan</t>
        </is>
      </c>
      <c r="H1074" s="3" t="n">
        <v>100</v>
      </c>
      <c r="I1074" s="3" t="n">
        <v>0</v>
      </c>
      <c r="J1074" s="4" t="n">
        <v>100</v>
      </c>
      <c r="K1074" s="8">
        <f>IF(H1074=0,0,I1074/H1074)</f>
        <v/>
      </c>
      <c r="L1074" s="13" t="inlineStr">
        <is>
          <t>Not Started</t>
        </is>
      </c>
    </row>
    <row r="1075">
      <c r="A1075" t="inlineStr">
        <is>
          <t>Village at Broadstone</t>
        </is>
      </c>
      <c r="B1075" s="7" t="n">
        <v>2024</v>
      </c>
      <c r="C1075" t="inlineStr">
        <is>
          <t>Fire Sprinklers</t>
        </is>
      </c>
      <c r="D1075" t="inlineStr">
        <is>
          <t>PCA Item- $40,818- Replace deficient sprinkler heads, per inspection
report.</t>
        </is>
      </c>
      <c r="E1075" s="7" t="inlineStr">
        <is>
          <t>1400 - Plumbing</t>
        </is>
      </c>
      <c r="F1075" s="11" t="inlineStr">
        <is>
          <t>GC</t>
        </is>
      </c>
      <c r="G1075" s="7" t="inlineStr">
        <is>
          <t>Capital Plan</t>
        </is>
      </c>
      <c r="H1075" s="3" t="n">
        <v>40818</v>
      </c>
      <c r="I1075" s="3" t="n">
        <v>40818</v>
      </c>
      <c r="J1075" s="4" t="n">
        <v>0</v>
      </c>
      <c r="K1075" s="8">
        <f>IF(H1075=0,0,I1075/H1075)</f>
        <v/>
      </c>
      <c r="L1075" s="11" t="inlineStr">
        <is>
          <t>Completed</t>
        </is>
      </c>
    </row>
    <row r="1076">
      <c r="A1076" t="inlineStr">
        <is>
          <t>Village at Broadstone</t>
        </is>
      </c>
      <c r="B1076" s="7" t="n">
        <v>2024</v>
      </c>
      <c r="C1076" t="inlineStr">
        <is>
          <t>Provide Drain Pans for Domestic Hot Water Heaters</t>
        </is>
      </c>
      <c r="D1076" t="inlineStr">
        <is>
          <t xml:space="preserve">From MEPFLS Report- Several domestic water heaters in residential units were observed to be missing drain pans. Partner </t>
        </is>
      </c>
      <c r="E1076" s="7" t="inlineStr">
        <is>
          <t>1400 - Plumbing</t>
        </is>
      </c>
      <c r="F1076" s="11" t="inlineStr">
        <is>
          <t>GC</t>
        </is>
      </c>
      <c r="G1076" s="7" t="inlineStr">
        <is>
          <t>Capital Plan</t>
        </is>
      </c>
      <c r="H1076" s="3" t="n">
        <v>5000</v>
      </c>
      <c r="I1076" s="3" t="n">
        <v>5000</v>
      </c>
      <c r="J1076" s="4" t="n">
        <v>0</v>
      </c>
      <c r="K1076" s="8">
        <f>IF(H1076=0,0,I1076/H1076)</f>
        <v/>
      </c>
      <c r="L1076" s="11" t="inlineStr">
        <is>
          <t>Completed</t>
        </is>
      </c>
    </row>
    <row r="1077">
      <c r="A1077" t="inlineStr">
        <is>
          <t>Village at Broadstone</t>
        </is>
      </c>
      <c r="B1077" s="7" t="n">
        <v>2024</v>
      </c>
      <c r="C1077" t="inlineStr">
        <is>
          <t>Scope and Clear Sewer Lines</t>
        </is>
      </c>
      <c r="D1077" t="inlineStr">
        <is>
          <t>From MEPFLS Report- Recent scoping and clearing of the sanitary drain lines was not reported; therefore, Partner recomme</t>
        </is>
      </c>
      <c r="E1077" s="7" t="inlineStr">
        <is>
          <t>1400 - Plumbing</t>
        </is>
      </c>
      <c r="F1077" s="11" t="inlineStr">
        <is>
          <t>GC</t>
        </is>
      </c>
      <c r="G1077" s="7" t="inlineStr">
        <is>
          <t>Capital Plan</t>
        </is>
      </c>
      <c r="H1077" s="3" t="n">
        <v>5000</v>
      </c>
      <c r="I1077" s="3" t="n">
        <v>5000</v>
      </c>
      <c r="J1077" s="4" t="n">
        <v>0</v>
      </c>
      <c r="K1077" s="8">
        <f>IF(H1077=0,0,I1077/H1077)</f>
        <v/>
      </c>
      <c r="L1077" s="11" t="inlineStr">
        <is>
          <t>Completed</t>
        </is>
      </c>
    </row>
    <row r="1078">
      <c r="A1078" t="inlineStr">
        <is>
          <t>Village at Broadstone</t>
        </is>
      </c>
      <c r="B1078" s="7" t="n">
        <v>2024</v>
      </c>
      <c r="C1078" t="inlineStr">
        <is>
          <t>HVAC Replacements</t>
        </is>
      </c>
      <c r="D1078" t="inlineStr">
        <is>
          <t>Cost to replace two units at $5,200/unit</t>
        </is>
      </c>
      <c r="E1078" s="7" t="inlineStr">
        <is>
          <t>1500- HVAC</t>
        </is>
      </c>
      <c r="F1078" s="11" t="inlineStr">
        <is>
          <t>GC</t>
        </is>
      </c>
      <c r="G1078" s="7" t="inlineStr">
        <is>
          <t>Capital Plan</t>
        </is>
      </c>
      <c r="H1078" s="3" t="n">
        <v>10400</v>
      </c>
      <c r="I1078" s="3" t="n">
        <v>10400</v>
      </c>
      <c r="J1078" s="4" t="n">
        <v>0</v>
      </c>
      <c r="K1078" s="8">
        <f>IF(H1078=0,0,I1078/H1078)</f>
        <v/>
      </c>
      <c r="L1078" s="11" t="inlineStr">
        <is>
          <t>Completed</t>
        </is>
      </c>
    </row>
    <row r="1079">
      <c r="A1079" t="inlineStr">
        <is>
          <t>Village at Broadstone</t>
        </is>
      </c>
      <c r="B1079" s="7" t="n">
        <v>2024</v>
      </c>
      <c r="C1079" t="inlineStr">
        <is>
          <t>Replace Refrigerant Line Insulation</t>
        </is>
      </c>
      <c r="D1079" t="inlineStr">
        <is>
          <t>From MEPFLS Report- Insulation at the refrigerant lines at the outdoor condensing units were observed to be deteriorated</t>
        </is>
      </c>
      <c r="E1079" s="7" t="inlineStr">
        <is>
          <t>1500- HVAC</t>
        </is>
      </c>
      <c r="F1079" s="11" t="inlineStr">
        <is>
          <t>GC</t>
        </is>
      </c>
      <c r="G1079" s="7" t="inlineStr">
        <is>
          <t>Capital Plan</t>
        </is>
      </c>
      <c r="H1079" s="3" t="n">
        <v>7500</v>
      </c>
      <c r="I1079" s="3" t="n">
        <v>7500</v>
      </c>
      <c r="J1079" s="4" t="n">
        <v>0</v>
      </c>
      <c r="K1079" s="8">
        <f>IF(H1079=0,0,I1079/H1079)</f>
        <v/>
      </c>
      <c r="L1079" s="11" t="inlineStr">
        <is>
          <t>Completed</t>
        </is>
      </c>
    </row>
    <row r="1080">
      <c r="A1080" t="inlineStr">
        <is>
          <t>Village at Broadstone</t>
        </is>
      </c>
      <c r="B1080" s="7" t="n">
        <v>2024</v>
      </c>
      <c r="C1080" t="inlineStr">
        <is>
          <t>Replace all balcony ceiling lights &amp; breezeway lights</t>
        </is>
      </c>
      <c r="D1080" t="inlineStr">
        <is>
          <t>Replace dated fixtures</t>
        </is>
      </c>
      <c r="E1080" s="7" t="inlineStr">
        <is>
          <t>1600 - Electrical</t>
        </is>
      </c>
      <c r="F1080" s="11" t="inlineStr">
        <is>
          <t>GC</t>
        </is>
      </c>
      <c r="G1080" s="7" t="inlineStr">
        <is>
          <t>Capital Plan</t>
        </is>
      </c>
      <c r="H1080" s="3" t="n">
        <v>25000</v>
      </c>
      <c r="I1080" s="3" t="n">
        <v>25000</v>
      </c>
      <c r="J1080" s="4" t="n">
        <v>0</v>
      </c>
      <c r="K1080" s="8">
        <f>IF(H1080=0,0,I1080/H1080)</f>
        <v/>
      </c>
      <c r="L1080" s="11" t="inlineStr">
        <is>
          <t>Completed</t>
        </is>
      </c>
    </row>
    <row r="1081">
      <c r="A1081" t="inlineStr">
        <is>
          <t>Village at Broadstone</t>
        </is>
      </c>
      <c r="B1081" s="7" t="n">
        <v>2024</v>
      </c>
      <c r="C1081" t="inlineStr">
        <is>
          <t>Fire and Life Safety</t>
        </is>
      </c>
      <c r="D1081" t="inlineStr">
        <is>
          <t>Repair pull stations throughout the property. Install a riser room sign where missing, install fire extinguishers and re</t>
        </is>
      </c>
      <c r="E1081" s="7" t="inlineStr">
        <is>
          <t>1600 - Electrical</t>
        </is>
      </c>
      <c r="F1081" s="11" t="inlineStr">
        <is>
          <t>GC</t>
        </is>
      </c>
      <c r="G1081" s="7" t="inlineStr">
        <is>
          <t>Capital Plan</t>
        </is>
      </c>
      <c r="H1081" s="3" t="n">
        <v>10000</v>
      </c>
      <c r="I1081" s="3" t="n">
        <v>10000</v>
      </c>
      <c r="J1081" s="4" t="n">
        <v>0</v>
      </c>
      <c r="K1081" s="8">
        <f>IF(H1081=0,0,I1081/H1081)</f>
        <v/>
      </c>
      <c r="L1081" s="11" t="inlineStr">
        <is>
          <t>Completed</t>
        </is>
      </c>
    </row>
    <row r="1082">
      <c r="A1082" t="inlineStr">
        <is>
          <t>Village at Broadstone</t>
        </is>
      </c>
      <c r="B1082" s="7" t="n">
        <v>2024</v>
      </c>
      <c r="C1082" t="inlineStr">
        <is>
          <t>Common area light fixtures</t>
        </is>
      </c>
      <c r="D1082" t="inlineStr">
        <is>
          <t>Possibly replace remaining halogen parking lot pole lights with LED</t>
        </is>
      </c>
      <c r="E1082" s="7" t="inlineStr">
        <is>
          <t>1600 - Electrical</t>
        </is>
      </c>
      <c r="F1082" s="11" t="inlineStr">
        <is>
          <t>GC</t>
        </is>
      </c>
      <c r="G1082" s="7" t="inlineStr">
        <is>
          <t>Capital Plan</t>
        </is>
      </c>
      <c r="H1082" s="3" t="n">
        <v>10000</v>
      </c>
      <c r="I1082" s="3" t="n">
        <v>10000</v>
      </c>
      <c r="J1082" s="4" t="n">
        <v>0</v>
      </c>
      <c r="K1082" s="8">
        <f>IF(H1082=0,0,I1082/H1082)</f>
        <v/>
      </c>
      <c r="L1082" s="11" t="inlineStr">
        <is>
          <t>Completed</t>
        </is>
      </c>
    </row>
    <row r="1083">
      <c r="A1083" t="inlineStr">
        <is>
          <t>Village at Broadstone</t>
        </is>
      </c>
      <c r="B1083" s="7" t="n">
        <v>2024</v>
      </c>
      <c r="C1083" t="inlineStr">
        <is>
          <t>Construction Management Fee</t>
        </is>
      </c>
      <c r="E1083" s="7" t="inlineStr">
        <is>
          <t>Contingency &amp; Fees</t>
        </is>
      </c>
      <c r="F1083" s="11" t="inlineStr">
        <is>
          <t>GC</t>
        </is>
      </c>
      <c r="G1083" s="15" t="inlineStr">
        <is>
          <t>CM Fee</t>
        </is>
      </c>
      <c r="H1083" s="3" t="n">
        <v>186467</v>
      </c>
      <c r="I1083" s="3" t="n">
        <v>186467</v>
      </c>
      <c r="J1083" s="4" t="n">
        <v>0</v>
      </c>
      <c r="K1083" s="8">
        <f>IF(H1083=0,0,I1083/H1083)</f>
        <v/>
      </c>
      <c r="L1083" s="12" t="inlineStr">
        <is>
          <t>Reserve</t>
        </is>
      </c>
    </row>
    <row r="1084">
      <c r="A1084" t="inlineStr">
        <is>
          <t>Avenues of Kennesaw</t>
        </is>
      </c>
      <c r="B1084" s="7" t="n">
        <v>2025</v>
      </c>
      <c r="C1084" t="inlineStr">
        <is>
          <t>Landscape Cleanup and Enhancements</t>
        </is>
      </c>
      <c r="D1084" t="inlineStr">
        <is>
          <t>Initial property tree trim, landscape cleanup, entry and tour path enhancements, etc</t>
        </is>
      </c>
      <c r="E1084" s="7" t="inlineStr">
        <is>
          <t>84303</t>
        </is>
      </c>
      <c r="F1084" s="12" t="inlineStr">
        <is>
          <t>PMC</t>
        </is>
      </c>
      <c r="G1084" s="7" t="inlineStr">
        <is>
          <t>Capital Plan</t>
        </is>
      </c>
      <c r="H1084" s="3" t="n">
        <v>75000</v>
      </c>
      <c r="I1084" s="3" t="n">
        <v>165469</v>
      </c>
      <c r="J1084" s="4" t="n">
        <v>-90469</v>
      </c>
      <c r="K1084" s="8">
        <f>IF(H1084=0,0,I1084/H1084)</f>
        <v/>
      </c>
      <c r="L1084" s="11" t="inlineStr">
        <is>
          <t>Completed</t>
        </is>
      </c>
    </row>
    <row r="1085">
      <c r="A1085" t="inlineStr">
        <is>
          <t>Avenues of Kennesaw</t>
        </is>
      </c>
      <c r="B1085" s="7" t="n">
        <v>2025</v>
      </c>
      <c r="C1085" t="inlineStr">
        <is>
          <t>Storm sewer piping</t>
        </is>
      </c>
      <c r="D1085" t="inlineStr">
        <is>
          <t>Clear drains around buildings</t>
        </is>
      </c>
      <c r="E1085" s="7" t="inlineStr">
        <is>
          <t>84385</t>
        </is>
      </c>
      <c r="F1085" s="11" t="inlineStr">
        <is>
          <t>GC</t>
        </is>
      </c>
      <c r="G1085" s="7" t="inlineStr">
        <is>
          <t>Capital Plan</t>
        </is>
      </c>
      <c r="H1085" s="3" t="n">
        <v>25000</v>
      </c>
      <c r="I1085" s="3" t="n">
        <v>25000</v>
      </c>
      <c r="J1085" s="4" t="n">
        <v>0</v>
      </c>
      <c r="K1085" s="8">
        <f>IF(H1085=0,0,I1085/H1085)</f>
        <v/>
      </c>
      <c r="L1085" s="11" t="inlineStr">
        <is>
          <t>Completed</t>
        </is>
      </c>
    </row>
    <row r="1086">
      <c r="A1086" t="inlineStr">
        <is>
          <t>Avenues of Kennesaw</t>
        </is>
      </c>
      <c r="B1086" s="7" t="n">
        <v>2025</v>
      </c>
      <c r="C1086" t="inlineStr">
        <is>
          <t>Pavement</t>
        </is>
      </c>
      <c r="D1086" t="inlineStr">
        <is>
          <t>Repair potholes on both sides of community                
Equity PCA Item- 3.2.2- Linear cracking, "map", or "alligator</t>
        </is>
      </c>
      <c r="E1086" s="7" t="inlineStr">
        <is>
          <t>84204</t>
        </is>
      </c>
      <c r="F1086" s="11" t="inlineStr">
        <is>
          <t>GC</t>
        </is>
      </c>
      <c r="G1086" s="7" t="inlineStr">
        <is>
          <t>Capital Plan</t>
        </is>
      </c>
      <c r="H1086" s="3" t="n">
        <v>80000</v>
      </c>
      <c r="I1086" s="3" t="n">
        <v>80000</v>
      </c>
      <c r="J1086" s="4" t="n">
        <v>0</v>
      </c>
      <c r="K1086" s="8">
        <f>IF(H1086=0,0,I1086/H1086)</f>
        <v/>
      </c>
      <c r="L1086" s="11" t="inlineStr">
        <is>
          <t>Completed</t>
        </is>
      </c>
    </row>
    <row r="1087">
      <c r="A1087" t="inlineStr">
        <is>
          <t>Avenues of Kennesaw</t>
        </is>
      </c>
      <c r="B1087" s="7" t="n">
        <v>2025</v>
      </c>
      <c r="C1087" t="inlineStr">
        <is>
          <t>Stripe parking areas</t>
        </is>
      </c>
      <c r="D1087" t="inlineStr">
        <is>
          <t>Stripe Parking Areas</t>
        </is>
      </c>
      <c r="E1087" s="7" t="inlineStr">
        <is>
          <t>84201</t>
        </is>
      </c>
      <c r="F1087" s="11" t="inlineStr">
        <is>
          <t>GC</t>
        </is>
      </c>
      <c r="G1087" s="7" t="inlineStr">
        <is>
          <t>Capital Plan</t>
        </is>
      </c>
      <c r="H1087" s="3" t="n">
        <v>28000</v>
      </c>
      <c r="I1087" s="3" t="n">
        <v>28000</v>
      </c>
      <c r="J1087" s="4" t="n">
        <v>0</v>
      </c>
      <c r="K1087" s="8">
        <f>IF(H1087=0,0,I1087/H1087)</f>
        <v/>
      </c>
      <c r="L1087" s="11" t="inlineStr">
        <is>
          <t>Completed</t>
        </is>
      </c>
    </row>
    <row r="1088">
      <c r="A1088" t="inlineStr">
        <is>
          <t>Avenues of Kennesaw</t>
        </is>
      </c>
      <c r="B1088" s="7" t="n">
        <v>2025</v>
      </c>
      <c r="C1088" t="inlineStr">
        <is>
          <t xml:space="preserve">Asphalt Coating </t>
        </is>
      </c>
      <c r="D1088" t="inlineStr">
        <is>
          <t>Crack fill cracks over 1/2 inch</t>
        </is>
      </c>
      <c r="E1088" s="7" t="inlineStr">
        <is>
          <t>84204</t>
        </is>
      </c>
      <c r="F1088" s="11" t="inlineStr">
        <is>
          <t>GC</t>
        </is>
      </c>
      <c r="G1088" s="7" t="inlineStr">
        <is>
          <t>Capital Plan</t>
        </is>
      </c>
      <c r="H1088" s="3" t="n">
        <v>50000</v>
      </c>
      <c r="I1088" s="3" t="n">
        <v>50000</v>
      </c>
      <c r="J1088" s="4" t="n">
        <v>0</v>
      </c>
      <c r="K1088" s="8">
        <f>IF(H1088=0,0,I1088/H1088)</f>
        <v/>
      </c>
      <c r="L1088" s="11" t="inlineStr">
        <is>
          <t>Completed</t>
        </is>
      </c>
    </row>
    <row r="1089">
      <c r="A1089" t="inlineStr">
        <is>
          <t>Avenues of Kennesaw</t>
        </is>
      </c>
      <c r="B1089" s="7" t="n">
        <v>2025</v>
      </c>
      <c r="C1089" t="inlineStr">
        <is>
          <t>Sidewalks</t>
        </is>
      </c>
      <c r="D1089" t="inlineStr">
        <is>
          <t>Remove and replace areas of trip hazards                                                              
Lender PCA (Walkw</t>
        </is>
      </c>
      <c r="E1089" s="7" t="inlineStr">
        <is>
          <t>84115</t>
        </is>
      </c>
      <c r="F1089" s="11" t="inlineStr">
        <is>
          <t>GC</t>
        </is>
      </c>
      <c r="G1089" s="7" t="inlineStr">
        <is>
          <t>Capital Plan</t>
        </is>
      </c>
      <c r="H1089" s="3" t="n">
        <v>46000</v>
      </c>
      <c r="I1089" s="3" t="n">
        <v>46000</v>
      </c>
      <c r="J1089" s="4" t="n">
        <v>0</v>
      </c>
      <c r="K1089" s="8">
        <f>IF(H1089=0,0,I1089/H1089)</f>
        <v/>
      </c>
      <c r="L1089" s="11" t="inlineStr">
        <is>
          <t>Completed</t>
        </is>
      </c>
    </row>
    <row r="1090">
      <c r="A1090" t="inlineStr">
        <is>
          <t>Avenues of Kennesaw</t>
        </is>
      </c>
      <c r="B1090" s="7" t="n">
        <v>2025</v>
      </c>
      <c r="C1090" t="inlineStr">
        <is>
          <t xml:space="preserve">Erosion control </t>
        </is>
      </c>
      <c r="D1090" t="inlineStr">
        <is>
          <t>Fill eroded areas around buildings   Equity PCA Item- 3.2.4-Significant areas of missing or lost ground cover were noted</t>
        </is>
      </c>
      <c r="E1090" s="7" t="inlineStr">
        <is>
          <t>84517</t>
        </is>
      </c>
      <c r="F1090" s="11" t="inlineStr">
        <is>
          <t>GC</t>
        </is>
      </c>
      <c r="G1090" s="7" t="inlineStr">
        <is>
          <t>Capital Plan</t>
        </is>
      </c>
      <c r="H1090" s="3" t="n">
        <v>70000</v>
      </c>
      <c r="I1090" s="3" t="n">
        <v>70000</v>
      </c>
      <c r="J1090" s="4" t="n">
        <v>0</v>
      </c>
      <c r="K1090" s="8">
        <f>IF(H1090=0,0,I1090/H1090)</f>
        <v/>
      </c>
      <c r="L1090" s="11" t="inlineStr">
        <is>
          <t>Completed</t>
        </is>
      </c>
    </row>
    <row r="1091">
      <c r="A1091" t="inlineStr">
        <is>
          <t>Avenues of Kennesaw</t>
        </is>
      </c>
      <c r="B1091" s="7" t="n">
        <v>2025</v>
      </c>
      <c r="C1091" t="inlineStr">
        <is>
          <t xml:space="preserve">Retaining walls </t>
        </is>
      </c>
      <c r="D1091" t="inlineStr">
        <is>
          <t>Repair fences on retaining walls
Equity PCA Item- 4.1- The segmental retaining walls at the East Aparments contained loo</t>
        </is>
      </c>
      <c r="E1091" s="7" t="inlineStr">
        <is>
          <t>84434</t>
        </is>
      </c>
      <c r="F1091" s="11" t="inlineStr">
        <is>
          <t>GC</t>
        </is>
      </c>
      <c r="G1091" s="7" t="inlineStr">
        <is>
          <t>Capital Plan</t>
        </is>
      </c>
      <c r="H1091" s="3" t="n">
        <v>25000</v>
      </c>
      <c r="I1091" s="3" t="n">
        <v>25000</v>
      </c>
      <c r="J1091" s="4" t="n">
        <v>0</v>
      </c>
      <c r="K1091" s="8">
        <f>IF(H1091=0,0,I1091/H1091)</f>
        <v/>
      </c>
      <c r="L1091" s="11" t="inlineStr">
        <is>
          <t>Completed</t>
        </is>
      </c>
    </row>
    <row r="1092">
      <c r="A1092" t="inlineStr">
        <is>
          <t>Avenues of Kennesaw</t>
        </is>
      </c>
      <c r="B1092" s="7" t="n">
        <v>2025</v>
      </c>
      <c r="C1092" t="inlineStr">
        <is>
          <t>Resurface swimming pool</t>
        </is>
      </c>
      <c r="D1092" t="inlineStr">
        <is>
          <t>Resurface both pools, Replace missing pool tile at water line</t>
        </is>
      </c>
      <c r="E1092" s="7" t="inlineStr">
        <is>
          <t>84095</t>
        </is>
      </c>
      <c r="F1092" s="11" t="inlineStr">
        <is>
          <t>GC</t>
        </is>
      </c>
      <c r="G1092" s="7" t="inlineStr">
        <is>
          <t>Capital Plan</t>
        </is>
      </c>
      <c r="H1092" s="3" t="n">
        <v>60000</v>
      </c>
      <c r="I1092" s="3" t="n">
        <v>60000</v>
      </c>
      <c r="J1092" s="4" t="n">
        <v>0</v>
      </c>
      <c r="K1092" s="8">
        <f>IF(H1092=0,0,I1092/H1092)</f>
        <v/>
      </c>
      <c r="L1092" s="11" t="inlineStr">
        <is>
          <t>Completed</t>
        </is>
      </c>
    </row>
    <row r="1093">
      <c r="A1093" t="inlineStr">
        <is>
          <t>Avenues of Kennesaw</t>
        </is>
      </c>
      <c r="B1093" s="7" t="n">
        <v>2025</v>
      </c>
      <c r="C1093" t="inlineStr">
        <is>
          <t>Replace swimming pool coping</t>
        </is>
      </c>
      <c r="D1093" t="inlineStr">
        <is>
          <t>Repair or replace broken coping                                                                                  
Lender</t>
        </is>
      </c>
      <c r="E1093" s="7" t="inlineStr">
        <is>
          <t>84361</t>
        </is>
      </c>
      <c r="F1093" s="11" t="inlineStr">
        <is>
          <t>GC</t>
        </is>
      </c>
      <c r="G1093" s="7" t="inlineStr">
        <is>
          <t>Capital Plan</t>
        </is>
      </c>
      <c r="H1093" s="3" t="n">
        <v>5000</v>
      </c>
      <c r="I1093" s="3" t="n">
        <v>5000</v>
      </c>
      <c r="J1093" s="4" t="n">
        <v>0</v>
      </c>
      <c r="K1093" s="8">
        <f>IF(H1093=0,0,I1093/H1093)</f>
        <v/>
      </c>
      <c r="L1093" s="11" t="inlineStr">
        <is>
          <t>Completed</t>
        </is>
      </c>
    </row>
    <row r="1094">
      <c r="A1094" t="inlineStr">
        <is>
          <t>Avenues of Kennesaw</t>
        </is>
      </c>
      <c r="B1094" s="7" t="n">
        <v>2025</v>
      </c>
      <c r="C1094" t="inlineStr">
        <is>
          <t>Replace swimming pool deck</t>
        </is>
      </c>
      <c r="D1094" t="inlineStr">
        <is>
          <t>Pressure wash  pool decks, , level paver trip hazards</t>
        </is>
      </c>
      <c r="E1094" s="7" t="inlineStr">
        <is>
          <t>84361</t>
        </is>
      </c>
      <c r="F1094" s="11" t="inlineStr">
        <is>
          <t>GC</t>
        </is>
      </c>
      <c r="G1094" s="7" t="inlineStr">
        <is>
          <t>Capital Plan</t>
        </is>
      </c>
      <c r="H1094" s="3" t="n">
        <v>30000</v>
      </c>
      <c r="I1094" s="3" t="n">
        <v>30000</v>
      </c>
      <c r="J1094" s="4" t="n">
        <v>0</v>
      </c>
      <c r="K1094" s="8">
        <f>IF(H1094=0,0,I1094/H1094)</f>
        <v/>
      </c>
      <c r="L1094" s="11" t="inlineStr">
        <is>
          <t>Completed</t>
        </is>
      </c>
    </row>
    <row r="1095">
      <c r="A1095" t="inlineStr">
        <is>
          <t>Avenues of Kennesaw</t>
        </is>
      </c>
      <c r="B1095" s="7" t="n">
        <v>2025</v>
      </c>
      <c r="C1095" t="inlineStr">
        <is>
          <t xml:space="preserve">Swimming pool lighting  </t>
        </is>
      </c>
      <c r="D1095" t="inlineStr">
        <is>
          <t>Replace pool lights</t>
        </is>
      </c>
      <c r="E1095" s="7" t="inlineStr">
        <is>
          <t>84361</t>
        </is>
      </c>
      <c r="F1095" s="11" t="inlineStr">
        <is>
          <t>GC</t>
        </is>
      </c>
      <c r="G1095" s="7" t="inlineStr">
        <is>
          <t>Capital Plan</t>
        </is>
      </c>
      <c r="H1095" s="3" t="n">
        <v>36000</v>
      </c>
      <c r="I1095" s="3" t="n">
        <v>36000</v>
      </c>
      <c r="J1095" s="4" t="n">
        <v>0</v>
      </c>
      <c r="K1095" s="8">
        <f>IF(H1095=0,0,I1095/H1095)</f>
        <v/>
      </c>
      <c r="L1095" s="11" t="inlineStr">
        <is>
          <t>Completed</t>
        </is>
      </c>
    </row>
    <row r="1096">
      <c r="A1096" t="inlineStr">
        <is>
          <t>Avenues of Kennesaw</t>
        </is>
      </c>
      <c r="B1096" s="7" t="n">
        <v>2025</v>
      </c>
      <c r="C1096" t="inlineStr">
        <is>
          <t>Fences &amp; gates - swimming pool</t>
        </is>
      </c>
      <c r="D1096" t="inlineStr">
        <is>
          <t>Adjust gates and repair gate latches</t>
        </is>
      </c>
      <c r="E1096" s="7" t="inlineStr">
        <is>
          <t>84205</t>
        </is>
      </c>
      <c r="F1096" s="11" t="inlineStr">
        <is>
          <t>GC</t>
        </is>
      </c>
      <c r="G1096" s="7" t="inlineStr">
        <is>
          <t>Capital Plan</t>
        </is>
      </c>
      <c r="H1096" s="3" t="n">
        <v>18000</v>
      </c>
      <c r="I1096" s="3" t="n">
        <v>18000</v>
      </c>
      <c r="J1096" s="4" t="n">
        <v>0</v>
      </c>
      <c r="K1096" s="8">
        <f>IF(H1096=0,0,I1096/H1096)</f>
        <v/>
      </c>
      <c r="L1096" s="11" t="inlineStr">
        <is>
          <t>Completed</t>
        </is>
      </c>
    </row>
    <row r="1097">
      <c r="A1097" t="inlineStr">
        <is>
          <t>Avenues of Kennesaw</t>
        </is>
      </c>
      <c r="B1097" s="7" t="n">
        <v>2025</v>
      </c>
      <c r="C1097" t="inlineStr">
        <is>
          <t xml:space="preserve">Outdoor Kitchen </t>
        </is>
      </c>
      <c r="D1097" t="inlineStr">
        <is>
          <t>Pressure wash area and allowance for grill repairs or replacement with charcoal</t>
        </is>
      </c>
      <c r="E1097" s="7" t="inlineStr">
        <is>
          <t>84203</t>
        </is>
      </c>
      <c r="F1097" s="11" t="inlineStr">
        <is>
          <t>GC</t>
        </is>
      </c>
      <c r="G1097" s="7" t="inlineStr">
        <is>
          <t>Capital Plan</t>
        </is>
      </c>
      <c r="H1097" s="3" t="n">
        <v>10000</v>
      </c>
      <c r="I1097" s="3" t="n">
        <v>10000</v>
      </c>
      <c r="J1097" s="4" t="n">
        <v>0</v>
      </c>
      <c r="K1097" s="8">
        <f>IF(H1097=0,0,I1097/H1097)</f>
        <v/>
      </c>
      <c r="L1097" s="11" t="inlineStr">
        <is>
          <t>Completed</t>
        </is>
      </c>
    </row>
    <row r="1098">
      <c r="A1098" t="inlineStr">
        <is>
          <t>Avenues of Kennesaw</t>
        </is>
      </c>
      <c r="B1098" s="7" t="n">
        <v>2025</v>
      </c>
      <c r="C1098" t="inlineStr">
        <is>
          <t>Carports / Garages</t>
        </is>
      </c>
      <c r="D1098" t="inlineStr">
        <is>
          <t>Repair garage siding and trim                                                                                      
Equi</t>
        </is>
      </c>
      <c r="E1098" s="7" t="inlineStr">
        <is>
          <t>84219</t>
        </is>
      </c>
      <c r="F1098" s="11" t="inlineStr">
        <is>
          <t>GC</t>
        </is>
      </c>
      <c r="G1098" s="7" t="inlineStr">
        <is>
          <t>Capital Plan</t>
        </is>
      </c>
      <c r="H1098" s="3" t="n">
        <v>30000</v>
      </c>
      <c r="I1098" s="3" t="n">
        <v>30000</v>
      </c>
      <c r="J1098" s="4" t="n">
        <v>0</v>
      </c>
      <c r="K1098" s="8">
        <f>IF(H1098=0,0,I1098/H1098)</f>
        <v/>
      </c>
      <c r="L1098" s="11" t="inlineStr">
        <is>
          <t>Completed</t>
        </is>
      </c>
    </row>
    <row r="1099">
      <c r="A1099" t="inlineStr">
        <is>
          <t>Avenues of Kennesaw</t>
        </is>
      </c>
      <c r="B1099" s="7" t="n">
        <v>2025</v>
      </c>
      <c r="C1099" t="inlineStr">
        <is>
          <t>Dumpster enclosures</t>
        </is>
      </c>
      <c r="D1099" t="inlineStr">
        <is>
          <t xml:space="preserve">Repair compactor areas                                                                                                  </t>
        </is>
      </c>
      <c r="E1099" s="7" t="inlineStr">
        <is>
          <t>84111</t>
        </is>
      </c>
      <c r="F1099" s="11" t="inlineStr">
        <is>
          <t>GC</t>
        </is>
      </c>
      <c r="G1099" s="7" t="inlineStr">
        <is>
          <t>Capital Plan</t>
        </is>
      </c>
      <c r="H1099" s="3" t="n">
        <v>30000</v>
      </c>
      <c r="I1099" s="3" t="n">
        <v>30000</v>
      </c>
      <c r="J1099" s="4" t="n">
        <v>0</v>
      </c>
      <c r="K1099" s="8">
        <f>IF(H1099=0,0,I1099/H1099)</f>
        <v/>
      </c>
      <c r="L1099" s="11" t="inlineStr">
        <is>
          <t>Completed</t>
        </is>
      </c>
    </row>
    <row r="1100">
      <c r="A1100" t="inlineStr">
        <is>
          <t>Avenues of Kennesaw</t>
        </is>
      </c>
      <c r="B1100" s="7" t="n">
        <v>2025</v>
      </c>
      <c r="C1100" t="inlineStr">
        <is>
          <t>ADA Compliance</t>
        </is>
      </c>
      <c r="D1100" t="inlineStr">
        <is>
          <t>Equity PCA Item- 7.0- Reconfigure leasing office restroom for ADA compliance</t>
        </is>
      </c>
      <c r="E1100" s="7" t="inlineStr">
        <is>
          <t>83520</t>
        </is>
      </c>
      <c r="F1100" s="11" t="inlineStr">
        <is>
          <t>GC</t>
        </is>
      </c>
      <c r="G1100" s="7" t="inlineStr">
        <is>
          <t>Capital Plan</t>
        </is>
      </c>
      <c r="H1100" s="3" t="n">
        <v>4500</v>
      </c>
      <c r="I1100" s="3" t="n">
        <v>4500</v>
      </c>
      <c r="J1100" s="4" t="n">
        <v>0</v>
      </c>
      <c r="K1100" s="8">
        <f>IF(H1100=0,0,I1100/H1100)</f>
        <v/>
      </c>
      <c r="L1100" s="11" t="inlineStr">
        <is>
          <t>Completed</t>
        </is>
      </c>
    </row>
    <row r="1101">
      <c r="A1101" t="inlineStr">
        <is>
          <t>Avenues of Kennesaw</t>
        </is>
      </c>
      <c r="B1101" s="7" t="n">
        <v>2025</v>
      </c>
      <c r="C1101" t="inlineStr">
        <is>
          <t>Concrete deck / floor fill</t>
        </is>
      </c>
      <c r="D1101" t="inlineStr">
        <is>
          <t>Grind and seal cracks in light weight concrete landings</t>
        </is>
      </c>
      <c r="E1101" s="7" t="inlineStr">
        <is>
          <t>84430</t>
        </is>
      </c>
      <c r="F1101" s="11" t="inlineStr">
        <is>
          <t>GC</t>
        </is>
      </c>
      <c r="G1101" s="7" t="inlineStr">
        <is>
          <t>Capital Plan</t>
        </is>
      </c>
      <c r="H1101" s="3" t="n">
        <v>27000</v>
      </c>
      <c r="I1101" s="3" t="n">
        <v>27000</v>
      </c>
      <c r="J1101" s="4" t="n">
        <v>0</v>
      </c>
      <c r="K1101" s="8">
        <f>IF(H1101=0,0,I1101/H1101)</f>
        <v/>
      </c>
      <c r="L1101" s="11" t="inlineStr">
        <is>
          <t>Completed</t>
        </is>
      </c>
    </row>
    <row r="1102">
      <c r="A1102" t="inlineStr">
        <is>
          <t>Avenues of Kennesaw</t>
        </is>
      </c>
      <c r="B1102" s="7" t="n">
        <v>2025</v>
      </c>
      <c r="C1102" t="inlineStr">
        <is>
          <t>Roof deck</t>
        </is>
      </c>
      <c r="D1102" t="inlineStr">
        <is>
          <t>Roof Deck Repairs</t>
        </is>
      </c>
      <c r="E1102" s="7" t="inlineStr">
        <is>
          <t>84433</t>
        </is>
      </c>
      <c r="F1102" s="11" t="inlineStr">
        <is>
          <t>GC</t>
        </is>
      </c>
      <c r="G1102" s="7" t="inlineStr">
        <is>
          <t>Capital Plan</t>
        </is>
      </c>
      <c r="H1102" s="3" t="n">
        <v>12000</v>
      </c>
      <c r="I1102" s="3" t="n">
        <v>12000</v>
      </c>
      <c r="J1102" s="4" t="n">
        <v>0</v>
      </c>
      <c r="K1102" s="8">
        <f>IF(H1102=0,0,I1102/H1102)</f>
        <v/>
      </c>
      <c r="L1102" s="11" t="inlineStr">
        <is>
          <t>Completed</t>
        </is>
      </c>
    </row>
    <row r="1103">
      <c r="A1103" t="inlineStr">
        <is>
          <t>Avenues of Kennesaw</t>
        </is>
      </c>
      <c r="B1103" s="7" t="n">
        <v>2025</v>
      </c>
      <c r="C1103" t="inlineStr">
        <is>
          <t>Repair exterior stair treads and stringers</t>
        </is>
      </c>
      <c r="D1103" t="inlineStr">
        <is>
          <t>Replace 90 wood and concrete stair treads. Replace damaged railing on stair cases. Equity PCA Item- 4.2- The wood-framed</t>
        </is>
      </c>
      <c r="E1103" s="7" t="inlineStr">
        <is>
          <t>84114</t>
        </is>
      </c>
      <c r="F1103" s="11" t="inlineStr">
        <is>
          <t>GC</t>
        </is>
      </c>
      <c r="G1103" s="7" t="inlineStr">
        <is>
          <t>Capital Plan</t>
        </is>
      </c>
      <c r="H1103" s="3" t="n">
        <v>94000</v>
      </c>
      <c r="I1103" s="3" t="n">
        <v>94000</v>
      </c>
      <c r="J1103" s="4" t="n">
        <v>0</v>
      </c>
      <c r="K1103" s="8">
        <f>IF(H1103=0,0,I1103/H1103)</f>
        <v/>
      </c>
      <c r="L1103" s="11" t="inlineStr">
        <is>
          <t>Completed</t>
        </is>
      </c>
    </row>
    <row r="1104">
      <c r="A1104" t="inlineStr">
        <is>
          <t>Avenues of Kennesaw</t>
        </is>
      </c>
      <c r="B1104" s="7" t="n">
        <v>2025</v>
      </c>
      <c r="C1104" t="inlineStr">
        <is>
          <t>Repair balcony framing &amp; decking</t>
        </is>
      </c>
      <c r="D1104" t="inlineStr">
        <is>
          <t>Repair balconies
Equity PCA Item- 4.1- Rout and seal all cracks in the concrete patios. Periodically monitor for further</t>
        </is>
      </c>
      <c r="E1104" s="7" t="inlineStr">
        <is>
          <t>84104</t>
        </is>
      </c>
      <c r="F1104" s="11" t="inlineStr">
        <is>
          <t>GC</t>
        </is>
      </c>
      <c r="G1104" s="7" t="inlineStr">
        <is>
          <t>Capital Plan</t>
        </is>
      </c>
      <c r="H1104" s="3" t="n">
        <v>150000</v>
      </c>
      <c r="I1104" s="3" t="n">
        <v>150000</v>
      </c>
      <c r="J1104" s="4" t="n">
        <v>0</v>
      </c>
      <c r="K1104" s="8">
        <f>IF(H1104=0,0,I1104/H1104)</f>
        <v/>
      </c>
      <c r="L1104" s="11" t="inlineStr">
        <is>
          <t>Completed</t>
        </is>
      </c>
    </row>
    <row r="1105">
      <c r="A1105" t="inlineStr">
        <is>
          <t>Avenues of Kennesaw</t>
        </is>
      </c>
      <c r="B1105" s="7" t="n">
        <v>2025</v>
      </c>
      <c r="C1105" t="inlineStr">
        <is>
          <t>Repair patio/balcony railings</t>
        </is>
      </c>
      <c r="D1105" t="inlineStr">
        <is>
          <t>Repair balcony railings</t>
        </is>
      </c>
      <c r="E1105" s="7" t="inlineStr">
        <is>
          <t>84121</t>
        </is>
      </c>
      <c r="F1105" s="11" t="inlineStr">
        <is>
          <t>GC</t>
        </is>
      </c>
      <c r="G1105" s="7" t="inlineStr">
        <is>
          <t>Capital Plan</t>
        </is>
      </c>
      <c r="H1105" s="3" t="n">
        <v>68000</v>
      </c>
      <c r="I1105" s="3" t="n">
        <v>68000</v>
      </c>
      <c r="J1105" s="4" t="n">
        <v>0</v>
      </c>
      <c r="K1105" s="8">
        <f>IF(H1105=0,0,I1105/H1105)</f>
        <v/>
      </c>
      <c r="L1105" s="11" t="inlineStr">
        <is>
          <t>Completed</t>
        </is>
      </c>
    </row>
    <row r="1106">
      <c r="A1106" t="inlineStr">
        <is>
          <t>Avenues of Kennesaw</t>
        </is>
      </c>
      <c r="B1106" s="7" t="n">
        <v>2025</v>
      </c>
      <c r="C1106" t="inlineStr">
        <is>
          <t>Expansion Joints</t>
        </is>
      </c>
      <c r="D1106" t="inlineStr">
        <is>
          <t>Property Expansion Joints</t>
        </is>
      </c>
      <c r="E1106" s="7" t="inlineStr">
        <is>
          <t>84102</t>
        </is>
      </c>
      <c r="F1106" s="11" t="inlineStr">
        <is>
          <t>GC</t>
        </is>
      </c>
      <c r="G1106" s="7" t="inlineStr">
        <is>
          <t>Capital Plan</t>
        </is>
      </c>
      <c r="H1106" s="3" t="n">
        <v>32000</v>
      </c>
      <c r="I1106" s="3" t="n">
        <v>32000</v>
      </c>
      <c r="J1106" s="4" t="n">
        <v>0</v>
      </c>
      <c r="K1106" s="8">
        <f>IF(H1106=0,0,I1106/H1106)</f>
        <v/>
      </c>
      <c r="L1106" s="11" t="inlineStr">
        <is>
          <t>Completed</t>
        </is>
      </c>
    </row>
    <row r="1107">
      <c r="A1107" t="inlineStr">
        <is>
          <t>Avenues of Kennesaw</t>
        </is>
      </c>
      <c r="B1107" s="7" t="n">
        <v>2025</v>
      </c>
      <c r="C1107" t="inlineStr">
        <is>
          <t>Asphalt composite shingle roofing</t>
        </is>
      </c>
      <c r="D1107" t="inlineStr">
        <is>
          <t xml:space="preserve">Roof repairs
Equity PCA Item- 4.4.1- Allowance for replacement of shingles and possible decking                         </t>
        </is>
      </c>
      <c r="E1107" s="7" t="inlineStr">
        <is>
          <t>84433</t>
        </is>
      </c>
      <c r="F1107" s="11" t="inlineStr">
        <is>
          <t>GC</t>
        </is>
      </c>
      <c r="G1107" s="7" t="inlineStr">
        <is>
          <t>Capital Plan</t>
        </is>
      </c>
      <c r="H1107" s="3" t="n">
        <v>190919</v>
      </c>
      <c r="I1107" s="3" t="n">
        <v>190919</v>
      </c>
      <c r="J1107" s="4" t="n">
        <v>0</v>
      </c>
      <c r="K1107" s="8">
        <f>IF(H1107=0,0,I1107/H1107)</f>
        <v/>
      </c>
      <c r="L1107" s="11" t="inlineStr">
        <is>
          <t>Completed</t>
        </is>
      </c>
    </row>
    <row r="1108">
      <c r="A1108" t="inlineStr">
        <is>
          <t>Avenues of Kennesaw</t>
        </is>
      </c>
      <c r="B1108" s="7" t="n">
        <v>2025</v>
      </c>
      <c r="C1108" t="inlineStr">
        <is>
          <t>Gutters &amp; downspouts</t>
        </is>
      </c>
      <c r="D1108" t="inlineStr">
        <is>
          <t>Clean, repitch, and secure gutters.  Ongoing gutter cleanout.
Equity PCA Item- 4.4.2- Allowance for replacement of gutte</t>
        </is>
      </c>
      <c r="E1108" s="7" t="inlineStr">
        <is>
          <t>83439</t>
        </is>
      </c>
      <c r="F1108" s="11" t="inlineStr">
        <is>
          <t>GC</t>
        </is>
      </c>
      <c r="G1108" s="7" t="inlineStr">
        <is>
          <t>Capital Plan</t>
        </is>
      </c>
      <c r="H1108" s="3" t="n">
        <v>66000</v>
      </c>
      <c r="I1108" s="3" t="n">
        <v>66000</v>
      </c>
      <c r="J1108" s="4" t="n">
        <v>0</v>
      </c>
      <c r="K1108" s="8">
        <f>IF(H1108=0,0,I1108/H1108)</f>
        <v/>
      </c>
      <c r="L1108" s="11" t="inlineStr">
        <is>
          <t>Completed</t>
        </is>
      </c>
    </row>
    <row r="1109">
      <c r="A1109" t="inlineStr">
        <is>
          <t>Avenues of Kennesaw</t>
        </is>
      </c>
      <c r="B1109" s="7" t="n">
        <v>2025</v>
      </c>
      <c r="C1109" t="inlineStr">
        <is>
          <t>Flashing</t>
        </is>
      </c>
      <c r="D1109" t="inlineStr">
        <is>
          <t>Repair damaged flashing</t>
        </is>
      </c>
      <c r="E1109" s="7" t="inlineStr">
        <is>
          <t>84433</t>
        </is>
      </c>
      <c r="F1109" s="11" t="inlineStr">
        <is>
          <t>GC</t>
        </is>
      </c>
      <c r="G1109" s="7" t="inlineStr">
        <is>
          <t>Capital Plan</t>
        </is>
      </c>
      <c r="H1109" s="3" t="n">
        <v>50000</v>
      </c>
      <c r="I1109" s="3" t="n">
        <v>50000</v>
      </c>
      <c r="J1109" s="4" t="n">
        <v>0</v>
      </c>
      <c r="K1109" s="8">
        <f>IF(H1109=0,0,I1109/H1109)</f>
        <v/>
      </c>
      <c r="L1109" s="11" t="inlineStr">
        <is>
          <t>Completed</t>
        </is>
      </c>
    </row>
    <row r="1110">
      <c r="A1110" t="inlineStr">
        <is>
          <t>Avenues of Kennesaw</t>
        </is>
      </c>
      <c r="B1110" s="7" t="n">
        <v>2025</v>
      </c>
      <c r="C1110" t="inlineStr">
        <is>
          <t xml:space="preserve">Sealants &amp; caulking </t>
        </is>
      </c>
      <c r="D1110" t="inlineStr">
        <is>
          <t>Roof Sealants &amp; Caulking</t>
        </is>
      </c>
      <c r="E1110" s="7" t="inlineStr">
        <is>
          <t>84433</t>
        </is>
      </c>
      <c r="F1110" s="11" t="inlineStr">
        <is>
          <t>GC</t>
        </is>
      </c>
      <c r="G1110" s="7" t="inlineStr">
        <is>
          <t>Capital Plan</t>
        </is>
      </c>
      <c r="H1110" s="3" t="n">
        <v>18000</v>
      </c>
      <c r="I1110" s="3" t="n">
        <v>18000</v>
      </c>
      <c r="J1110" s="4" t="n">
        <v>0</v>
      </c>
      <c r="K1110" s="8">
        <f>IF(H1110=0,0,I1110/H1110)</f>
        <v/>
      </c>
      <c r="L1110" s="11" t="inlineStr">
        <is>
          <t>Completed</t>
        </is>
      </c>
    </row>
    <row r="1111">
      <c r="A1111" t="inlineStr">
        <is>
          <t>Avenues of Kennesaw</t>
        </is>
      </c>
      <c r="B1111" s="7" t="n">
        <v>2025</v>
      </c>
      <c r="C1111" t="inlineStr">
        <is>
          <t>Repair/Replace roof pipe vents</t>
        </is>
      </c>
      <c r="D1111" t="inlineStr">
        <is>
          <t>Equity PCA Item- 4.4.1- Allowance for replacement of all pipe penetrations lot wide</t>
        </is>
      </c>
      <c r="E1111" s="7" t="inlineStr">
        <is>
          <t>84433</t>
        </is>
      </c>
      <c r="F1111" s="11" t="inlineStr">
        <is>
          <t>GC</t>
        </is>
      </c>
      <c r="G1111" s="7" t="inlineStr">
        <is>
          <t>Capital Plan</t>
        </is>
      </c>
      <c r="H1111" s="3" t="n">
        <v>38750</v>
      </c>
      <c r="I1111" s="3" t="n">
        <v>38750</v>
      </c>
      <c r="J1111" s="4" t="n">
        <v>0</v>
      </c>
      <c r="K1111" s="8">
        <f>IF(H1111=0,0,I1111/H1111)</f>
        <v/>
      </c>
      <c r="L1111" s="11" t="inlineStr">
        <is>
          <t>Completed</t>
        </is>
      </c>
    </row>
    <row r="1112">
      <c r="A1112" t="inlineStr">
        <is>
          <t>Avenues of Kennesaw</t>
        </is>
      </c>
      <c r="B1112" s="7" t="n">
        <v>2025</v>
      </c>
      <c r="C1112" t="inlineStr">
        <is>
          <t>Repair / replace cement fiber siding</t>
        </is>
      </c>
      <c r="D1112" t="inlineStr">
        <is>
          <t>Replace rotted Masonite siding with Hardie on west side 
Equity PCA Item- 4.3.1- Replacement of deteriorated and damaged</t>
        </is>
      </c>
      <c r="E1112" s="7" t="inlineStr">
        <is>
          <t>84206</t>
        </is>
      </c>
      <c r="F1112" s="11" t="inlineStr">
        <is>
          <t>GC</t>
        </is>
      </c>
      <c r="G1112" s="7" t="inlineStr">
        <is>
          <t>Capital Plan</t>
        </is>
      </c>
      <c r="H1112" s="3" t="n">
        <v>220000</v>
      </c>
      <c r="I1112" s="3" t="n">
        <v>220000</v>
      </c>
      <c r="J1112" s="4" t="n">
        <v>0</v>
      </c>
      <c r="K1112" s="8">
        <f>IF(H1112=0,0,I1112/H1112)</f>
        <v/>
      </c>
      <c r="L1112" s="11" t="inlineStr">
        <is>
          <t>Completed</t>
        </is>
      </c>
    </row>
    <row r="1113">
      <c r="A1113" t="inlineStr">
        <is>
          <t>Avenues of Kennesaw</t>
        </is>
      </c>
      <c r="B1113" s="7" t="n">
        <v>2025</v>
      </c>
      <c r="C1113" t="inlineStr">
        <is>
          <t>Breezeways - Interior Coordiors</t>
        </is>
      </c>
      <c r="D1113" t="inlineStr">
        <is>
          <t>Repair soffits</t>
        </is>
      </c>
      <c r="E1113" s="7" t="inlineStr">
        <is>
          <t>84120</t>
        </is>
      </c>
      <c r="F1113" s="11" t="inlineStr">
        <is>
          <t>GC</t>
        </is>
      </c>
      <c r="G1113" s="7" t="inlineStr">
        <is>
          <t>Capital Plan</t>
        </is>
      </c>
      <c r="H1113" s="3" t="n">
        <v>32000</v>
      </c>
      <c r="I1113" s="3" t="n">
        <v>32000</v>
      </c>
      <c r="J1113" s="4" t="n">
        <v>0</v>
      </c>
      <c r="K1113" s="8">
        <f>IF(H1113=0,0,I1113/H1113)</f>
        <v/>
      </c>
      <c r="L1113" s="11" t="inlineStr">
        <is>
          <t>Completed</t>
        </is>
      </c>
    </row>
    <row r="1114">
      <c r="A1114" t="inlineStr">
        <is>
          <t>Avenues of Kennesaw</t>
        </is>
      </c>
      <c r="B1114" s="7" t="n">
        <v>2025</v>
      </c>
      <c r="C1114" t="inlineStr">
        <is>
          <t>Exterior building</t>
        </is>
      </c>
      <c r="D1114" t="inlineStr">
        <is>
          <t>Repaint community, west side will need special process in order to seal Masonite to prevent future delamination</t>
        </is>
      </c>
      <c r="E1114" s="7" t="inlineStr">
        <is>
          <t>84101</t>
        </is>
      </c>
      <c r="F1114" s="11" t="inlineStr">
        <is>
          <t>GC</t>
        </is>
      </c>
      <c r="G1114" s="7" t="inlineStr">
        <is>
          <t>Capital Plan</t>
        </is>
      </c>
      <c r="H1114" s="3" t="n">
        <v>733600</v>
      </c>
      <c r="I1114" s="3" t="n">
        <v>733600</v>
      </c>
      <c r="J1114" s="4" t="n">
        <v>0</v>
      </c>
      <c r="K1114" s="8">
        <f>IF(H1114=0,0,I1114/H1114)</f>
        <v/>
      </c>
      <c r="L1114" s="11" t="inlineStr">
        <is>
          <t>Completed</t>
        </is>
      </c>
    </row>
    <row r="1115">
      <c r="A1115" t="inlineStr">
        <is>
          <t>Avenues of Kennesaw</t>
        </is>
      </c>
      <c r="B1115" s="7" t="n">
        <v>2025</v>
      </c>
      <c r="C1115" t="inlineStr">
        <is>
          <t>Repair / replace wood trim</t>
        </is>
      </c>
      <c r="D1115" t="inlineStr">
        <is>
          <t>Replace damaged trim 
Equity PCA Item- 4.5- Allowance to refurbish wood trim and balconies around subject property where</t>
        </is>
      </c>
      <c r="E1115" s="7" t="inlineStr">
        <is>
          <t>84105</t>
        </is>
      </c>
      <c r="F1115" s="11" t="inlineStr">
        <is>
          <t>GC</t>
        </is>
      </c>
      <c r="G1115" s="7" t="inlineStr">
        <is>
          <t>Capital Plan</t>
        </is>
      </c>
      <c r="H1115" s="3" t="n">
        <v>124000</v>
      </c>
      <c r="I1115" s="3" t="n">
        <v>124000</v>
      </c>
      <c r="J1115" s="4" t="n">
        <v>0</v>
      </c>
      <c r="K1115" s="8">
        <f>IF(H1115=0,0,I1115/H1115)</f>
        <v/>
      </c>
      <c r="L1115" s="11" t="inlineStr">
        <is>
          <t>Completed</t>
        </is>
      </c>
    </row>
    <row r="1116">
      <c r="A1116" t="inlineStr">
        <is>
          <t>Avenues of Kennesaw</t>
        </is>
      </c>
      <c r="B1116" s="7" t="n">
        <v>2025</v>
      </c>
      <c r="C1116" t="inlineStr">
        <is>
          <t>Shutters</t>
        </is>
      </c>
      <c r="D1116" t="inlineStr">
        <is>
          <t>Replace damaged shutters</t>
        </is>
      </c>
      <c r="E1116" s="7" t="inlineStr">
        <is>
          <t>84206</t>
        </is>
      </c>
      <c r="F1116" s="11" t="inlineStr">
        <is>
          <t>GC</t>
        </is>
      </c>
      <c r="G1116" s="7" t="inlineStr">
        <is>
          <t>Capital Plan</t>
        </is>
      </c>
      <c r="H1116" s="3" t="n">
        <v>30000</v>
      </c>
      <c r="I1116" s="3" t="n">
        <v>30000</v>
      </c>
      <c r="J1116" s="4" t="n">
        <v>0</v>
      </c>
      <c r="K1116" s="8">
        <f>IF(H1116=0,0,I1116/H1116)</f>
        <v/>
      </c>
      <c r="L1116" s="11" t="inlineStr">
        <is>
          <t>Completed</t>
        </is>
      </c>
    </row>
    <row r="1117">
      <c r="A1117" t="inlineStr">
        <is>
          <t>Avenues of Kennesaw</t>
        </is>
      </c>
      <c r="B1117" s="7" t="n">
        <v>2025</v>
      </c>
      <c r="C1117" t="inlineStr">
        <is>
          <t>Windows</t>
        </is>
      </c>
      <c r="D1117" t="inlineStr">
        <is>
          <t>Equity PCA Item- 4.3.2- Phased Replacement of dwelling window units from wood framed to aluminum framed - West Campus
Eq</t>
        </is>
      </c>
      <c r="E1117" s="7" t="inlineStr">
        <is>
          <t>83436</t>
        </is>
      </c>
      <c r="F1117" s="11" t="inlineStr">
        <is>
          <t>GC</t>
        </is>
      </c>
      <c r="G1117" s="7" t="inlineStr">
        <is>
          <t>Capital Plan</t>
        </is>
      </c>
      <c r="H1117" s="3" t="n">
        <v>215740</v>
      </c>
      <c r="I1117" s="3" t="n">
        <v>203240</v>
      </c>
      <c r="J1117" s="4" t="n">
        <v>12500</v>
      </c>
      <c r="K1117" s="8">
        <f>IF(H1117=0,0,I1117/H1117)</f>
        <v/>
      </c>
      <c r="L1117" s="10" t="inlineStr">
        <is>
          <t>In Progress</t>
        </is>
      </c>
    </row>
    <row r="1118">
      <c r="A1118" t="inlineStr">
        <is>
          <t>Avenues of Kennesaw</t>
        </is>
      </c>
      <c r="B1118" s="7" t="n">
        <v>2025</v>
      </c>
      <c r="C1118" t="inlineStr">
        <is>
          <t>Interior Unit Upgrades</t>
        </is>
      </c>
      <c r="D1118" t="inlineStr">
        <is>
          <t>Interior Unit Upgrades</t>
        </is>
      </c>
      <c r="E1118" s="7" t="inlineStr">
        <is>
          <t>84207</t>
        </is>
      </c>
      <c r="F1118" s="11" t="inlineStr">
        <is>
          <t>GC</t>
        </is>
      </c>
      <c r="G1118" s="7" t="inlineStr">
        <is>
          <t>Capital Plan</t>
        </is>
      </c>
      <c r="H1118" s="3" t="n">
        <v>300585</v>
      </c>
      <c r="I1118" s="3" t="n">
        <v>0</v>
      </c>
      <c r="J1118" s="4" t="n">
        <v>300585</v>
      </c>
      <c r="K1118" s="8">
        <f>IF(H1118=0,0,I1118/H1118)</f>
        <v/>
      </c>
      <c r="L1118" s="13" t="inlineStr">
        <is>
          <t>Not Started</t>
        </is>
      </c>
    </row>
    <row r="1119">
      <c r="A1119" t="inlineStr">
        <is>
          <t>Avenues of Kennesaw</t>
        </is>
      </c>
      <c r="B1119" s="7" t="n">
        <v>2025</v>
      </c>
      <c r="C1119" t="inlineStr">
        <is>
          <t>Clean Dryer vents</t>
        </is>
      </c>
      <c r="D1119" t="inlineStr">
        <is>
          <t>Dryer Vent Cleaning</t>
        </is>
      </c>
      <c r="E1119" s="7" t="inlineStr">
        <is>
          <t>84106</t>
        </is>
      </c>
      <c r="F1119" s="11" t="inlineStr">
        <is>
          <t>GC</t>
        </is>
      </c>
      <c r="G1119" s="7" t="inlineStr">
        <is>
          <t>Capital Plan</t>
        </is>
      </c>
      <c r="H1119" s="3" t="n">
        <v>39300</v>
      </c>
      <c r="I1119" s="3" t="n">
        <v>39300</v>
      </c>
      <c r="J1119" s="4" t="n">
        <v>0</v>
      </c>
      <c r="K1119" s="8">
        <f>IF(H1119=0,0,I1119/H1119)</f>
        <v/>
      </c>
      <c r="L1119" s="11" t="inlineStr">
        <is>
          <t>Completed</t>
        </is>
      </c>
    </row>
    <row r="1120">
      <c r="A1120" t="inlineStr">
        <is>
          <t>Avenues of Kennesaw</t>
        </is>
      </c>
      <c r="B1120" s="7" t="n">
        <v>2025</v>
      </c>
      <c r="C1120" t="inlineStr">
        <is>
          <t>Washer &amp; Dryer in Unit</t>
        </is>
      </c>
      <c r="D1120" t="inlineStr">
        <is>
          <t>Washer &amp; Dryer Modifications</t>
        </is>
      </c>
      <c r="E1120" s="7" t="inlineStr">
        <is>
          <t>82480</t>
        </is>
      </c>
      <c r="F1120" s="11" t="inlineStr">
        <is>
          <t>GC</t>
        </is>
      </c>
      <c r="G1120" s="7" t="inlineStr">
        <is>
          <t>Capital Plan</t>
        </is>
      </c>
      <c r="H1120" s="3" t="n">
        <v>493324</v>
      </c>
      <c r="I1120" s="3" t="n">
        <v>0</v>
      </c>
      <c r="J1120" s="4" t="n">
        <v>493324</v>
      </c>
      <c r="K1120" s="8">
        <f>IF(H1120=0,0,I1120/H1120)</f>
        <v/>
      </c>
      <c r="L1120" s="13" t="inlineStr">
        <is>
          <t>Not Started</t>
        </is>
      </c>
    </row>
    <row r="1121">
      <c r="A1121" t="inlineStr">
        <is>
          <t>Avenues of Kennesaw</t>
        </is>
      </c>
      <c r="B1121" s="7" t="n">
        <v>2025</v>
      </c>
      <c r="C1121" t="inlineStr">
        <is>
          <t>Fire Stops</t>
        </is>
      </c>
      <c r="D1121" t="inlineStr">
        <is>
          <t>Mix of Basic Fire Stop (Pair covers 4 burner range)- For range vent hoods and LowPro (Pair covers 4 burner range)- For r</t>
        </is>
      </c>
      <c r="E1121" s="7" t="inlineStr">
        <is>
          <t>84239</t>
        </is>
      </c>
      <c r="F1121" s="12" t="inlineStr">
        <is>
          <t>PMC</t>
        </is>
      </c>
      <c r="G1121" s="7" t="inlineStr">
        <is>
          <t>Capital Plan</t>
        </is>
      </c>
      <c r="H1121" s="3" t="n">
        <v>61944</v>
      </c>
      <c r="I1121" s="3" t="n">
        <v>47962</v>
      </c>
      <c r="J1121" s="4" t="n">
        <v>13982</v>
      </c>
      <c r="K1121" s="8">
        <f>IF(H1121=0,0,I1121/H1121)</f>
        <v/>
      </c>
      <c r="L1121" s="10" t="inlineStr">
        <is>
          <t>In Progress</t>
        </is>
      </c>
    </row>
    <row r="1122">
      <c r="A1122" t="inlineStr">
        <is>
          <t>Avenues of Kennesaw</t>
        </is>
      </c>
      <c r="B1122" s="7" t="n">
        <v>2025</v>
      </c>
      <c r="C1122" t="inlineStr">
        <is>
          <t>Unit deferred maintenance</t>
        </is>
      </c>
      <c r="D1122" t="inlineStr">
        <is>
          <t>Equity PCA Item- 8.0- Address potential water intrusion, Unit 403 East. Equity PCA Item- 8.0- Address potential microbia</t>
        </is>
      </c>
      <c r="E1122" s="7" t="inlineStr">
        <is>
          <t>82460</t>
        </is>
      </c>
      <c r="F1122" s="11" t="inlineStr">
        <is>
          <t>GC</t>
        </is>
      </c>
      <c r="G1122" s="7" t="inlineStr">
        <is>
          <t>Capital Plan</t>
        </is>
      </c>
      <c r="H1122" s="3" t="n">
        <v>6500</v>
      </c>
      <c r="I1122" s="3" t="n">
        <v>6500</v>
      </c>
      <c r="J1122" s="4" t="n">
        <v>0</v>
      </c>
      <c r="K1122" s="8">
        <f>IF(H1122=0,0,I1122/H1122)</f>
        <v/>
      </c>
      <c r="L1122" s="11" t="inlineStr">
        <is>
          <t>Completed</t>
        </is>
      </c>
    </row>
    <row r="1123">
      <c r="A1123" t="inlineStr">
        <is>
          <t>Avenues of Kennesaw</t>
        </is>
      </c>
      <c r="B1123" s="7" t="n">
        <v>2025</v>
      </c>
      <c r="C1123" t="inlineStr">
        <is>
          <t>Signage - Entry Monument</t>
        </is>
      </c>
      <c r="D1123" t="inlineStr">
        <is>
          <t>Reface or possibly enlarge 2 monument signs</t>
        </is>
      </c>
      <c r="E1123" s="7" t="inlineStr">
        <is>
          <t>84290</t>
        </is>
      </c>
      <c r="F1123" s="12" t="inlineStr">
        <is>
          <t>PMC</t>
        </is>
      </c>
      <c r="G1123" s="7" t="inlineStr">
        <is>
          <t>Capital Plan</t>
        </is>
      </c>
      <c r="H1123" s="3" t="n">
        <v>25000</v>
      </c>
      <c r="I1123" s="3" t="n">
        <v>25062</v>
      </c>
      <c r="J1123" s="4" t="n">
        <v>-62</v>
      </c>
      <c r="K1123" s="8">
        <f>IF(H1123=0,0,I1123/H1123)</f>
        <v/>
      </c>
      <c r="L1123" s="11" t="inlineStr">
        <is>
          <t>Completed</t>
        </is>
      </c>
    </row>
    <row r="1124">
      <c r="A1124" t="inlineStr">
        <is>
          <t>Avenues of Kennesaw</t>
        </is>
      </c>
      <c r="B1124" s="7" t="n">
        <v>2025</v>
      </c>
      <c r="C1124" t="inlineStr">
        <is>
          <t>Clubhouse / Office Remodel</t>
        </is>
      </c>
      <c r="D1124" t="inlineStr">
        <is>
          <t>Minor refresh &amp; repairs</t>
        </is>
      </c>
      <c r="E1124" s="7" t="inlineStr">
        <is>
          <t>84208</t>
        </is>
      </c>
      <c r="F1124" s="11" t="inlineStr">
        <is>
          <t>GC</t>
        </is>
      </c>
      <c r="G1124" s="7" t="inlineStr">
        <is>
          <t>Capital Plan</t>
        </is>
      </c>
      <c r="H1124" s="3" t="n">
        <v>20000</v>
      </c>
      <c r="I1124" s="3" t="n">
        <v>20000</v>
      </c>
      <c r="J1124" s="4" t="n">
        <v>0</v>
      </c>
      <c r="K1124" s="8">
        <f>IF(H1124=0,0,I1124/H1124)</f>
        <v/>
      </c>
      <c r="L1124" s="11" t="inlineStr">
        <is>
          <t>Completed</t>
        </is>
      </c>
    </row>
    <row r="1125">
      <c r="A1125" t="inlineStr">
        <is>
          <t>Avenues of Kennesaw</t>
        </is>
      </c>
      <c r="B1125" s="7" t="n">
        <v>2025</v>
      </c>
      <c r="C1125" t="inlineStr">
        <is>
          <t>Clubhouse / Office Furniture</t>
        </is>
      </c>
      <c r="D1125" t="inlineStr">
        <is>
          <t>Misc furniture items</t>
        </is>
      </c>
      <c r="E1125" s="7" t="inlineStr">
        <is>
          <t>84208</t>
        </is>
      </c>
      <c r="F1125" s="12" t="inlineStr">
        <is>
          <t>PMC</t>
        </is>
      </c>
      <c r="G1125" s="7" t="inlineStr">
        <is>
          <t>Capital Plan</t>
        </is>
      </c>
      <c r="H1125" s="3" t="n">
        <v>20000</v>
      </c>
      <c r="I1125" s="3" t="n">
        <v>106226</v>
      </c>
      <c r="J1125" s="4" t="n">
        <v>-86226</v>
      </c>
      <c r="K1125" s="8">
        <f>IF(H1125=0,0,I1125/H1125)</f>
        <v/>
      </c>
      <c r="L1125" s="11" t="inlineStr">
        <is>
          <t>Completed</t>
        </is>
      </c>
    </row>
    <row r="1126">
      <c r="A1126" t="inlineStr">
        <is>
          <t>Avenues of Kennesaw</t>
        </is>
      </c>
      <c r="B1126" s="7" t="n">
        <v>2025</v>
      </c>
      <c r="C1126" t="inlineStr">
        <is>
          <t>Fitness Center Remodel</t>
        </is>
      </c>
      <c r="D1126" t="inlineStr">
        <is>
          <t>Paint and misc repairs</t>
        </is>
      </c>
      <c r="E1126" s="7" t="inlineStr">
        <is>
          <t>84190</t>
        </is>
      </c>
      <c r="F1126" s="11" t="inlineStr">
        <is>
          <t>GC</t>
        </is>
      </c>
      <c r="G1126" s="7" t="inlineStr">
        <is>
          <t>Capital Plan</t>
        </is>
      </c>
      <c r="H1126" s="3" t="n">
        <v>10000</v>
      </c>
      <c r="I1126" s="3" t="n">
        <v>10000</v>
      </c>
      <c r="J1126" s="4" t="n">
        <v>0</v>
      </c>
      <c r="K1126" s="8">
        <f>IF(H1126=0,0,I1126/H1126)</f>
        <v/>
      </c>
      <c r="L1126" s="11" t="inlineStr">
        <is>
          <t>Completed</t>
        </is>
      </c>
    </row>
    <row r="1127">
      <c r="A1127" t="inlineStr">
        <is>
          <t>Avenues of Kennesaw</t>
        </is>
      </c>
      <c r="B1127" s="7" t="n">
        <v>2025</v>
      </c>
      <c r="C1127" t="inlineStr">
        <is>
          <t>Fitness Equipment</t>
        </is>
      </c>
      <c r="D1127" t="inlineStr">
        <is>
          <t>Equipment repairs and some new equipment</t>
        </is>
      </c>
      <c r="E1127" s="7" t="inlineStr">
        <is>
          <t>84190</t>
        </is>
      </c>
      <c r="F1127" s="12" t="inlineStr">
        <is>
          <t>PMC</t>
        </is>
      </c>
      <c r="G1127" s="7" t="inlineStr">
        <is>
          <t>Capital Plan</t>
        </is>
      </c>
      <c r="H1127" s="3" t="n">
        <v>15000</v>
      </c>
      <c r="I1127" s="3" t="n">
        <v>3712</v>
      </c>
      <c r="J1127" s="4" t="n">
        <v>11288</v>
      </c>
      <c r="K1127" s="8">
        <f>IF(H1127=0,0,I1127/H1127)</f>
        <v/>
      </c>
      <c r="L1127" s="10" t="inlineStr">
        <is>
          <t>In Progress</t>
        </is>
      </c>
    </row>
    <row r="1128">
      <c r="A1128" t="inlineStr">
        <is>
          <t>Avenues of Kennesaw</t>
        </is>
      </c>
      <c r="B1128" s="7" t="n">
        <v>2025</v>
      </c>
      <c r="C1128" t="inlineStr">
        <is>
          <t>Pool Area Remodel</t>
        </is>
      </c>
      <c r="D1128" t="inlineStr">
        <is>
          <t>Turf areas around pool</t>
        </is>
      </c>
      <c r="E1128" s="7" t="inlineStr">
        <is>
          <t>84361</t>
        </is>
      </c>
      <c r="F1128" s="11" t="inlineStr">
        <is>
          <t>GC</t>
        </is>
      </c>
      <c r="G1128" s="7" t="inlineStr">
        <is>
          <t>Capital Plan</t>
        </is>
      </c>
      <c r="H1128" s="3" t="n">
        <v>30000</v>
      </c>
      <c r="I1128" s="3" t="n">
        <v>30000</v>
      </c>
      <c r="J1128" s="4" t="n">
        <v>0</v>
      </c>
      <c r="K1128" s="8">
        <f>IF(H1128=0,0,I1128/H1128)</f>
        <v/>
      </c>
      <c r="L1128" s="11" t="inlineStr">
        <is>
          <t>Completed</t>
        </is>
      </c>
    </row>
    <row r="1129">
      <c r="A1129" t="inlineStr">
        <is>
          <t>Avenues of Kennesaw</t>
        </is>
      </c>
      <c r="B1129" s="7" t="n">
        <v>2025</v>
      </c>
      <c r="C1129" t="inlineStr">
        <is>
          <t>Pool Furniture</t>
        </is>
      </c>
      <c r="D1129" t="inlineStr">
        <is>
          <t>New furniture at 2 pools</t>
        </is>
      </c>
      <c r="E1129" s="7" t="inlineStr">
        <is>
          <t>84360</t>
        </is>
      </c>
      <c r="F1129" s="12" t="inlineStr">
        <is>
          <t>PMC</t>
        </is>
      </c>
      <c r="G1129" s="7" t="inlineStr">
        <is>
          <t>Capital Plan</t>
        </is>
      </c>
      <c r="H1129" s="3" t="n">
        <v>70000</v>
      </c>
      <c r="I1129" s="3" t="n">
        <v>9000</v>
      </c>
      <c r="J1129" s="4" t="n">
        <v>61000</v>
      </c>
      <c r="K1129" s="8">
        <f>IF(H1129=0,0,I1129/H1129)</f>
        <v/>
      </c>
      <c r="L1129" s="10" t="inlineStr">
        <is>
          <t>In Progress</t>
        </is>
      </c>
    </row>
    <row r="1130">
      <c r="A1130" t="inlineStr">
        <is>
          <t>Avenues of Kennesaw</t>
        </is>
      </c>
      <c r="B1130" s="7" t="n">
        <v>2025</v>
      </c>
      <c r="C1130" t="inlineStr">
        <is>
          <t>Sports Courts</t>
        </is>
      </c>
      <c r="D1130" t="inlineStr">
        <is>
          <t>Resurface 3 courts, fix net and stripe for pickleball as well, add pergola, seating, etc.</t>
        </is>
      </c>
      <c r="E1130" s="7" t="inlineStr">
        <is>
          <t>84390</t>
        </is>
      </c>
      <c r="F1130" s="11" t="inlineStr">
        <is>
          <t>GC</t>
        </is>
      </c>
      <c r="G1130" s="7" t="inlineStr">
        <is>
          <t>Capital Plan</t>
        </is>
      </c>
      <c r="H1130" s="3" t="n">
        <v>175000</v>
      </c>
      <c r="I1130" s="3" t="n">
        <v>175000</v>
      </c>
      <c r="J1130" s="4" t="n">
        <v>0</v>
      </c>
      <c r="K1130" s="8">
        <f>IF(H1130=0,0,I1130/H1130)</f>
        <v/>
      </c>
      <c r="L1130" s="11" t="inlineStr">
        <is>
          <t>Completed</t>
        </is>
      </c>
    </row>
    <row r="1131">
      <c r="A1131" t="inlineStr">
        <is>
          <t>Avenues of Kennesaw</t>
        </is>
      </c>
      <c r="B1131" s="7" t="n">
        <v>2025</v>
      </c>
      <c r="C1131" t="inlineStr">
        <is>
          <t>Veritas After School Care</t>
        </is>
      </c>
      <c r="D1131" t="inlineStr">
        <is>
          <t>Housing Authority Program (Veritas) - Additional School Room</t>
        </is>
      </c>
      <c r="E1131" s="7" t="inlineStr">
        <is>
          <t>84208</t>
        </is>
      </c>
      <c r="F1131" s="12" t="inlineStr">
        <is>
          <t>PMC</t>
        </is>
      </c>
      <c r="G1131" s="7" t="inlineStr">
        <is>
          <t>Capital Plan</t>
        </is>
      </c>
      <c r="H1131" s="3" t="n">
        <v>10000</v>
      </c>
      <c r="I1131" s="3" t="n">
        <v>53113</v>
      </c>
      <c r="J1131" s="4" t="n">
        <v>-43113</v>
      </c>
      <c r="K1131" s="8">
        <f>IF(H1131=0,0,I1131/H1131)</f>
        <v/>
      </c>
      <c r="L1131" s="11" t="inlineStr">
        <is>
          <t>Completed</t>
        </is>
      </c>
    </row>
    <row r="1132">
      <c r="A1132" t="inlineStr">
        <is>
          <t>Avenues of Kennesaw</t>
        </is>
      </c>
      <c r="B1132" s="7" t="n">
        <v>2025</v>
      </c>
      <c r="C1132" t="inlineStr">
        <is>
          <t xml:space="preserve">Mailboxes </t>
        </is>
      </c>
      <c r="D1132" t="inlineStr">
        <is>
          <t>Lender PCA (Mailbox Repair): Several mailboxes were noted to contain damaged or missing doors. Repair of the mailboxes i</t>
        </is>
      </c>
      <c r="E1132" s="7" t="inlineStr">
        <is>
          <t>84260</t>
        </is>
      </c>
      <c r="F1132" s="12" t="inlineStr">
        <is>
          <t>PMC</t>
        </is>
      </c>
      <c r="G1132" s="7" t="inlineStr">
        <is>
          <t>Capital Plan</t>
        </is>
      </c>
      <c r="H1132" s="3" t="n">
        <v>500</v>
      </c>
      <c r="I1132" s="3" t="n">
        <v>5894</v>
      </c>
      <c r="J1132" s="4" t="n">
        <v>-5394</v>
      </c>
      <c r="K1132" s="8">
        <f>IF(H1132=0,0,I1132/H1132)</f>
        <v/>
      </c>
      <c r="L1132" s="11" t="inlineStr">
        <is>
          <t>Completed</t>
        </is>
      </c>
    </row>
    <row r="1133">
      <c r="A1133" t="inlineStr">
        <is>
          <t>Avenues of Kennesaw</t>
        </is>
      </c>
      <c r="B1133" s="7" t="n">
        <v>2025</v>
      </c>
      <c r="C1133" t="inlineStr">
        <is>
          <t>Entry gates</t>
        </is>
      </c>
      <c r="D1133" t="inlineStr">
        <is>
          <t>None, can look at adding but there are 4 access drives</t>
        </is>
      </c>
      <c r="E1133" s="7" t="inlineStr">
        <is>
          <t>84275</t>
        </is>
      </c>
      <c r="F1133" s="11" t="inlineStr">
        <is>
          <t>GC</t>
        </is>
      </c>
      <c r="G1133" s="7" t="inlineStr">
        <is>
          <t>Capital Plan</t>
        </is>
      </c>
      <c r="H1133" s="3" t="n">
        <v>60000</v>
      </c>
      <c r="I1133" s="3" t="n">
        <v>0</v>
      </c>
      <c r="J1133" s="4" t="n">
        <v>60000</v>
      </c>
      <c r="K1133" s="8">
        <f>IF(H1133=0,0,I1133/H1133)</f>
        <v/>
      </c>
      <c r="L1133" s="13" t="inlineStr">
        <is>
          <t>Not Started</t>
        </is>
      </c>
    </row>
    <row r="1134">
      <c r="A1134" t="inlineStr">
        <is>
          <t>Avenues of Kennesaw</t>
        </is>
      </c>
      <c r="B1134" s="7" t="n">
        <v>2025</v>
      </c>
      <c r="C1134" t="inlineStr">
        <is>
          <t>Security Camera System</t>
        </is>
      </c>
      <c r="D1134" t="inlineStr">
        <is>
          <t>Security Cameras</t>
        </is>
      </c>
      <c r="E1134" s="7" t="inlineStr">
        <is>
          <t>84450</t>
        </is>
      </c>
      <c r="F1134" s="12" t="inlineStr">
        <is>
          <t>PMC</t>
        </is>
      </c>
      <c r="G1134" s="7" t="inlineStr">
        <is>
          <t>Capital Plan</t>
        </is>
      </c>
      <c r="H1134" s="3" t="n">
        <v>50000</v>
      </c>
      <c r="I1134" s="3" t="n">
        <v>0</v>
      </c>
      <c r="J1134" s="4" t="n">
        <v>50000</v>
      </c>
      <c r="K1134" s="8">
        <f>IF(H1134=0,0,I1134/H1134)</f>
        <v/>
      </c>
      <c r="L1134" s="13" t="inlineStr">
        <is>
          <t>Not Started</t>
        </is>
      </c>
    </row>
    <row r="1135">
      <c r="A1135" t="inlineStr">
        <is>
          <t>Avenues of Kennesaw</t>
        </is>
      </c>
      <c r="B1135" s="7" t="n">
        <v>2025</v>
      </c>
      <c r="C1135" t="inlineStr">
        <is>
          <t>Water pressure regulator / back-flow preventer</t>
        </is>
      </c>
      <c r="D1135" t="inlineStr">
        <is>
          <t>Equity PCA Item- 5.1- Observed water heaters were often not provided with drain pans and lacked discharge piping from th</t>
        </is>
      </c>
      <c r="E1135" s="7" t="inlineStr">
        <is>
          <t>84209</t>
        </is>
      </c>
      <c r="F1135" s="11" t="inlineStr">
        <is>
          <t>GC</t>
        </is>
      </c>
      <c r="G1135" s="7" t="inlineStr">
        <is>
          <t>Capital Plan</t>
        </is>
      </c>
      <c r="H1135" s="3" t="n">
        <v>52500</v>
      </c>
      <c r="I1135" s="3" t="n">
        <v>52500</v>
      </c>
      <c r="J1135" s="4" t="n">
        <v>0</v>
      </c>
      <c r="K1135" s="8">
        <f>IF(H1135=0,0,I1135/H1135)</f>
        <v/>
      </c>
      <c r="L1135" s="11" t="inlineStr">
        <is>
          <t>Completed</t>
        </is>
      </c>
    </row>
    <row r="1136">
      <c r="A1136" t="inlineStr">
        <is>
          <t>Avenues of Kennesaw</t>
        </is>
      </c>
      <c r="B1136" s="7" t="n">
        <v>2025</v>
      </c>
      <c r="C1136" t="inlineStr">
        <is>
          <t>Plumbing Repairs</t>
        </is>
      </c>
      <c r="D1136" t="inlineStr">
        <is>
          <t>Plumbing Fixture Leaks, Ongoing repairs due to high number of work orders.
Plumbing Repairs: Ongoing repair of water lea</t>
        </is>
      </c>
      <c r="E1136" s="7" t="inlineStr">
        <is>
          <t>84470</t>
        </is>
      </c>
      <c r="F1136" s="12" t="inlineStr">
        <is>
          <t>PMC</t>
        </is>
      </c>
      <c r="G1136" s="7" t="inlineStr">
        <is>
          <t>Capital Plan</t>
        </is>
      </c>
      <c r="H1136" s="3" t="n">
        <v>23000</v>
      </c>
      <c r="I1136" s="3" t="n">
        <v>14641</v>
      </c>
      <c r="J1136" s="4" t="n">
        <v>8359</v>
      </c>
      <c r="K1136" s="8">
        <f>IF(H1136=0,0,I1136/H1136)</f>
        <v/>
      </c>
      <c r="L1136" s="10" t="inlineStr">
        <is>
          <t>In Progress</t>
        </is>
      </c>
    </row>
    <row r="1137">
      <c r="A1137" t="inlineStr">
        <is>
          <t>Avenues of Kennesaw</t>
        </is>
      </c>
      <c r="B1137" s="7" t="n">
        <v>2025</v>
      </c>
      <c r="C1137" t="inlineStr">
        <is>
          <t>Fire Protection Deficiencies</t>
        </is>
      </c>
      <c r="D1137" t="inlineStr">
        <is>
          <t xml:space="preserve">Equity PCA Item- 5.5.1-  General fire protection deficiencies were observed. The observed general deficiencies included </t>
        </is>
      </c>
      <c r="E1137" s="7" t="inlineStr">
        <is>
          <t>84211</t>
        </is>
      </c>
      <c r="F1137" s="12" t="inlineStr">
        <is>
          <t>PMC</t>
        </is>
      </c>
      <c r="G1137" s="7" t="inlineStr">
        <is>
          <t>Capital Plan</t>
        </is>
      </c>
      <c r="H1137" s="3" t="n">
        <v>4500</v>
      </c>
      <c r="I1137" s="3" t="n">
        <v>39243</v>
      </c>
      <c r="J1137" s="4" t="n">
        <v>-34743</v>
      </c>
      <c r="K1137" s="8">
        <f>IF(H1137=0,0,I1137/H1137)</f>
        <v/>
      </c>
      <c r="L1137" s="11" t="inlineStr">
        <is>
          <t>Completed</t>
        </is>
      </c>
    </row>
    <row r="1138">
      <c r="A1138" t="inlineStr">
        <is>
          <t>Avenues of Kennesaw</t>
        </is>
      </c>
      <c r="B1138" s="7" t="n">
        <v>2025</v>
      </c>
      <c r="C1138" t="inlineStr">
        <is>
          <t>Fire Alarm Deficiencies</t>
        </is>
      </c>
      <c r="D1138" t="inlineStr">
        <is>
          <t>Equity PCA Item- 5.5.1-  The fire alarm annual inspection report was not provided. Reports often include recommendations</t>
        </is>
      </c>
      <c r="E1138" s="7" t="inlineStr">
        <is>
          <t>84211</t>
        </is>
      </c>
      <c r="F1138" s="12" t="inlineStr">
        <is>
          <t>PMC</t>
        </is>
      </c>
      <c r="G1138" s="7" t="inlineStr">
        <is>
          <t>Capital Plan</t>
        </is>
      </c>
      <c r="H1138" s="3" t="n">
        <v>9000</v>
      </c>
      <c r="I1138" s="3" t="n">
        <v>78487</v>
      </c>
      <c r="J1138" s="4" t="n">
        <v>-69487</v>
      </c>
      <c r="K1138" s="8">
        <f>IF(H1138=0,0,I1138/H1138)</f>
        <v/>
      </c>
      <c r="L1138" s="11" t="inlineStr">
        <is>
          <t>Completed</t>
        </is>
      </c>
    </row>
    <row r="1139">
      <c r="A1139" t="inlineStr">
        <is>
          <t>Avenues of Kennesaw</t>
        </is>
      </c>
      <c r="B1139" s="7" t="n">
        <v>2025</v>
      </c>
      <c r="C1139" t="inlineStr">
        <is>
          <t>Fire Sprinkler Risers</t>
        </is>
      </c>
      <c r="D1139" t="inlineStr">
        <is>
          <t>Equity PCA Item- 5.5.1- The following risers were observed to have missing 5-year riser inspection tags: 500E, 600E, 300</t>
        </is>
      </c>
      <c r="E1139" s="7" t="inlineStr">
        <is>
          <t>84400</t>
        </is>
      </c>
      <c r="F1139" s="12" t="inlineStr">
        <is>
          <t>PMC</t>
        </is>
      </c>
      <c r="G1139" s="7" t="inlineStr">
        <is>
          <t>Capital Plan</t>
        </is>
      </c>
      <c r="H1139" s="3" t="n">
        <v>30000</v>
      </c>
      <c r="I1139" s="3" t="n">
        <v>0</v>
      </c>
      <c r="J1139" s="4" t="n">
        <v>30000</v>
      </c>
      <c r="K1139" s="8">
        <f>IF(H1139=0,0,I1139/H1139)</f>
        <v/>
      </c>
      <c r="L1139" s="13" t="inlineStr">
        <is>
          <t>Not Started</t>
        </is>
      </c>
    </row>
    <row r="1140">
      <c r="A1140" t="inlineStr">
        <is>
          <t>Avenues of Kennesaw</t>
        </is>
      </c>
      <c r="B1140" s="7" t="n">
        <v>2025</v>
      </c>
      <c r="C1140" t="inlineStr">
        <is>
          <t>Fire Sprinklers</t>
        </is>
      </c>
      <c r="D1140" t="inlineStr">
        <is>
          <t>Equity PCA Item- 5.5.1- General fire sprinkler deficiencies were observed. The observed general deficiencies included da</t>
        </is>
      </c>
      <c r="E1140" s="7" t="inlineStr">
        <is>
          <t>84400</t>
        </is>
      </c>
      <c r="F1140" s="12" t="inlineStr">
        <is>
          <t>PMC</t>
        </is>
      </c>
      <c r="G1140" s="7" t="inlineStr">
        <is>
          <t>Capital Plan</t>
        </is>
      </c>
      <c r="H1140" s="3" t="n">
        <v>16030</v>
      </c>
      <c r="I1140" s="3" t="n">
        <v>600</v>
      </c>
      <c r="J1140" s="4" t="n">
        <v>15430</v>
      </c>
      <c r="K1140" s="8">
        <f>IF(H1140=0,0,I1140/H1140)</f>
        <v/>
      </c>
      <c r="L1140" s="10" t="inlineStr">
        <is>
          <t>In Progress</t>
        </is>
      </c>
    </row>
    <row r="1141">
      <c r="A1141" t="inlineStr">
        <is>
          <t>Avenues of Kennesaw</t>
        </is>
      </c>
      <c r="B1141" s="7" t="n">
        <v>2025</v>
      </c>
      <c r="C1141" t="inlineStr">
        <is>
          <t>Radon Remediation</t>
        </is>
      </c>
      <c r="D1141" t="inlineStr">
        <is>
          <t>Radon Mitigation</t>
        </is>
      </c>
      <c r="E1141" s="7" t="inlineStr">
        <is>
          <t>84905</t>
        </is>
      </c>
      <c r="F1141" s="11" t="inlineStr">
        <is>
          <t>GC</t>
        </is>
      </c>
      <c r="G1141" s="7" t="inlineStr">
        <is>
          <t>Capital Plan</t>
        </is>
      </c>
      <c r="H1141" s="3" t="n">
        <v>10000</v>
      </c>
      <c r="I1141" s="3" t="n">
        <v>10000</v>
      </c>
      <c r="J1141" s="4" t="n">
        <v>0</v>
      </c>
      <c r="K1141" s="8">
        <f>IF(H1141=0,0,I1141/H1141)</f>
        <v/>
      </c>
      <c r="L1141" s="11" t="inlineStr">
        <is>
          <t>Completed</t>
        </is>
      </c>
    </row>
    <row r="1142">
      <c r="A1142" t="inlineStr">
        <is>
          <t>Avenues of Kennesaw</t>
        </is>
      </c>
      <c r="B1142" s="7" t="n">
        <v>2025</v>
      </c>
      <c r="C1142" t="inlineStr">
        <is>
          <t>Water Intrusion Remediation</t>
        </is>
      </c>
      <c r="D1142" t="inlineStr">
        <is>
          <t>The SOW will include replacing bathroom vent fans and cleaning dirty AC coils, removing dry water staining and repaintin</t>
        </is>
      </c>
      <c r="E1142" s="7" t="inlineStr">
        <is>
          <t>84905</t>
        </is>
      </c>
      <c r="F1142" s="11" t="inlineStr">
        <is>
          <t>GC</t>
        </is>
      </c>
      <c r="G1142" s="7" t="inlineStr">
        <is>
          <t>Capital Plan</t>
        </is>
      </c>
      <c r="H1142" s="3" t="n">
        <v>200000</v>
      </c>
      <c r="I1142" s="3" t="n">
        <v>200000</v>
      </c>
      <c r="J1142" s="4" t="n">
        <v>0</v>
      </c>
      <c r="K1142" s="8">
        <f>IF(H1142=0,0,I1142/H1142)</f>
        <v/>
      </c>
      <c r="L1142" s="11" t="inlineStr">
        <is>
          <t>Completed</t>
        </is>
      </c>
    </row>
    <row r="1143">
      <c r="A1143" t="inlineStr">
        <is>
          <t>Avenues of Kennesaw</t>
        </is>
      </c>
      <c r="B1143" s="7" t="n">
        <v>2025</v>
      </c>
      <c r="C1143" t="inlineStr">
        <is>
          <t>Office Faucet</t>
        </is>
      </c>
      <c r="D1143" t="inlineStr">
        <is>
          <t>Office Faucet Replacement</t>
        </is>
      </c>
      <c r="E1143" s="7" t="inlineStr">
        <is>
          <t>84209</t>
        </is>
      </c>
      <c r="F1143" s="11" t="inlineStr">
        <is>
          <t>GC</t>
        </is>
      </c>
      <c r="G1143" s="7" t="inlineStr">
        <is>
          <t>Capital Plan</t>
        </is>
      </c>
      <c r="H1143" s="3" t="n">
        <v>8000</v>
      </c>
      <c r="I1143" s="3" t="n">
        <v>8000</v>
      </c>
      <c r="J1143" s="4" t="n">
        <v>0</v>
      </c>
      <c r="K1143" s="8">
        <f>IF(H1143=0,0,I1143/H1143)</f>
        <v/>
      </c>
      <c r="L1143" s="11" t="inlineStr">
        <is>
          <t>Completed</t>
        </is>
      </c>
    </row>
    <row r="1144">
      <c r="A1144" t="inlineStr">
        <is>
          <t>Avenues of Kennesaw</t>
        </is>
      </c>
      <c r="B1144" s="7" t="n">
        <v>2025</v>
      </c>
      <c r="C1144" t="inlineStr">
        <is>
          <t>Green Program - Echelon Water Savings</t>
        </is>
      </c>
      <c r="D1144" t="inlineStr">
        <is>
          <t>Installation of aerators on faucets and shower heads</t>
        </is>
      </c>
      <c r="E1144" s="7" t="inlineStr">
        <is>
          <t>83515</t>
        </is>
      </c>
      <c r="F1144" s="11" t="inlineStr">
        <is>
          <t>GC</t>
        </is>
      </c>
      <c r="G1144" s="7" t="inlineStr">
        <is>
          <t>Capital Plan</t>
        </is>
      </c>
      <c r="H1144" s="3" t="n">
        <v>42312</v>
      </c>
      <c r="I1144" s="3" t="n">
        <v>42312</v>
      </c>
      <c r="J1144" s="4" t="n">
        <v>0</v>
      </c>
      <c r="K1144" s="8">
        <f>IF(H1144=0,0,I1144/H1144)</f>
        <v/>
      </c>
      <c r="L1144" s="11" t="inlineStr">
        <is>
          <t>Completed</t>
        </is>
      </c>
    </row>
    <row r="1145">
      <c r="A1145" t="inlineStr">
        <is>
          <t>Avenues of Kennesaw</t>
        </is>
      </c>
      <c r="B1145" s="7" t="n">
        <v>2025</v>
      </c>
      <c r="C1145" t="inlineStr">
        <is>
          <t>Condensate drain overflow sensors</t>
        </is>
      </c>
      <c r="D1145" t="inlineStr">
        <is>
          <t>Equity PCA Item- 5.2- The fan coil units were not fitted with condensate drain overflow sensors. As installed, clogged d</t>
        </is>
      </c>
      <c r="E1145" s="7" t="inlineStr">
        <is>
          <t>83225</t>
        </is>
      </c>
      <c r="F1145" s="11" t="inlineStr">
        <is>
          <t>GC</t>
        </is>
      </c>
      <c r="G1145" s="7" t="inlineStr">
        <is>
          <t>Capital Plan</t>
        </is>
      </c>
      <c r="H1145" s="3" t="n">
        <v>26200</v>
      </c>
      <c r="I1145" s="3" t="n">
        <v>26200</v>
      </c>
      <c r="J1145" s="4" t="n">
        <v>0</v>
      </c>
      <c r="K1145" s="8">
        <f>IF(H1145=0,0,I1145/H1145)</f>
        <v/>
      </c>
      <c r="L1145" s="11" t="inlineStr">
        <is>
          <t>Completed</t>
        </is>
      </c>
    </row>
    <row r="1146">
      <c r="A1146" t="inlineStr">
        <is>
          <t>Avenues of Kennesaw</t>
        </is>
      </c>
      <c r="B1146" s="7" t="n">
        <v>2025</v>
      </c>
      <c r="C1146" t="inlineStr">
        <is>
          <t>HVAC Preventative Maintenance</t>
        </is>
      </c>
      <c r="D1146" t="inlineStr">
        <is>
          <t xml:space="preserve">Equity PCA Item- 5.2- The fan coil units were observed with dirty coils and filters at Units 318E, 1017W, 303E. Partner </t>
        </is>
      </c>
      <c r="E1146" s="7" t="inlineStr">
        <is>
          <t>83225</t>
        </is>
      </c>
      <c r="F1146" s="11" t="inlineStr">
        <is>
          <t>GC</t>
        </is>
      </c>
      <c r="G1146" s="7" t="inlineStr">
        <is>
          <t>Capital Plan</t>
        </is>
      </c>
      <c r="H1146" s="3" t="n">
        <v>15750</v>
      </c>
      <c r="I1146" s="3" t="n">
        <v>15750</v>
      </c>
      <c r="J1146" s="4" t="n">
        <v>0</v>
      </c>
      <c r="K1146" s="8">
        <f>IF(H1146=0,0,I1146/H1146)</f>
        <v/>
      </c>
      <c r="L1146" s="11" t="inlineStr">
        <is>
          <t>Completed</t>
        </is>
      </c>
    </row>
    <row r="1147">
      <c r="A1147" t="inlineStr">
        <is>
          <t>Avenues of Kennesaw</t>
        </is>
      </c>
      <c r="B1147" s="7" t="n">
        <v>2025</v>
      </c>
      <c r="C1147" t="inlineStr">
        <is>
          <t>HVAC Preventative Maintenance</t>
        </is>
      </c>
      <c r="D1147" t="inlineStr">
        <is>
          <t>Equity PCA Item- 5.2- Insulation at the refrigerant lines from the condensing units were deteriorated at many of the uni</t>
        </is>
      </c>
      <c r="E1147" s="7" t="inlineStr">
        <is>
          <t>83225</t>
        </is>
      </c>
      <c r="F1147" s="11" t="inlineStr">
        <is>
          <t>GC</t>
        </is>
      </c>
      <c r="G1147" s="7" t="inlineStr">
        <is>
          <t>Capital Plan</t>
        </is>
      </c>
      <c r="H1147" s="3" t="n">
        <v>13100</v>
      </c>
      <c r="I1147" s="3" t="n">
        <v>13100</v>
      </c>
      <c r="J1147" s="4" t="n">
        <v>0</v>
      </c>
      <c r="K1147" s="8">
        <f>IF(H1147=0,0,I1147/H1147)</f>
        <v/>
      </c>
      <c r="L1147" s="11" t="inlineStr">
        <is>
          <t>Completed</t>
        </is>
      </c>
    </row>
    <row r="1148">
      <c r="A1148" t="inlineStr">
        <is>
          <t>Avenues of Kennesaw</t>
        </is>
      </c>
      <c r="B1148" s="7" t="n">
        <v>2025</v>
      </c>
      <c r="C1148" t="inlineStr">
        <is>
          <t>Electrical distribution</t>
        </is>
      </c>
      <c r="D1148" t="inlineStr">
        <is>
          <t>inspect, repair or replace lighting controllers</t>
        </is>
      </c>
      <c r="E1148" s="7" t="inlineStr">
        <is>
          <t>84210</t>
        </is>
      </c>
      <c r="F1148" s="11" t="inlineStr">
        <is>
          <t>GC</t>
        </is>
      </c>
      <c r="G1148" s="7" t="inlineStr">
        <is>
          <t>Capital Plan</t>
        </is>
      </c>
      <c r="H1148" s="3" t="n">
        <v>33000</v>
      </c>
      <c r="I1148" s="3" t="n">
        <v>33000</v>
      </c>
      <c r="J1148" s="4" t="n">
        <v>0</v>
      </c>
      <c r="K1148" s="8">
        <f>IF(H1148=0,0,I1148/H1148)</f>
        <v/>
      </c>
      <c r="L1148" s="11" t="inlineStr">
        <is>
          <t>Completed</t>
        </is>
      </c>
    </row>
    <row r="1149">
      <c r="A1149" t="inlineStr">
        <is>
          <t>Avenues of Kennesaw</t>
        </is>
      </c>
      <c r="B1149" s="7" t="n">
        <v>2025</v>
      </c>
      <c r="C1149" t="inlineStr">
        <is>
          <t>Common area light fixtures</t>
        </is>
      </c>
      <c r="D1149" t="inlineStr">
        <is>
          <t>Replace wall pack lights</t>
        </is>
      </c>
      <c r="E1149" s="7" t="inlineStr">
        <is>
          <t>84210</t>
        </is>
      </c>
      <c r="F1149" s="11" t="inlineStr">
        <is>
          <t>GC</t>
        </is>
      </c>
      <c r="G1149" s="7" t="inlineStr">
        <is>
          <t>Capital Plan</t>
        </is>
      </c>
      <c r="H1149" s="3" t="n">
        <v>36000</v>
      </c>
      <c r="I1149" s="3" t="n">
        <v>36000</v>
      </c>
      <c r="J1149" s="4" t="n">
        <v>0</v>
      </c>
      <c r="K1149" s="8">
        <f>IF(H1149=0,0,I1149/H1149)</f>
        <v/>
      </c>
      <c r="L1149" s="11" t="inlineStr">
        <is>
          <t>Completed</t>
        </is>
      </c>
    </row>
    <row r="1150">
      <c r="A1150" t="inlineStr">
        <is>
          <t>Avenues of Kennesaw</t>
        </is>
      </c>
      <c r="B1150" s="7" t="n">
        <v>2025</v>
      </c>
      <c r="C1150" t="inlineStr">
        <is>
          <t>Electrical Repairs</t>
        </is>
      </c>
      <c r="D1150" t="inlineStr">
        <is>
          <t>Equity PCA Item- 5.3- General electrical deficiencies were observed including GFCI outlets , exit lighting, receptacle c</t>
        </is>
      </c>
      <c r="E1150" s="7" t="inlineStr">
        <is>
          <t>84210</t>
        </is>
      </c>
      <c r="F1150" s="11" t="inlineStr">
        <is>
          <t>GC</t>
        </is>
      </c>
      <c r="G1150" s="7" t="inlineStr">
        <is>
          <t>Capital Plan</t>
        </is>
      </c>
      <c r="H1150" s="3" t="n">
        <v>26000</v>
      </c>
      <c r="I1150" s="3" t="n">
        <v>26000</v>
      </c>
      <c r="J1150" s="4" t="n">
        <v>0</v>
      </c>
      <c r="K1150" s="8">
        <f>IF(H1150=0,0,I1150/H1150)</f>
        <v/>
      </c>
      <c r="L1150" s="11" t="inlineStr">
        <is>
          <t>Completed</t>
        </is>
      </c>
    </row>
    <row r="1151">
      <c r="A1151" t="inlineStr">
        <is>
          <t>Avenues of Kennesaw</t>
        </is>
      </c>
      <c r="B1151" s="7" t="n">
        <v>2025</v>
      </c>
      <c r="C1151" t="inlineStr">
        <is>
          <t>Emergency Lighting</t>
        </is>
      </c>
      <c r="D1151" t="inlineStr">
        <is>
          <t>Equity PCA Item- 5.3- Emergency lights were not installed at any West buildings. Installation of emergency lighting is r</t>
        </is>
      </c>
      <c r="E1151" s="7" t="inlineStr">
        <is>
          <t>84239</t>
        </is>
      </c>
      <c r="F1151" s="11" t="inlineStr">
        <is>
          <t>GC</t>
        </is>
      </c>
      <c r="G1151" s="7" t="inlineStr">
        <is>
          <t>Capital Plan</t>
        </is>
      </c>
      <c r="H1151" s="3" t="n">
        <v>10800</v>
      </c>
      <c r="I1151" s="3" t="n">
        <v>10800</v>
      </c>
      <c r="J1151" s="4" t="n">
        <v>0</v>
      </c>
      <c r="K1151" s="8">
        <f>IF(H1151=0,0,I1151/H1151)</f>
        <v/>
      </c>
      <c r="L1151" s="11" t="inlineStr">
        <is>
          <t>Completed</t>
        </is>
      </c>
    </row>
    <row r="1152">
      <c r="A1152" t="inlineStr">
        <is>
          <t>Avenues of Kennesaw</t>
        </is>
      </c>
      <c r="B1152" s="7" t="n">
        <v>2025</v>
      </c>
      <c r="C1152" t="inlineStr">
        <is>
          <t>Contingency</t>
        </is>
      </c>
      <c r="D1152" t="inlineStr">
        <is>
          <t>Contingency Amount</t>
        </is>
      </c>
      <c r="E1152" s="7" t="inlineStr">
        <is>
          <t>84510</t>
        </is>
      </c>
      <c r="F1152" s="11" t="inlineStr">
        <is>
          <t>GC</t>
        </is>
      </c>
      <c r="G1152" s="15" t="inlineStr">
        <is>
          <t>Contingency</t>
        </is>
      </c>
      <c r="H1152" s="3" t="n">
        <v>258304</v>
      </c>
      <c r="I1152" s="3" t="n">
        <v>0</v>
      </c>
      <c r="J1152" s="4" t="n">
        <v>258304</v>
      </c>
      <c r="K1152" s="8">
        <f>IF(H1152=0,0,I1152/H1152)</f>
        <v/>
      </c>
      <c r="L1152" s="12" t="inlineStr">
        <is>
          <t>Reserve</t>
        </is>
      </c>
    </row>
    <row r="1153">
      <c r="A1153" t="inlineStr">
        <is>
          <t>Avenues of Kennesaw</t>
        </is>
      </c>
      <c r="B1153" s="7" t="n">
        <v>2025</v>
      </c>
      <c r="C1153" t="inlineStr">
        <is>
          <t>Construction Management Fee</t>
        </is>
      </c>
      <c r="D1153" t="inlineStr">
        <is>
          <t>CM Fees</t>
        </is>
      </c>
      <c r="E1153" s="7" t="inlineStr">
        <is>
          <t>84505</t>
        </is>
      </c>
      <c r="F1153" s="11" t="inlineStr">
        <is>
          <t>GC</t>
        </is>
      </c>
      <c r="G1153" s="15" t="inlineStr">
        <is>
          <t>CM Fee</t>
        </is>
      </c>
      <c r="H1153" s="3" t="n">
        <v>271220</v>
      </c>
      <c r="I1153" s="3" t="n">
        <v>0</v>
      </c>
      <c r="J1153" s="4" t="n">
        <v>271220</v>
      </c>
      <c r="K1153" s="8">
        <f>IF(H1153=0,0,I1153/H1153)</f>
        <v/>
      </c>
      <c r="L1153" s="12" t="inlineStr">
        <is>
          <t>Reserve</t>
        </is>
      </c>
    </row>
    <row r="1154">
      <c r="A1154" t="inlineStr">
        <is>
          <t>Azur Aparments</t>
        </is>
      </c>
      <c r="B1154" s="7" t="n">
        <v>2025</v>
      </c>
      <c r="C1154" t="inlineStr">
        <is>
          <t>Landscape Cleanup and Enhancements</t>
        </is>
      </c>
      <c r="D1154" t="inlineStr">
        <is>
          <t>Initial property tree trim, landscape cleanup, entry and tour path enhancements, etc</t>
        </is>
      </c>
      <c r="E1154" s="7" t="inlineStr">
        <is>
          <t>0200 - Site Utilities &amp; Improvements</t>
        </is>
      </c>
      <c r="F1154" s="11" t="inlineStr">
        <is>
          <t>GC</t>
        </is>
      </c>
      <c r="G1154" s="7" t="inlineStr">
        <is>
          <t>Capital Plan</t>
        </is>
      </c>
      <c r="H1154" s="3" t="n">
        <v>20000</v>
      </c>
      <c r="I1154" s="3" t="n">
        <v>0</v>
      </c>
      <c r="J1154" s="4" t="n">
        <v>20000</v>
      </c>
      <c r="K1154" s="8">
        <f>IF(H1154=0,0,I1154/H1154)</f>
        <v/>
      </c>
      <c r="L1154" s="13" t="inlineStr">
        <is>
          <t>Not Started</t>
        </is>
      </c>
    </row>
    <row r="1155">
      <c r="A1155" t="inlineStr">
        <is>
          <t>Azur Aparments</t>
        </is>
      </c>
      <c r="B1155" s="7" t="n">
        <v>2025</v>
      </c>
      <c r="C1155" t="inlineStr">
        <is>
          <t>Storm sewer piping</t>
        </is>
      </c>
      <c r="D1155" t="inlineStr">
        <is>
          <t>Replace drainage on pool deck with larger channel drains and connect to proper drain</t>
        </is>
      </c>
      <c r="E1155" s="7" t="inlineStr">
        <is>
          <t>0200 - Site Utilities &amp; Improvements</t>
        </is>
      </c>
      <c r="F1155" s="11" t="inlineStr">
        <is>
          <t>GC</t>
        </is>
      </c>
      <c r="G1155" s="7" t="inlineStr">
        <is>
          <t>Capital Plan</t>
        </is>
      </c>
      <c r="H1155" s="3" t="n">
        <v>25000</v>
      </c>
      <c r="I1155" s="3" t="n">
        <v>0</v>
      </c>
      <c r="J1155" s="4" t="n">
        <v>25000</v>
      </c>
      <c r="K1155" s="8">
        <f>IF(H1155=0,0,I1155/H1155)</f>
        <v/>
      </c>
      <c r="L1155" s="13" t="inlineStr">
        <is>
          <t>Not Started</t>
        </is>
      </c>
    </row>
    <row r="1156">
      <c r="A1156" t="inlineStr">
        <is>
          <t>Azur Aparments</t>
        </is>
      </c>
      <c r="B1156" s="7" t="n">
        <v>2025</v>
      </c>
      <c r="C1156" t="inlineStr">
        <is>
          <t>Pavement</t>
        </is>
      </c>
      <c r="D1156" t="inlineStr">
        <is>
          <t>Large areas of asphalt paving
Lender PCR Item- $6,000- Several pot holes and areas of “alligatoring”and general deterior</t>
        </is>
      </c>
      <c r="E1156" s="7" t="inlineStr">
        <is>
          <t>0200 - Site Utilities &amp; Improvements</t>
        </is>
      </c>
      <c r="F1156" s="11" t="inlineStr">
        <is>
          <t>GC</t>
        </is>
      </c>
      <c r="G1156" s="7" t="inlineStr">
        <is>
          <t>Capital Plan</t>
        </is>
      </c>
      <c r="H1156" s="3" t="n">
        <v>91000</v>
      </c>
      <c r="I1156" s="3" t="n">
        <v>63700</v>
      </c>
      <c r="J1156" s="4" t="n">
        <v>27300</v>
      </c>
      <c r="K1156" s="8">
        <f>IF(H1156=0,0,I1156/H1156)</f>
        <v/>
      </c>
      <c r="L1156" s="10" t="inlineStr">
        <is>
          <t>In Progress</t>
        </is>
      </c>
    </row>
    <row r="1157">
      <c r="A1157" t="inlineStr">
        <is>
          <t>Azur Aparments</t>
        </is>
      </c>
      <c r="B1157" s="7" t="n">
        <v>2025</v>
      </c>
      <c r="C1157" t="inlineStr">
        <is>
          <t>Stripe parking areas</t>
        </is>
      </c>
      <c r="E1157" s="7" t="inlineStr">
        <is>
          <t>0200 - Site Utilities &amp; Improvements</t>
        </is>
      </c>
      <c r="F1157" s="11" t="inlineStr">
        <is>
          <t>GC</t>
        </is>
      </c>
      <c r="G1157" s="7" t="inlineStr">
        <is>
          <t>Capital Plan</t>
        </is>
      </c>
      <c r="H1157" s="3" t="n">
        <v>11000</v>
      </c>
      <c r="I1157" s="3" t="n">
        <v>7700</v>
      </c>
      <c r="J1157" s="4" t="n">
        <v>3300</v>
      </c>
      <c r="K1157" s="8">
        <f>IF(H1157=0,0,I1157/H1157)</f>
        <v/>
      </c>
      <c r="L1157" s="10" t="inlineStr">
        <is>
          <t>In Progress</t>
        </is>
      </c>
    </row>
    <row r="1158">
      <c r="A1158" t="inlineStr">
        <is>
          <t>Azur Aparments</t>
        </is>
      </c>
      <c r="B1158" s="7" t="n">
        <v>2025</v>
      </c>
      <c r="C1158" t="inlineStr">
        <is>
          <t xml:space="preserve">Asphalt Coating </t>
        </is>
      </c>
      <c r="D1158" t="inlineStr">
        <is>
          <t>Seal coat lot 
Equity PCA Item 3.2.2- $42,000- The seal coating appeared to be generally worn with several areas of loos</t>
        </is>
      </c>
      <c r="E1158" s="7" t="inlineStr">
        <is>
          <t>0200 - Site Utilities &amp; Improvements</t>
        </is>
      </c>
      <c r="F1158" s="11" t="inlineStr">
        <is>
          <t>GC</t>
        </is>
      </c>
      <c r="G1158" s="7" t="inlineStr">
        <is>
          <t>Capital Plan</t>
        </is>
      </c>
      <c r="H1158" s="3" t="n">
        <v>80000</v>
      </c>
      <c r="I1158" s="3" t="n">
        <v>56000</v>
      </c>
      <c r="J1158" s="4" t="n">
        <v>24000</v>
      </c>
      <c r="K1158" s="8">
        <f>IF(H1158=0,0,I1158/H1158)</f>
        <v/>
      </c>
      <c r="L1158" s="10" t="inlineStr">
        <is>
          <t>In Progress</t>
        </is>
      </c>
    </row>
    <row r="1159">
      <c r="A1159" t="inlineStr">
        <is>
          <t>Azur Aparments</t>
        </is>
      </c>
      <c r="B1159" s="7" t="n">
        <v>2025</v>
      </c>
      <c r="C1159" t="inlineStr">
        <is>
          <t>ADA parking &amp; curb cuts</t>
        </is>
      </c>
      <c r="D1159" t="inlineStr">
        <is>
          <t>Replace ADA signage</t>
        </is>
      </c>
      <c r="E1159" s="7" t="inlineStr">
        <is>
          <t>0200 - Site Utilities &amp; Improvements</t>
        </is>
      </c>
      <c r="F1159" s="11" t="inlineStr">
        <is>
          <t>GC</t>
        </is>
      </c>
      <c r="G1159" s="7" t="inlineStr">
        <is>
          <t>Capital Plan</t>
        </is>
      </c>
      <c r="H1159" s="3" t="n">
        <v>6800</v>
      </c>
      <c r="I1159" s="3" t="n">
        <v>4760</v>
      </c>
      <c r="J1159" s="4" t="n">
        <v>2040</v>
      </c>
      <c r="K1159" s="8">
        <f>IF(H1159=0,0,I1159/H1159)</f>
        <v/>
      </c>
      <c r="L1159" s="10" t="inlineStr">
        <is>
          <t>In Progress</t>
        </is>
      </c>
    </row>
    <row r="1160">
      <c r="A1160" t="inlineStr">
        <is>
          <t>Azur Aparments</t>
        </is>
      </c>
      <c r="B1160" s="7" t="n">
        <v>2025</v>
      </c>
      <c r="C1160" t="inlineStr">
        <is>
          <t>Landscape irrigation</t>
        </is>
      </c>
      <c r="D1160" t="inlineStr">
        <is>
          <t>Inspect and repair irrigation</t>
        </is>
      </c>
      <c r="E1160" s="7" t="inlineStr">
        <is>
          <t>0200 - Site Utilities &amp; Improvements</t>
        </is>
      </c>
      <c r="F1160" s="11" t="inlineStr">
        <is>
          <t>GC</t>
        </is>
      </c>
      <c r="G1160" s="7" t="inlineStr">
        <is>
          <t>Capital Plan</t>
        </is>
      </c>
      <c r="H1160" s="3" t="n">
        <v>29000</v>
      </c>
      <c r="I1160" s="3" t="n">
        <v>0</v>
      </c>
      <c r="J1160" s="4" t="n">
        <v>29000</v>
      </c>
      <c r="K1160" s="8">
        <f>IF(H1160=0,0,I1160/H1160)</f>
        <v/>
      </c>
      <c r="L1160" s="13" t="inlineStr">
        <is>
          <t>Not Started</t>
        </is>
      </c>
    </row>
    <row r="1161">
      <c r="A1161" t="inlineStr">
        <is>
          <t>Azur Aparments</t>
        </is>
      </c>
      <c r="B1161" s="7" t="n">
        <v>2025</v>
      </c>
      <c r="C1161" t="inlineStr">
        <is>
          <t xml:space="preserve">Erosion control </t>
        </is>
      </c>
      <c r="E1161" s="7" t="inlineStr">
        <is>
          <t>0200 - Site Utilities &amp; Improvements</t>
        </is>
      </c>
      <c r="F1161" s="11" t="inlineStr">
        <is>
          <t>GC</t>
        </is>
      </c>
      <c r="G1161" s="7" t="inlineStr">
        <is>
          <t>Capital Plan</t>
        </is>
      </c>
      <c r="H1161" s="3" t="n">
        <v>26000</v>
      </c>
      <c r="I1161" s="3" t="n">
        <v>0</v>
      </c>
      <c r="J1161" s="4" t="n">
        <v>26000</v>
      </c>
      <c r="K1161" s="8">
        <f>IF(H1161=0,0,I1161/H1161)</f>
        <v/>
      </c>
      <c r="L1161" s="13" t="inlineStr">
        <is>
          <t>Not Started</t>
        </is>
      </c>
    </row>
    <row r="1162">
      <c r="A1162" t="inlineStr">
        <is>
          <t>Azur Aparments</t>
        </is>
      </c>
      <c r="B1162" s="7" t="n">
        <v>2025</v>
      </c>
      <c r="C1162" t="inlineStr">
        <is>
          <t xml:space="preserve">Retaining walls </t>
        </is>
      </c>
      <c r="D1162" t="inlineStr">
        <is>
          <t>Replace damaged railroad tie wall</t>
        </is>
      </c>
      <c r="E1162" s="7" t="inlineStr">
        <is>
          <t>0200 - Site Utilities &amp; Improvements</t>
        </is>
      </c>
      <c r="F1162" s="11" t="inlineStr">
        <is>
          <t>GC</t>
        </is>
      </c>
      <c r="G1162" s="7" t="inlineStr">
        <is>
          <t>Capital Plan</t>
        </is>
      </c>
      <c r="H1162" s="3" t="n">
        <v>12000</v>
      </c>
      <c r="I1162" s="3" t="n">
        <v>0</v>
      </c>
      <c r="J1162" s="4" t="n">
        <v>12000</v>
      </c>
      <c r="K1162" s="8">
        <f>IF(H1162=0,0,I1162/H1162)</f>
        <v/>
      </c>
      <c r="L1162" s="13" t="inlineStr">
        <is>
          <t>Not Started</t>
        </is>
      </c>
    </row>
    <row r="1163">
      <c r="A1163" t="inlineStr">
        <is>
          <t>Azur Aparments</t>
        </is>
      </c>
      <c r="B1163" s="7" t="n">
        <v>2025</v>
      </c>
      <c r="C1163" t="inlineStr">
        <is>
          <t>Resurface swimming pool</t>
        </is>
      </c>
      <c r="E1163" s="7" t="inlineStr">
        <is>
          <t>0200 - Site Utilities &amp; Improvements</t>
        </is>
      </c>
      <c r="F1163" s="11" t="inlineStr">
        <is>
          <t>GC</t>
        </is>
      </c>
      <c r="G1163" s="7" t="inlineStr">
        <is>
          <t>Capital Plan</t>
        </is>
      </c>
      <c r="H1163" s="3" t="n">
        <v>30000</v>
      </c>
      <c r="I1163" s="3" t="n">
        <v>0</v>
      </c>
      <c r="J1163" s="4" t="n">
        <v>30000</v>
      </c>
      <c r="K1163" s="8">
        <f>IF(H1163=0,0,I1163/H1163)</f>
        <v/>
      </c>
      <c r="L1163" s="13" t="inlineStr">
        <is>
          <t>Not Started</t>
        </is>
      </c>
    </row>
    <row r="1164">
      <c r="A1164" t="inlineStr">
        <is>
          <t>Azur Aparments</t>
        </is>
      </c>
      <c r="B1164" s="7" t="n">
        <v>2025</v>
      </c>
      <c r="C1164" t="inlineStr">
        <is>
          <t>Replace swimming pool coping</t>
        </is>
      </c>
      <c r="D1164" t="inlineStr">
        <is>
          <t>Deck o seal</t>
        </is>
      </c>
      <c r="E1164" s="7" t="inlineStr">
        <is>
          <t>0200 - Site Utilities &amp; Improvements</t>
        </is>
      </c>
      <c r="F1164" s="11" t="inlineStr">
        <is>
          <t>GC</t>
        </is>
      </c>
      <c r="G1164" s="7" t="inlineStr">
        <is>
          <t>Capital Plan</t>
        </is>
      </c>
      <c r="H1164" s="3" t="n">
        <v>8600</v>
      </c>
      <c r="I1164" s="3" t="n">
        <v>0</v>
      </c>
      <c r="J1164" s="4" t="n">
        <v>8600</v>
      </c>
      <c r="K1164" s="8">
        <f>IF(H1164=0,0,I1164/H1164)</f>
        <v/>
      </c>
      <c r="L1164" s="13" t="inlineStr">
        <is>
          <t>Not Started</t>
        </is>
      </c>
    </row>
    <row r="1165">
      <c r="A1165" t="inlineStr">
        <is>
          <t>Azur Aparments</t>
        </is>
      </c>
      <c r="B1165" s="7" t="n">
        <v>2025</v>
      </c>
      <c r="C1165" t="inlineStr">
        <is>
          <t>Repair / replace swimming pool pumps</t>
        </is>
      </c>
      <c r="D1165" t="inlineStr">
        <is>
          <t>Anti entrapment devices</t>
        </is>
      </c>
      <c r="E1165" s="7" t="inlineStr">
        <is>
          <t>0200 - Site Utilities &amp; Improvements</t>
        </is>
      </c>
      <c r="F1165" s="11" t="inlineStr">
        <is>
          <t>GC</t>
        </is>
      </c>
      <c r="G1165" s="7" t="inlineStr">
        <is>
          <t>Capital Plan</t>
        </is>
      </c>
      <c r="H1165" s="3" t="n">
        <v>6800</v>
      </c>
      <c r="I1165" s="3" t="n">
        <v>0</v>
      </c>
      <c r="J1165" s="4" t="n">
        <v>6800</v>
      </c>
      <c r="K1165" s="8">
        <f>IF(H1165=0,0,I1165/H1165)</f>
        <v/>
      </c>
      <c r="L1165" s="13" t="inlineStr">
        <is>
          <t>Not Started</t>
        </is>
      </c>
    </row>
    <row r="1166">
      <c r="A1166" t="inlineStr">
        <is>
          <t>Azur Aparments</t>
        </is>
      </c>
      <c r="B1166" s="7" t="n">
        <v>2025</v>
      </c>
      <c r="C1166" t="inlineStr">
        <is>
          <t>Fences &amp; gates - swimming pool</t>
        </is>
      </c>
      <c r="D1166" t="inlineStr">
        <is>
          <t>Repair and paint 
Equity PCA Item 3.2.7- $7,500- Partner observed some areas of damaged fencing along the northwest peri</t>
        </is>
      </c>
      <c r="E1166" s="7" t="inlineStr">
        <is>
          <t>0200 - Site Utilities &amp; Improvements</t>
        </is>
      </c>
      <c r="F1166" s="11" t="inlineStr">
        <is>
          <t>GC</t>
        </is>
      </c>
      <c r="G1166" s="7" t="inlineStr">
        <is>
          <t>Capital Plan</t>
        </is>
      </c>
      <c r="H1166" s="3" t="n">
        <v>9600</v>
      </c>
      <c r="I1166" s="3" t="n">
        <v>0</v>
      </c>
      <c r="J1166" s="4" t="n">
        <v>9600</v>
      </c>
      <c r="K1166" s="8">
        <f>IF(H1166=0,0,I1166/H1166)</f>
        <v/>
      </c>
      <c r="L1166" s="13" t="inlineStr">
        <is>
          <t>Not Started</t>
        </is>
      </c>
    </row>
    <row r="1167">
      <c r="A1167" t="inlineStr">
        <is>
          <t>Azur Aparments</t>
        </is>
      </c>
      <c r="B1167" s="7" t="n">
        <v>2025</v>
      </c>
      <c r="C1167" t="inlineStr">
        <is>
          <t>Dumpster enclosures</t>
        </is>
      </c>
      <c r="D1167" t="inlineStr">
        <is>
          <t>Repair dumpster enclosures</t>
        </is>
      </c>
      <c r="E1167" s="7" t="inlineStr">
        <is>
          <t>0200 - Site Utilities &amp; Improvements</t>
        </is>
      </c>
      <c r="F1167" s="11" t="inlineStr">
        <is>
          <t>GC</t>
        </is>
      </c>
      <c r="G1167" s="7" t="inlineStr">
        <is>
          <t>Capital Plan</t>
        </is>
      </c>
      <c r="H1167" s="3" t="n">
        <v>16000</v>
      </c>
      <c r="I1167" s="3" t="n">
        <v>0</v>
      </c>
      <c r="J1167" s="4" t="n">
        <v>16000</v>
      </c>
      <c r="K1167" s="8">
        <f>IF(H1167=0,0,I1167/H1167)</f>
        <v/>
      </c>
      <c r="L1167" s="13" t="inlineStr">
        <is>
          <t>Not Started</t>
        </is>
      </c>
    </row>
    <row r="1168">
      <c r="A1168" t="inlineStr">
        <is>
          <t>Azur Aparments</t>
        </is>
      </c>
      <c r="B1168" s="7" t="n">
        <v>2025</v>
      </c>
      <c r="C1168" t="inlineStr">
        <is>
          <t>Accessibility</t>
        </is>
      </c>
      <c r="D1168" t="inlineStr">
        <is>
          <t>Lender PCR Item- $1,350- Lack of accessible toilet room at the leasing office including lack of lever hardware, toilet g</t>
        </is>
      </c>
      <c r="E1168" s="7" t="inlineStr">
        <is>
          <t>0200 - Site Utilities &amp; Improvements</t>
        </is>
      </c>
      <c r="F1168" s="11" t="inlineStr">
        <is>
          <t>GC</t>
        </is>
      </c>
      <c r="G1168" s="7" t="inlineStr">
        <is>
          <t>Capital Plan</t>
        </is>
      </c>
      <c r="H1168" s="3" t="n">
        <v>1650</v>
      </c>
      <c r="I1168" s="3" t="n">
        <v>0</v>
      </c>
      <c r="J1168" s="4" t="n">
        <v>1650</v>
      </c>
      <c r="K1168" s="8">
        <f>IF(H1168=0,0,I1168/H1168)</f>
        <v/>
      </c>
      <c r="L1168" s="13" t="inlineStr">
        <is>
          <t>Not Started</t>
        </is>
      </c>
    </row>
    <row r="1169">
      <c r="A1169" t="inlineStr">
        <is>
          <t>Azur Aparments</t>
        </is>
      </c>
      <c r="B1169" s="7" t="n">
        <v>2025</v>
      </c>
      <c r="C1169" t="inlineStr">
        <is>
          <t>Fences &amp; Gates - Site Perimeter</t>
        </is>
      </c>
      <c r="D1169" t="inlineStr">
        <is>
          <t>Lender PCR Item- $7,500- Partner observed some areas of damaged fencing along the northwest perimeter as well as a porti</t>
        </is>
      </c>
      <c r="E1169" s="7" t="inlineStr">
        <is>
          <t>0200 - Site Utilities &amp; Improvements</t>
        </is>
      </c>
      <c r="F1169" s="11" t="inlineStr">
        <is>
          <t>GC</t>
        </is>
      </c>
      <c r="G1169" s="7" t="inlineStr">
        <is>
          <t>Capital Plan</t>
        </is>
      </c>
      <c r="H1169" s="3" t="n">
        <v>7500</v>
      </c>
      <c r="I1169" s="3" t="n">
        <v>5250</v>
      </c>
      <c r="J1169" s="4" t="n">
        <v>2250</v>
      </c>
      <c r="K1169" s="8">
        <f>IF(H1169=0,0,I1169/H1169)</f>
        <v/>
      </c>
      <c r="L1169" s="10" t="inlineStr">
        <is>
          <t>In Progress</t>
        </is>
      </c>
    </row>
    <row r="1170">
      <c r="A1170" t="inlineStr">
        <is>
          <t>Azur Aparments</t>
        </is>
      </c>
      <c r="B1170" s="7" t="n">
        <v>2025</v>
      </c>
      <c r="C1170" t="inlineStr">
        <is>
          <t>Arbor Realty Trust Deferred Maintenance Items</t>
        </is>
      </c>
      <c r="D1170" t="inlineStr">
        <is>
          <t>Items noted from lender inspection, items due 11/11/24 &amp; 4/9/25.  Property owner only completing November items</t>
        </is>
      </c>
      <c r="E1170" s="7" t="inlineStr">
        <is>
          <t>0200 - Site Utilities &amp; Improvements</t>
        </is>
      </c>
      <c r="F1170" s="11" t="inlineStr">
        <is>
          <t>GC</t>
        </is>
      </c>
      <c r="G1170" s="7" t="inlineStr">
        <is>
          <t>Capital Plan</t>
        </is>
      </c>
      <c r="H1170" s="3" t="n">
        <v>10000</v>
      </c>
      <c r="I1170" s="3" t="n">
        <v>0</v>
      </c>
      <c r="J1170" s="4" t="n">
        <v>10000</v>
      </c>
      <c r="K1170" s="8">
        <f>IF(H1170=0,0,I1170/H1170)</f>
        <v/>
      </c>
      <c r="L1170" s="13" t="inlineStr">
        <is>
          <t>Not Started</t>
        </is>
      </c>
    </row>
    <row r="1171">
      <c r="A1171" t="inlineStr">
        <is>
          <t>Azur Aparments</t>
        </is>
      </c>
      <c r="B1171" s="7" t="n">
        <v>2025</v>
      </c>
      <c r="C1171" t="inlineStr">
        <is>
          <t>Concrete deck / floor fill</t>
        </is>
      </c>
      <c r="D1171" t="inlineStr">
        <is>
          <t>Entrance landings</t>
        </is>
      </c>
      <c r="E1171" s="7" t="inlineStr">
        <is>
          <t>0400 - Structure</t>
        </is>
      </c>
      <c r="F1171" s="11" t="inlineStr">
        <is>
          <t>GC</t>
        </is>
      </c>
      <c r="G1171" s="7" t="inlineStr">
        <is>
          <t>Capital Plan</t>
        </is>
      </c>
      <c r="H1171" s="3" t="n">
        <v>18000</v>
      </c>
      <c r="I1171" s="3" t="n">
        <v>12600</v>
      </c>
      <c r="J1171" s="4" t="n">
        <v>5400</v>
      </c>
      <c r="K1171" s="8">
        <f>IF(H1171=0,0,I1171/H1171)</f>
        <v/>
      </c>
      <c r="L1171" s="10" t="inlineStr">
        <is>
          <t>In Progress</t>
        </is>
      </c>
    </row>
    <row r="1172">
      <c r="A1172" t="inlineStr">
        <is>
          <t>Azur Aparments</t>
        </is>
      </c>
      <c r="B1172" s="7" t="n">
        <v>2025</v>
      </c>
      <c r="C1172" t="inlineStr">
        <is>
          <t>Wall framing</t>
        </is>
      </c>
      <c r="E1172" s="7" t="inlineStr">
        <is>
          <t>0400 - Structure</t>
        </is>
      </c>
      <c r="F1172" s="11" t="inlineStr">
        <is>
          <t>GC</t>
        </is>
      </c>
      <c r="G1172" s="7" t="inlineStr">
        <is>
          <t>Capital Plan</t>
        </is>
      </c>
      <c r="H1172" s="3" t="n">
        <v>1500</v>
      </c>
      <c r="I1172" s="3" t="n">
        <v>0</v>
      </c>
      <c r="J1172" s="4" t="n">
        <v>1500</v>
      </c>
      <c r="K1172" s="8">
        <f>IF(H1172=0,0,I1172/H1172)</f>
        <v/>
      </c>
      <c r="L1172" s="13" t="inlineStr">
        <is>
          <t>Not Started</t>
        </is>
      </c>
    </row>
    <row r="1173">
      <c r="A1173" t="inlineStr">
        <is>
          <t>Azur Aparments</t>
        </is>
      </c>
      <c r="B1173" s="7" t="n">
        <v>2025</v>
      </c>
      <c r="C1173" t="inlineStr">
        <is>
          <t>Repair exterior stair treads and stringers</t>
        </is>
      </c>
      <c r="D1173" t="inlineStr">
        <is>
          <t>Replace bad stair treads</t>
        </is>
      </c>
      <c r="E1173" s="7" t="inlineStr">
        <is>
          <t>0400 - Structure</t>
        </is>
      </c>
      <c r="F1173" s="11" t="inlineStr">
        <is>
          <t>GC</t>
        </is>
      </c>
      <c r="G1173" s="7" t="inlineStr">
        <is>
          <t>Capital Plan</t>
        </is>
      </c>
      <c r="H1173" s="3" t="n">
        <v>26000</v>
      </c>
      <c r="I1173" s="3" t="n">
        <v>0</v>
      </c>
      <c r="J1173" s="4" t="n">
        <v>26000</v>
      </c>
      <c r="K1173" s="8">
        <f>IF(H1173=0,0,I1173/H1173)</f>
        <v/>
      </c>
      <c r="L1173" s="13" t="inlineStr">
        <is>
          <t>Not Started</t>
        </is>
      </c>
    </row>
    <row r="1174">
      <c r="A1174" t="inlineStr">
        <is>
          <t>Azur Aparments</t>
        </is>
      </c>
      <c r="B1174" s="7" t="n">
        <v>2025</v>
      </c>
      <c r="C1174" t="inlineStr">
        <is>
          <t>Repair exterior stair railings</t>
        </is>
      </c>
      <c r="D1174" t="inlineStr">
        <is>
          <t>Repair and Paint</t>
        </is>
      </c>
      <c r="E1174" s="7" t="inlineStr">
        <is>
          <t>0400 - Structure</t>
        </is>
      </c>
      <c r="F1174" s="11" t="inlineStr">
        <is>
          <t>GC</t>
        </is>
      </c>
      <c r="G1174" s="7" t="inlineStr">
        <is>
          <t>Capital Plan</t>
        </is>
      </c>
      <c r="H1174" s="3" t="n">
        <v>30000</v>
      </c>
      <c r="I1174" s="3" t="n">
        <v>0</v>
      </c>
      <c r="J1174" s="4" t="n">
        <v>30000</v>
      </c>
      <c r="K1174" s="8">
        <f>IF(H1174=0,0,I1174/H1174)</f>
        <v/>
      </c>
      <c r="L1174" s="13" t="inlineStr">
        <is>
          <t>Not Started</t>
        </is>
      </c>
    </row>
    <row r="1175">
      <c r="A1175" t="inlineStr">
        <is>
          <t>Azur Aparments</t>
        </is>
      </c>
      <c r="B1175" s="7" t="n">
        <v>2025</v>
      </c>
      <c r="C1175" t="inlineStr">
        <is>
          <t>Repair balcony framing &amp; decking</t>
        </is>
      </c>
      <c r="E1175" s="7" t="inlineStr">
        <is>
          <t>0400 - Structure</t>
        </is>
      </c>
      <c r="F1175" s="11" t="inlineStr">
        <is>
          <t>GC</t>
        </is>
      </c>
      <c r="G1175" s="7" t="inlineStr">
        <is>
          <t>Capital Plan</t>
        </is>
      </c>
      <c r="H1175" s="3" t="n">
        <v>20000</v>
      </c>
      <c r="I1175" s="3" t="n">
        <v>0</v>
      </c>
      <c r="J1175" s="4" t="n">
        <v>20000</v>
      </c>
      <c r="K1175" s="8">
        <f>IF(H1175=0,0,I1175/H1175)</f>
        <v/>
      </c>
      <c r="L1175" s="13" t="inlineStr">
        <is>
          <t>Not Started</t>
        </is>
      </c>
    </row>
    <row r="1176">
      <c r="A1176" t="inlineStr">
        <is>
          <t>Azur Aparments</t>
        </is>
      </c>
      <c r="B1176" s="7" t="n">
        <v>2025</v>
      </c>
      <c r="C1176" t="inlineStr">
        <is>
          <t>Asphalt composite shingle roofing</t>
        </is>
      </c>
      <c r="D1176" t="inlineStr">
        <is>
          <t>Minor roof repairs</t>
        </is>
      </c>
      <c r="E1176" s="7" t="inlineStr">
        <is>
          <t>0700 - Roofing</t>
        </is>
      </c>
      <c r="F1176" s="11" t="inlineStr">
        <is>
          <t>GC</t>
        </is>
      </c>
      <c r="G1176" s="7" t="inlineStr">
        <is>
          <t>Capital Plan</t>
        </is>
      </c>
      <c r="H1176" s="3" t="n">
        <v>17000</v>
      </c>
      <c r="I1176" s="3" t="n">
        <v>0</v>
      </c>
      <c r="J1176" s="4" t="n">
        <v>17000</v>
      </c>
      <c r="K1176" s="8">
        <f>IF(H1176=0,0,I1176/H1176)</f>
        <v/>
      </c>
      <c r="L1176" s="13" t="inlineStr">
        <is>
          <t>Not Started</t>
        </is>
      </c>
    </row>
    <row r="1177">
      <c r="A1177" t="inlineStr">
        <is>
          <t>Azur Aparments</t>
        </is>
      </c>
      <c r="B1177" s="7" t="n">
        <v>2025</v>
      </c>
      <c r="C1177" t="inlineStr">
        <is>
          <t>Gutters &amp; downspouts</t>
        </is>
      </c>
      <c r="D1177" t="inlineStr">
        <is>
          <t>Clean gutters</t>
        </is>
      </c>
      <c r="E1177" s="7" t="inlineStr">
        <is>
          <t>0700 - Roofing</t>
        </is>
      </c>
      <c r="F1177" s="11" t="inlineStr">
        <is>
          <t>GC</t>
        </is>
      </c>
      <c r="G1177" s="7" t="inlineStr">
        <is>
          <t>Capital Plan</t>
        </is>
      </c>
      <c r="H1177" s="3" t="n">
        <v>17000</v>
      </c>
      <c r="I1177" s="3" t="n">
        <v>0</v>
      </c>
      <c r="J1177" s="4" t="n">
        <v>17000</v>
      </c>
      <c r="K1177" s="8">
        <f>IF(H1177=0,0,I1177/H1177)</f>
        <v/>
      </c>
      <c r="L1177" s="13" t="inlineStr">
        <is>
          <t>Not Started</t>
        </is>
      </c>
    </row>
    <row r="1178">
      <c r="A1178" t="inlineStr">
        <is>
          <t>Azur Aparments</t>
        </is>
      </c>
      <c r="B1178" s="7" t="n">
        <v>2025</v>
      </c>
      <c r="C1178" t="inlineStr">
        <is>
          <t>Flashing</t>
        </is>
      </c>
      <c r="E1178" s="7" t="inlineStr">
        <is>
          <t>0700 - Roofing</t>
        </is>
      </c>
      <c r="F1178" s="11" t="inlineStr">
        <is>
          <t>GC</t>
        </is>
      </c>
      <c r="G1178" s="7" t="inlineStr">
        <is>
          <t>Capital Plan</t>
        </is>
      </c>
      <c r="H1178" s="3" t="n">
        <v>3400</v>
      </c>
      <c r="I1178" s="3" t="n">
        <v>0</v>
      </c>
      <c r="J1178" s="4" t="n">
        <v>3400</v>
      </c>
      <c r="K1178" s="8">
        <f>IF(H1178=0,0,I1178/H1178)</f>
        <v/>
      </c>
      <c r="L1178" s="13" t="inlineStr">
        <is>
          <t>Not Started</t>
        </is>
      </c>
    </row>
    <row r="1179">
      <c r="A1179" t="inlineStr">
        <is>
          <t>Azur Aparments</t>
        </is>
      </c>
      <c r="B1179" s="7" t="n">
        <v>2025</v>
      </c>
      <c r="C1179" t="inlineStr">
        <is>
          <t xml:space="preserve">Sealants &amp; caulking </t>
        </is>
      </c>
      <c r="E1179" s="7" t="inlineStr">
        <is>
          <t>0700 - Roofing</t>
        </is>
      </c>
      <c r="F1179" s="11" t="inlineStr">
        <is>
          <t>GC</t>
        </is>
      </c>
      <c r="G1179" s="7" t="inlineStr">
        <is>
          <t>Capital Plan</t>
        </is>
      </c>
      <c r="H1179" s="3" t="n">
        <v>6800</v>
      </c>
      <c r="I1179" s="3" t="n">
        <v>0</v>
      </c>
      <c r="J1179" s="4" t="n">
        <v>6800</v>
      </c>
      <c r="K1179" s="8">
        <f>IF(H1179=0,0,I1179/H1179)</f>
        <v/>
      </c>
      <c r="L1179" s="13" t="inlineStr">
        <is>
          <t>Not Started</t>
        </is>
      </c>
    </row>
    <row r="1180">
      <c r="A1180" t="inlineStr">
        <is>
          <t>Azur Aparments</t>
        </is>
      </c>
      <c r="B1180" s="7" t="n">
        <v>2025</v>
      </c>
      <c r="C1180" t="inlineStr">
        <is>
          <t>Repair / replace cement fiber siding</t>
        </is>
      </c>
      <c r="D1180" t="inlineStr">
        <is>
          <t>Replace damaged siding in breezeways</t>
        </is>
      </c>
      <c r="E1180" s="7" t="inlineStr">
        <is>
          <t>0800 - Exterior Wall</t>
        </is>
      </c>
      <c r="F1180" s="11" t="inlineStr">
        <is>
          <t>GC</t>
        </is>
      </c>
      <c r="G1180" s="7" t="inlineStr">
        <is>
          <t>Capital Plan</t>
        </is>
      </c>
      <c r="H1180" s="3" t="n">
        <v>17000</v>
      </c>
      <c r="I1180" s="3" t="n">
        <v>0</v>
      </c>
      <c r="J1180" s="4" t="n">
        <v>17000</v>
      </c>
      <c r="K1180" s="8">
        <f>IF(H1180=0,0,I1180/H1180)</f>
        <v/>
      </c>
      <c r="L1180" s="13" t="inlineStr">
        <is>
          <t>Not Started</t>
        </is>
      </c>
    </row>
    <row r="1181">
      <c r="A1181" t="inlineStr">
        <is>
          <t>Azur Aparments</t>
        </is>
      </c>
      <c r="B1181" s="7" t="n">
        <v>2025</v>
      </c>
      <c r="C1181" t="inlineStr">
        <is>
          <t>Tuck-pointing</t>
        </is>
      </c>
      <c r="D1181" t="inlineStr">
        <is>
          <t>Tuck point and caulk</t>
        </is>
      </c>
      <c r="E1181" s="7" t="inlineStr">
        <is>
          <t>0800 - Exterior Wall</t>
        </is>
      </c>
      <c r="F1181" s="11" t="inlineStr">
        <is>
          <t>GC</t>
        </is>
      </c>
      <c r="G1181" s="7" t="inlineStr">
        <is>
          <t>Capital Plan</t>
        </is>
      </c>
      <c r="H1181" s="3" t="n">
        <v>12000</v>
      </c>
      <c r="I1181" s="3" t="n">
        <v>0</v>
      </c>
      <c r="J1181" s="4" t="n">
        <v>12000</v>
      </c>
      <c r="K1181" s="8">
        <f>IF(H1181=0,0,I1181/H1181)</f>
        <v/>
      </c>
      <c r="L1181" s="13" t="inlineStr">
        <is>
          <t>Not Started</t>
        </is>
      </c>
    </row>
    <row r="1182">
      <c r="A1182" t="inlineStr">
        <is>
          <t>Azur Aparments</t>
        </is>
      </c>
      <c r="B1182" s="7" t="n">
        <v>2025</v>
      </c>
      <c r="C1182" t="inlineStr">
        <is>
          <t>Exterior building</t>
        </is>
      </c>
      <c r="D1182" t="inlineStr">
        <is>
          <t>Paint Community 
Lender PCR Item- $62,400- The exterior walls appeared to be in generally good to fair condition. Isolat</t>
        </is>
      </c>
      <c r="E1182" s="7" t="inlineStr">
        <is>
          <t>0800 - Exterior Wall</t>
        </is>
      </c>
      <c r="F1182" s="11" t="inlineStr">
        <is>
          <t>GC</t>
        </is>
      </c>
      <c r="G1182" s="7" t="inlineStr">
        <is>
          <t>Capital Plan</t>
        </is>
      </c>
      <c r="H1182" s="3" t="n">
        <v>208000</v>
      </c>
      <c r="I1182" s="3" t="n">
        <v>145600</v>
      </c>
      <c r="J1182" s="4" t="n">
        <v>62400</v>
      </c>
      <c r="K1182" s="8">
        <f>IF(H1182=0,0,I1182/H1182)</f>
        <v/>
      </c>
      <c r="L1182" s="10" t="inlineStr">
        <is>
          <t>In Progress</t>
        </is>
      </c>
    </row>
    <row r="1183">
      <c r="A1183" t="inlineStr">
        <is>
          <t>Azur Aparments</t>
        </is>
      </c>
      <c r="B1183" s="7" t="n">
        <v>2025</v>
      </c>
      <c r="C1183" t="inlineStr">
        <is>
          <t>Repair / replace wood trim</t>
        </is>
      </c>
      <c r="E1183" s="7" t="inlineStr">
        <is>
          <t>0800 - Exterior Wall</t>
        </is>
      </c>
      <c r="F1183" s="11" t="inlineStr">
        <is>
          <t>GC</t>
        </is>
      </c>
      <c r="G1183" s="7" t="inlineStr">
        <is>
          <t>Capital Plan</t>
        </is>
      </c>
      <c r="H1183" s="3" t="n">
        <v>28000</v>
      </c>
      <c r="I1183" s="3" t="n">
        <v>0</v>
      </c>
      <c r="J1183" s="4" t="n">
        <v>28000</v>
      </c>
      <c r="K1183" s="8">
        <f>IF(H1183=0,0,I1183/H1183)</f>
        <v/>
      </c>
      <c r="L1183" s="13" t="inlineStr">
        <is>
          <t>Not Started</t>
        </is>
      </c>
    </row>
    <row r="1184">
      <c r="A1184" t="inlineStr">
        <is>
          <t>Azur Aparments</t>
        </is>
      </c>
      <c r="B1184" s="7" t="n">
        <v>2025</v>
      </c>
      <c r="C1184" t="inlineStr">
        <is>
          <t>storage room doors - exterior</t>
        </is>
      </c>
      <c r="D1184" t="inlineStr">
        <is>
          <t>Replace damaged storage room doors</t>
        </is>
      </c>
      <c r="E1184" s="7" t="inlineStr">
        <is>
          <t>0800 - Exterior Wall</t>
        </is>
      </c>
      <c r="F1184" s="11" t="inlineStr">
        <is>
          <t>GC</t>
        </is>
      </c>
      <c r="G1184" s="7" t="inlineStr">
        <is>
          <t>Capital Plan</t>
        </is>
      </c>
      <c r="H1184" s="3" t="n">
        <v>20000</v>
      </c>
      <c r="I1184" s="3" t="n">
        <v>0</v>
      </c>
      <c r="J1184" s="4" t="n">
        <v>20000</v>
      </c>
      <c r="K1184" s="8">
        <f>IF(H1184=0,0,I1184/H1184)</f>
        <v/>
      </c>
      <c r="L1184" s="13" t="inlineStr">
        <is>
          <t>Not Started</t>
        </is>
      </c>
    </row>
    <row r="1185">
      <c r="A1185" t="inlineStr">
        <is>
          <t>Azur Aparments</t>
        </is>
      </c>
      <c r="B1185" s="7" t="n">
        <v>2025</v>
      </c>
      <c r="C1185" t="inlineStr">
        <is>
          <t>Clean Drier vents</t>
        </is>
      </c>
      <c r="E1185" s="7" t="inlineStr">
        <is>
          <t>0900 - FF&amp;E in Units</t>
        </is>
      </c>
      <c r="F1185" s="11" t="inlineStr">
        <is>
          <t>GC</t>
        </is>
      </c>
      <c r="G1185" s="7" t="inlineStr">
        <is>
          <t>Capital Plan</t>
        </is>
      </c>
      <c r="H1185" s="3" t="n">
        <v>15600</v>
      </c>
      <c r="I1185" s="3" t="n">
        <v>0</v>
      </c>
      <c r="J1185" s="4" t="n">
        <v>15600</v>
      </c>
      <c r="K1185" s="8">
        <f>IF(H1185=0,0,I1185/H1185)</f>
        <v/>
      </c>
      <c r="L1185" s="13" t="inlineStr">
        <is>
          <t>Not Started</t>
        </is>
      </c>
    </row>
    <row r="1186">
      <c r="A1186" t="inlineStr">
        <is>
          <t>Azur Aparments</t>
        </is>
      </c>
      <c r="B1186" s="7" t="n">
        <v>2025</v>
      </c>
      <c r="C1186" t="inlineStr">
        <is>
          <t>Unit Exhaust Fan</t>
        </is>
      </c>
      <c r="D1186" t="inlineStr">
        <is>
          <t>Equity PCA Item 5.2- $500- Apartment 502 was noted to have a missing exhaust fan in one of its bathrooms that did not ha</t>
        </is>
      </c>
      <c r="E1186" s="7" t="inlineStr">
        <is>
          <t>0900 - FF&amp;E in Units</t>
        </is>
      </c>
      <c r="F1186" s="11" t="inlineStr">
        <is>
          <t>GC</t>
        </is>
      </c>
      <c r="G1186" s="7" t="inlineStr">
        <is>
          <t>Capital Plan</t>
        </is>
      </c>
      <c r="H1186" s="3" t="n">
        <v>500</v>
      </c>
      <c r="I1186" s="3" t="n">
        <v>0</v>
      </c>
      <c r="J1186" s="4" t="n">
        <v>500</v>
      </c>
      <c r="K1186" s="8">
        <f>IF(H1186=0,0,I1186/H1186)</f>
        <v/>
      </c>
      <c r="L1186" s="13" t="inlineStr">
        <is>
          <t>Not Started</t>
        </is>
      </c>
    </row>
    <row r="1187">
      <c r="A1187" t="inlineStr">
        <is>
          <t>Azur Aparments</t>
        </is>
      </c>
      <c r="B1187" s="7" t="n">
        <v>2025</v>
      </c>
      <c r="C1187" t="inlineStr">
        <is>
          <t>Turf private yards</t>
        </is>
      </c>
      <c r="D1187" t="inlineStr">
        <is>
          <t>Approximately 96 units with yards that we can turf</t>
        </is>
      </c>
      <c r="E1187" s="7" t="inlineStr">
        <is>
          <t>0900 - FF&amp;E in Units</t>
        </is>
      </c>
      <c r="F1187" s="11" t="inlineStr">
        <is>
          <t>GC</t>
        </is>
      </c>
      <c r="G1187" s="7" t="inlineStr">
        <is>
          <t>Capital Plan</t>
        </is>
      </c>
      <c r="H1187" s="3" t="n">
        <v>86400</v>
      </c>
      <c r="I1187" s="3" t="n">
        <v>0</v>
      </c>
      <c r="J1187" s="4" t="n">
        <v>86400</v>
      </c>
      <c r="K1187" s="8">
        <f>IF(H1187=0,0,I1187/H1187)</f>
        <v/>
      </c>
      <c r="L1187" s="13" t="inlineStr">
        <is>
          <t>Not Started</t>
        </is>
      </c>
    </row>
    <row r="1188">
      <c r="A1188" t="inlineStr">
        <is>
          <t>Azur Aparments</t>
        </is>
      </c>
      <c r="B1188" s="7" t="n">
        <v>2025</v>
      </c>
      <c r="C1188" t="inlineStr">
        <is>
          <t>Fire Stops</t>
        </is>
      </c>
      <c r="D1188" t="inlineStr">
        <is>
          <t>Basic Fire Stop (Pair covers 4 burner range)- For range vent hoods</t>
        </is>
      </c>
      <c r="E1188" s="7" t="inlineStr">
        <is>
          <t>0900 - FF&amp;E in Units</t>
        </is>
      </c>
      <c r="F1188" s="11" t="inlineStr">
        <is>
          <t>GC</t>
        </is>
      </c>
      <c r="G1188" s="7" t="inlineStr">
        <is>
          <t>Capital Plan</t>
        </is>
      </c>
      <c r="H1188" s="3" t="n">
        <v>10048</v>
      </c>
      <c r="I1188" s="3" t="n">
        <v>0</v>
      </c>
      <c r="J1188" s="4" t="n">
        <v>10048</v>
      </c>
      <c r="K1188" s="8">
        <f>IF(H1188=0,0,I1188/H1188)</f>
        <v/>
      </c>
      <c r="L1188" s="13" t="inlineStr">
        <is>
          <t>Not Started</t>
        </is>
      </c>
    </row>
    <row r="1189">
      <c r="A1189" t="inlineStr">
        <is>
          <t>Azur Aparments</t>
        </is>
      </c>
      <c r="B1189" s="7" t="n">
        <v>2025</v>
      </c>
      <c r="C1189" t="inlineStr">
        <is>
          <t>Unit deferred maintenance</t>
        </is>
      </c>
      <c r="D1189" t="inlineStr">
        <is>
          <t>There are 8 down units- all of Building #16 is down due to fire
Appx. 57 units noted to have prior water stains on the d</t>
        </is>
      </c>
      <c r="E1189" s="7" t="inlineStr">
        <is>
          <t>0900 - FF&amp;E in Units</t>
        </is>
      </c>
      <c r="F1189" s="11" t="inlineStr">
        <is>
          <t>GC</t>
        </is>
      </c>
      <c r="G1189" s="7" t="inlineStr">
        <is>
          <t>Capital Plan</t>
        </is>
      </c>
      <c r="H1189" s="3" t="n">
        <v>30000</v>
      </c>
      <c r="I1189" s="3" t="n">
        <v>0</v>
      </c>
      <c r="J1189" s="4" t="n">
        <v>30000</v>
      </c>
      <c r="K1189" s="8">
        <f>IF(H1189=0,0,I1189/H1189)</f>
        <v/>
      </c>
      <c r="L1189" s="13" t="inlineStr">
        <is>
          <t>Not Started</t>
        </is>
      </c>
    </row>
    <row r="1190">
      <c r="A1190" t="inlineStr">
        <is>
          <t>Azur Aparments</t>
        </is>
      </c>
      <c r="B1190" s="7" t="n">
        <v>2025</v>
      </c>
      <c r="C1190" t="inlineStr">
        <is>
          <t>Designer Fees</t>
        </is>
      </c>
      <c r="D1190" t="inlineStr">
        <is>
          <t>Exterior Paint, Unit Interiors, Clubhouse/Amenity areas</t>
        </is>
      </c>
      <c r="E1190" s="7" t="inlineStr">
        <is>
          <t>1100- Specialties, Equipment &amp; Furnishings</t>
        </is>
      </c>
      <c r="F1190" s="11" t="inlineStr">
        <is>
          <t>GC</t>
        </is>
      </c>
      <c r="G1190" s="7" t="inlineStr">
        <is>
          <t>Capital Plan</t>
        </is>
      </c>
      <c r="H1190" s="3" t="n">
        <v>2500</v>
      </c>
      <c r="I1190" s="3" t="n">
        <v>1750</v>
      </c>
      <c r="J1190" s="4" t="n">
        <v>750</v>
      </c>
      <c r="K1190" s="8">
        <f>IF(H1190=0,0,I1190/H1190)</f>
        <v/>
      </c>
      <c r="L1190" s="10" t="inlineStr">
        <is>
          <t>In Progress</t>
        </is>
      </c>
    </row>
    <row r="1191">
      <c r="A1191" t="inlineStr">
        <is>
          <t>Azur Aparments</t>
        </is>
      </c>
      <c r="B1191" s="7" t="n">
        <v>2025</v>
      </c>
      <c r="C1191" t="inlineStr">
        <is>
          <t>Clubhouse / Office Remodel</t>
        </is>
      </c>
      <c r="D1191" t="inlineStr">
        <is>
          <t>Flooring &amp; paint ok, look at additional HVAC or insulation in roof since it gets very hot in clubhouse.  
Misc repairs a</t>
        </is>
      </c>
      <c r="E1191" s="7" t="inlineStr">
        <is>
          <t>1100- Specialties, Equipment &amp; Furnishings</t>
        </is>
      </c>
      <c r="F1191" s="11" t="inlineStr">
        <is>
          <t>GC</t>
        </is>
      </c>
      <c r="G1191" s="7" t="inlineStr">
        <is>
          <t>Capital Plan</t>
        </is>
      </c>
      <c r="H1191" s="3" t="n">
        <v>10000</v>
      </c>
      <c r="I1191" s="3" t="n">
        <v>7000</v>
      </c>
      <c r="J1191" s="4" t="n">
        <v>3000</v>
      </c>
      <c r="K1191" s="8">
        <f>IF(H1191=0,0,I1191/H1191)</f>
        <v/>
      </c>
      <c r="L1191" s="10" t="inlineStr">
        <is>
          <t>In Progress</t>
        </is>
      </c>
    </row>
    <row r="1192">
      <c r="A1192" t="inlineStr">
        <is>
          <t>Azur Aparments</t>
        </is>
      </c>
      <c r="B1192" s="7" t="n">
        <v>2025</v>
      </c>
      <c r="C1192" t="inlineStr">
        <is>
          <t>Clubhouse / Office Furniture</t>
        </is>
      </c>
      <c r="D1192" t="inlineStr">
        <is>
          <t>New furniture in clubhouse, supplement furniture in office</t>
        </is>
      </c>
      <c r="E1192" s="7" t="inlineStr">
        <is>
          <t>1100- Specialties, Equipment &amp; Furnishings</t>
        </is>
      </c>
      <c r="F1192" s="11" t="inlineStr">
        <is>
          <t>GC</t>
        </is>
      </c>
      <c r="G1192" s="7" t="inlineStr">
        <is>
          <t>Capital Plan</t>
        </is>
      </c>
      <c r="H1192" s="3" t="n">
        <v>40000</v>
      </c>
      <c r="I1192" s="3" t="n">
        <v>28000</v>
      </c>
      <c r="J1192" s="4" t="n">
        <v>12000</v>
      </c>
      <c r="K1192" s="8">
        <f>IF(H1192=0,0,I1192/H1192)</f>
        <v/>
      </c>
      <c r="L1192" s="10" t="inlineStr">
        <is>
          <t>In Progress</t>
        </is>
      </c>
    </row>
    <row r="1193">
      <c r="A1193" t="inlineStr">
        <is>
          <t>Azur Aparments</t>
        </is>
      </c>
      <c r="B1193" s="7" t="n">
        <v>2025</v>
      </c>
      <c r="C1193" t="inlineStr">
        <is>
          <t>Pool Area Remodel</t>
        </is>
      </c>
      <c r="D1193" t="inlineStr">
        <is>
          <t>Look at adding shade areas over pool and grill</t>
        </is>
      </c>
      <c r="E1193" s="7" t="inlineStr">
        <is>
          <t>1100- Specialties, Equipment &amp; Furnishings</t>
        </is>
      </c>
      <c r="F1193" s="11" t="inlineStr">
        <is>
          <t>GC</t>
        </is>
      </c>
      <c r="G1193" s="7" t="inlineStr">
        <is>
          <t>Capital Plan</t>
        </is>
      </c>
      <c r="H1193" s="3" t="n">
        <v>20000</v>
      </c>
      <c r="I1193" s="3" t="n">
        <v>0</v>
      </c>
      <c r="J1193" s="4" t="n">
        <v>20000</v>
      </c>
      <c r="K1193" s="8">
        <f>IF(H1193=0,0,I1193/H1193)</f>
        <v/>
      </c>
      <c r="L1193" s="13" t="inlineStr">
        <is>
          <t>Not Started</t>
        </is>
      </c>
    </row>
    <row r="1194">
      <c r="A1194" t="inlineStr">
        <is>
          <t>Azur Aparments</t>
        </is>
      </c>
      <c r="B1194" s="7" t="n">
        <v>2025</v>
      </c>
      <c r="C1194" t="inlineStr">
        <is>
          <t>Pool Furniture &amp; Games</t>
        </is>
      </c>
      <c r="E1194" s="7" t="inlineStr">
        <is>
          <t>1100- Specialties, Equipment &amp; Furnishings</t>
        </is>
      </c>
      <c r="F1194" s="11" t="inlineStr">
        <is>
          <t>GC</t>
        </is>
      </c>
      <c r="G1194" s="7" t="inlineStr">
        <is>
          <t>Capital Plan</t>
        </is>
      </c>
      <c r="H1194" s="3" t="n">
        <v>40000</v>
      </c>
      <c r="I1194" s="3" t="n">
        <v>28000</v>
      </c>
      <c r="J1194" s="4" t="n">
        <v>12000</v>
      </c>
      <c r="K1194" s="8">
        <f>IF(H1194=0,0,I1194/H1194)</f>
        <v/>
      </c>
      <c r="L1194" s="10" t="inlineStr">
        <is>
          <t>In Progress</t>
        </is>
      </c>
    </row>
    <row r="1195">
      <c r="A1195" t="inlineStr">
        <is>
          <t>Azur Aparments</t>
        </is>
      </c>
      <c r="B1195" s="7" t="n">
        <v>2025</v>
      </c>
      <c r="C1195" t="inlineStr">
        <is>
          <t>Picnic/Grill Area Remodel</t>
        </is>
      </c>
      <c r="D1195" t="inlineStr">
        <is>
          <t>Add grill area with gazebo and furniture by mail area</t>
        </is>
      </c>
      <c r="E1195" s="7" t="inlineStr">
        <is>
          <t>1100- Specialties, Equipment &amp; Furnishings</t>
        </is>
      </c>
      <c r="F1195" s="11" t="inlineStr">
        <is>
          <t>GC</t>
        </is>
      </c>
      <c r="G1195" s="7" t="inlineStr">
        <is>
          <t>Capital Plan</t>
        </is>
      </c>
      <c r="H1195" s="3" t="n">
        <v>20000</v>
      </c>
      <c r="I1195" s="3" t="n">
        <v>0</v>
      </c>
      <c r="J1195" s="4" t="n">
        <v>20000</v>
      </c>
      <c r="K1195" s="8">
        <f>IF(H1195=0,0,I1195/H1195)</f>
        <v/>
      </c>
      <c r="L1195" s="13" t="inlineStr">
        <is>
          <t>Not Started</t>
        </is>
      </c>
    </row>
    <row r="1196">
      <c r="A1196" t="inlineStr">
        <is>
          <t>Azur Aparments</t>
        </is>
      </c>
      <c r="B1196" s="7" t="n">
        <v>2025</v>
      </c>
      <c r="C1196" t="inlineStr">
        <is>
          <t>Picnic/Grill Furniture</t>
        </is>
      </c>
      <c r="E1196" s="7" t="inlineStr">
        <is>
          <t>1100- Specialties, Equipment &amp; Furnishings</t>
        </is>
      </c>
      <c r="F1196" s="11" t="inlineStr">
        <is>
          <t>GC</t>
        </is>
      </c>
      <c r="G1196" s="7" t="inlineStr">
        <is>
          <t>Capital Plan</t>
        </is>
      </c>
      <c r="H1196" s="3" t="n">
        <v>10000</v>
      </c>
      <c r="I1196" s="3" t="n">
        <v>7000</v>
      </c>
      <c r="J1196" s="4" t="n">
        <v>3000</v>
      </c>
      <c r="K1196" s="8">
        <f>IF(H1196=0,0,I1196/H1196)</f>
        <v/>
      </c>
      <c r="L1196" s="10" t="inlineStr">
        <is>
          <t>In Progress</t>
        </is>
      </c>
    </row>
    <row r="1197">
      <c r="A1197" t="inlineStr">
        <is>
          <t>Azur Aparments</t>
        </is>
      </c>
      <c r="B1197" s="7" t="n">
        <v>2025</v>
      </c>
      <c r="C1197" t="inlineStr">
        <is>
          <t>Dog Park</t>
        </is>
      </c>
      <c r="D1197" t="inlineStr">
        <is>
          <t>Look at adding more furniture, jumps, shade</t>
        </is>
      </c>
      <c r="E1197" s="7" t="inlineStr">
        <is>
          <t>1100- Specialties, Equipment &amp; Furnishings</t>
        </is>
      </c>
      <c r="F1197" s="11" t="inlineStr">
        <is>
          <t>GC</t>
        </is>
      </c>
      <c r="G1197" s="7" t="inlineStr">
        <is>
          <t>Capital Plan</t>
        </is>
      </c>
      <c r="H1197" s="3" t="n">
        <v>15000</v>
      </c>
      <c r="I1197" s="3" t="n">
        <v>10500</v>
      </c>
      <c r="J1197" s="4" t="n">
        <v>4500</v>
      </c>
      <c r="K1197" s="8">
        <f>IF(H1197=0,0,I1197/H1197)</f>
        <v/>
      </c>
      <c r="L1197" s="10" t="inlineStr">
        <is>
          <t>In Progress</t>
        </is>
      </c>
    </row>
    <row r="1198">
      <c r="A1198" t="inlineStr">
        <is>
          <t>Azur Aparments</t>
        </is>
      </c>
      <c r="B1198" s="7" t="n">
        <v>2025</v>
      </c>
      <c r="C1198" t="inlineStr">
        <is>
          <t>Access Control System</t>
        </is>
      </c>
      <c r="D1198" t="inlineStr">
        <is>
          <t>Office alarm and restore night drop box for keys needed</t>
        </is>
      </c>
      <c r="E1198" s="7" t="inlineStr">
        <is>
          <t>1100- Specialties, Equipment &amp; Furnishings</t>
        </is>
      </c>
      <c r="F1198" s="11" t="inlineStr">
        <is>
          <t>GC</t>
        </is>
      </c>
      <c r="G1198" s="7" t="inlineStr">
        <is>
          <t>Capital Plan</t>
        </is>
      </c>
      <c r="H1198" s="3" t="n">
        <v>10000</v>
      </c>
      <c r="I1198" s="3" t="n">
        <v>7000</v>
      </c>
      <c r="J1198" s="4" t="n">
        <v>3000</v>
      </c>
      <c r="K1198" s="8">
        <f>IF(H1198=0,0,I1198/H1198)</f>
        <v/>
      </c>
      <c r="L1198" s="10" t="inlineStr">
        <is>
          <t>In Progress</t>
        </is>
      </c>
    </row>
    <row r="1199">
      <c r="A1199" t="inlineStr">
        <is>
          <t>Azur Aparments</t>
        </is>
      </c>
      <c r="B1199" s="7" t="n">
        <v>2025</v>
      </c>
      <c r="C1199" t="inlineStr">
        <is>
          <t>Grills</t>
        </is>
      </c>
      <c r="D1199" t="inlineStr">
        <is>
          <t>Misc repairs</t>
        </is>
      </c>
      <c r="E1199" s="7" t="inlineStr">
        <is>
          <t>1100- Specialties, Equipment &amp; Furnishings</t>
        </is>
      </c>
      <c r="F1199" s="11" t="inlineStr">
        <is>
          <t>GC</t>
        </is>
      </c>
      <c r="G1199" s="7" t="inlineStr">
        <is>
          <t>Capital Plan</t>
        </is>
      </c>
      <c r="H1199" s="3" t="n">
        <v>2000</v>
      </c>
      <c r="I1199" s="3" t="n">
        <v>0</v>
      </c>
      <c r="J1199" s="4" t="n">
        <v>2000</v>
      </c>
      <c r="K1199" s="8">
        <f>IF(H1199=0,0,I1199/H1199)</f>
        <v/>
      </c>
      <c r="L1199" s="13" t="inlineStr">
        <is>
          <t>Not Started</t>
        </is>
      </c>
    </row>
    <row r="1200">
      <c r="A1200" t="inlineStr">
        <is>
          <t>Azur Aparments</t>
        </is>
      </c>
      <c r="B1200" s="7" t="n">
        <v>2025</v>
      </c>
      <c r="C1200" t="inlineStr">
        <is>
          <t>Golf Cart</t>
        </is>
      </c>
      <c r="D1200" t="inlineStr">
        <is>
          <t>Need leasing cart</t>
        </is>
      </c>
      <c r="E1200" s="7" t="inlineStr">
        <is>
          <t>1100- Specialties, Equipment &amp; Furnishings</t>
        </is>
      </c>
      <c r="F1200" s="11" t="inlineStr">
        <is>
          <t>GC</t>
        </is>
      </c>
      <c r="G1200" s="7" t="inlineStr">
        <is>
          <t>Capital Plan</t>
        </is>
      </c>
      <c r="H1200" s="3" t="n">
        <v>9000</v>
      </c>
      <c r="I1200" s="3" t="n">
        <v>0</v>
      </c>
      <c r="J1200" s="4" t="n">
        <v>9000</v>
      </c>
      <c r="K1200" s="8">
        <f>IF(H1200=0,0,I1200/H1200)</f>
        <v/>
      </c>
      <c r="L1200" s="13" t="inlineStr">
        <is>
          <t>Not Started</t>
        </is>
      </c>
    </row>
    <row r="1201">
      <c r="A1201" t="inlineStr">
        <is>
          <t>Azur Aparments</t>
        </is>
      </c>
      <c r="B1201" s="7" t="n">
        <v>2025</v>
      </c>
      <c r="C1201" t="inlineStr">
        <is>
          <t>Domestic water piping</t>
        </is>
      </c>
      <c r="D1201" t="inlineStr">
        <is>
          <t>Insulate main water lines going into buildings
Equity PCA Item 5.1- $5,000-The domestic water piping at the central dome</t>
        </is>
      </c>
      <c r="E1201" s="7" t="inlineStr">
        <is>
          <t>1400 - Plumbing</t>
        </is>
      </c>
      <c r="F1201" s="11" t="inlineStr">
        <is>
          <t>GC</t>
        </is>
      </c>
      <c r="G1201" s="7" t="inlineStr">
        <is>
          <t>Capital Plan</t>
        </is>
      </c>
      <c r="H1201" s="3" t="n">
        <v>11000</v>
      </c>
      <c r="I1201" s="3" t="n">
        <v>0</v>
      </c>
      <c r="J1201" s="4" t="n">
        <v>11000</v>
      </c>
      <c r="K1201" s="8">
        <f>IF(H1201=0,0,I1201/H1201)</f>
        <v/>
      </c>
      <c r="L1201" s="13" t="inlineStr">
        <is>
          <t>Not Started</t>
        </is>
      </c>
    </row>
    <row r="1202">
      <c r="A1202" t="inlineStr">
        <is>
          <t>Azur Aparments</t>
        </is>
      </c>
      <c r="B1202" s="7" t="n">
        <v>2025</v>
      </c>
      <c r="C1202" t="inlineStr">
        <is>
          <t>Separate AC condenser</t>
        </is>
      </c>
      <c r="D1202" t="inlineStr">
        <is>
          <t>Separate Condensers to achieve 12 inches between units, add equiptment pads as needed</t>
        </is>
      </c>
      <c r="E1202" s="7" t="inlineStr">
        <is>
          <t>1500- HVAC</t>
        </is>
      </c>
      <c r="F1202" s="11" t="inlineStr">
        <is>
          <t>GC</t>
        </is>
      </c>
      <c r="G1202" s="7" t="inlineStr">
        <is>
          <t>Capital Plan</t>
        </is>
      </c>
      <c r="H1202" s="3" t="n">
        <v>41600</v>
      </c>
      <c r="I1202" s="3" t="n">
        <v>0</v>
      </c>
      <c r="J1202" s="4" t="n">
        <v>41600</v>
      </c>
      <c r="K1202" s="8">
        <f>IF(H1202=0,0,I1202/H1202)</f>
        <v/>
      </c>
      <c r="L1202" s="13" t="inlineStr">
        <is>
          <t>Not Started</t>
        </is>
      </c>
    </row>
    <row r="1203">
      <c r="A1203" t="inlineStr">
        <is>
          <t>Azur Aparments</t>
        </is>
      </c>
      <c r="B1203" s="7" t="n">
        <v>2025</v>
      </c>
      <c r="C1203" t="inlineStr">
        <is>
          <t>HVAC Condensing Refrigerant Line Insulation</t>
        </is>
      </c>
      <c r="D1203" t="inlineStr">
        <is>
          <t>Equity PCA Item 5.2- $7,500- Many of the ground mounted AC condensing units were found to have insulation missing from t</t>
        </is>
      </c>
      <c r="E1203" s="7" t="inlineStr">
        <is>
          <t>1500- HVAC</t>
        </is>
      </c>
      <c r="F1203" s="11" t="inlineStr">
        <is>
          <t>GC</t>
        </is>
      </c>
      <c r="G1203" s="7" t="inlineStr">
        <is>
          <t>Capital Plan</t>
        </is>
      </c>
      <c r="H1203" s="3" t="n">
        <v>7500</v>
      </c>
      <c r="I1203" s="3" t="n">
        <v>0</v>
      </c>
      <c r="J1203" s="4" t="n">
        <v>7500</v>
      </c>
      <c r="K1203" s="8">
        <f>IF(H1203=0,0,I1203/H1203)</f>
        <v/>
      </c>
      <c r="L1203" s="13" t="inlineStr">
        <is>
          <t>Not Started</t>
        </is>
      </c>
    </row>
    <row r="1204">
      <c r="A1204" t="inlineStr">
        <is>
          <t>Azur Aparments</t>
        </is>
      </c>
      <c r="B1204" s="7" t="n">
        <v>2025</v>
      </c>
      <c r="C1204" t="inlineStr">
        <is>
          <t>Electrical distribution</t>
        </is>
      </c>
      <c r="D1204" t="inlineStr">
        <is>
          <t>Repair house panels issues</t>
        </is>
      </c>
      <c r="E1204" s="7" t="inlineStr">
        <is>
          <t>1600 - Electrical</t>
        </is>
      </c>
      <c r="F1204" s="11" t="inlineStr">
        <is>
          <t>GC</t>
        </is>
      </c>
      <c r="G1204" s="7" t="inlineStr">
        <is>
          <t>Capital Plan</t>
        </is>
      </c>
      <c r="H1204" s="3" t="n">
        <v>8500</v>
      </c>
      <c r="I1204" s="3" t="n">
        <v>0</v>
      </c>
      <c r="J1204" s="4" t="n">
        <v>8500</v>
      </c>
      <c r="K1204" s="8">
        <f>IF(H1204=0,0,I1204/H1204)</f>
        <v/>
      </c>
      <c r="L1204" s="13" t="inlineStr">
        <is>
          <t>Not Started</t>
        </is>
      </c>
    </row>
    <row r="1205">
      <c r="A1205" t="inlineStr">
        <is>
          <t>Azur Aparments</t>
        </is>
      </c>
      <c r="B1205" s="7" t="n">
        <v>2025</v>
      </c>
      <c r="C1205" t="inlineStr">
        <is>
          <t>Unit Electrical Panel Repairs</t>
        </is>
      </c>
      <c r="D1205" t="inlineStr">
        <is>
          <t>Equity PCA Item 5.3- $5,200- During the inspection it was noted that many of the electrical panels within the apartments</t>
        </is>
      </c>
      <c r="E1205" s="7" t="inlineStr">
        <is>
          <t>1600 - Electrical</t>
        </is>
      </c>
      <c r="F1205" s="11" t="inlineStr">
        <is>
          <t>GC</t>
        </is>
      </c>
      <c r="G1205" s="7" t="inlineStr">
        <is>
          <t>Capital Plan</t>
        </is>
      </c>
      <c r="H1205" s="3" t="n">
        <v>5200</v>
      </c>
      <c r="I1205" s="3" t="n">
        <v>0</v>
      </c>
      <c r="J1205" s="4" t="n">
        <v>5200</v>
      </c>
      <c r="K1205" s="8">
        <f>IF(H1205=0,0,I1205/H1205)</f>
        <v/>
      </c>
      <c r="L1205" s="13" t="inlineStr">
        <is>
          <t>Not Started</t>
        </is>
      </c>
    </row>
    <row r="1206">
      <c r="A1206" t="inlineStr">
        <is>
          <t>Azur Aparments</t>
        </is>
      </c>
      <c r="B1206" s="7" t="n">
        <v>2025</v>
      </c>
      <c r="C1206" t="inlineStr">
        <is>
          <t>Fire Extinguishers</t>
        </is>
      </c>
      <c r="D1206" t="inlineStr">
        <is>
          <t>Lender PCR Item- $1,500- The common fire extinguisher at the resident postal boxes structure had an expired tag from 201</t>
        </is>
      </c>
      <c r="E1206" s="7" t="inlineStr">
        <is>
          <t>1600 - Electrical</t>
        </is>
      </c>
      <c r="F1206" s="11" t="inlineStr">
        <is>
          <t>GC</t>
        </is>
      </c>
      <c r="G1206" s="7" t="inlineStr">
        <is>
          <t>Capital Plan</t>
        </is>
      </c>
      <c r="H1206" s="3" t="n">
        <v>7100</v>
      </c>
      <c r="I1206" s="3" t="n">
        <v>0</v>
      </c>
      <c r="J1206" s="4" t="n">
        <v>7100</v>
      </c>
      <c r="K1206" s="8">
        <f>IF(H1206=0,0,I1206/H1206)</f>
        <v/>
      </c>
      <c r="L1206" s="13" t="inlineStr">
        <is>
          <t>Not Started</t>
        </is>
      </c>
    </row>
    <row r="1207">
      <c r="A1207" t="inlineStr">
        <is>
          <t>Azur Aparments</t>
        </is>
      </c>
      <c r="B1207" s="7" t="n">
        <v>2025</v>
      </c>
      <c r="C1207" t="inlineStr">
        <is>
          <t>CO Detectors</t>
        </is>
      </c>
      <c r="D1207" t="inlineStr">
        <is>
          <t>Residential units were not provided with CO detectors. Residential units had wood burning fireplaces. Partner
recommends</t>
        </is>
      </c>
      <c r="E1207" s="7" t="inlineStr">
        <is>
          <t>1600 - Electrical</t>
        </is>
      </c>
      <c r="F1207" s="12" t="inlineStr">
        <is>
          <t>PMC</t>
        </is>
      </c>
      <c r="G1207" s="7" t="inlineStr">
        <is>
          <t>Capital Plan</t>
        </is>
      </c>
      <c r="H1207" s="3" t="n">
        <v>10400</v>
      </c>
      <c r="I1207" s="3" t="n">
        <v>0</v>
      </c>
      <c r="J1207" s="4" t="n">
        <v>10400</v>
      </c>
      <c r="K1207" s="8">
        <f>IF(H1207=0,0,I1207/H1207)</f>
        <v/>
      </c>
      <c r="L1207" s="13" t="inlineStr">
        <is>
          <t>Not Started</t>
        </is>
      </c>
    </row>
    <row r="1208">
      <c r="A1208" t="inlineStr">
        <is>
          <t>Azur Aparments</t>
        </is>
      </c>
      <c r="B1208" s="7" t="n">
        <v>2025</v>
      </c>
      <c r="C1208" t="inlineStr">
        <is>
          <t>Contingency</t>
        </is>
      </c>
      <c r="E1208" s="7" t="inlineStr">
        <is>
          <t>Contingency &amp; Fees</t>
        </is>
      </c>
      <c r="F1208" s="11" t="inlineStr">
        <is>
          <t>GC</t>
        </is>
      </c>
      <c r="G1208" s="15" t="inlineStr">
        <is>
          <t>Contingency</t>
        </is>
      </c>
      <c r="H1208" s="3" t="n">
        <v>329680</v>
      </c>
      <c r="I1208" s="3" t="n">
        <v>0</v>
      </c>
      <c r="J1208" s="4" t="n">
        <v>329680</v>
      </c>
      <c r="K1208" s="8">
        <f>IF(H1208=0,0,I1208/H1208)</f>
        <v/>
      </c>
      <c r="L1208" s="12" t="inlineStr">
        <is>
          <t>Reserve</t>
        </is>
      </c>
    </row>
    <row r="1209">
      <c r="A1209" t="inlineStr">
        <is>
          <t>Azur Aparments</t>
        </is>
      </c>
      <c r="B1209" s="7" t="n">
        <v>2025</v>
      </c>
      <c r="C1209" t="inlineStr">
        <is>
          <t>Construction Management Fee</t>
        </is>
      </c>
      <c r="E1209" s="7" t="inlineStr">
        <is>
          <t>Contingency &amp; Fees</t>
        </is>
      </c>
      <c r="F1209" s="11" t="inlineStr">
        <is>
          <t>GC</t>
        </is>
      </c>
      <c r="G1209" s="15" t="inlineStr">
        <is>
          <t>CM Fee</t>
        </is>
      </c>
      <c r="H1209" s="3" t="n">
        <v>77884</v>
      </c>
      <c r="I1209" s="3" t="n">
        <v>0</v>
      </c>
      <c r="J1209" s="4" t="n">
        <v>77884</v>
      </c>
      <c r="K1209" s="8">
        <f>IF(H1209=0,0,I1209/H1209)</f>
        <v/>
      </c>
      <c r="L1209" s="12" t="inlineStr">
        <is>
          <t>Reserve</t>
        </is>
      </c>
    </row>
    <row r="1210">
      <c r="A1210" t="inlineStr">
        <is>
          <t>Cambridge Square</t>
        </is>
      </c>
      <c r="B1210" s="7" t="n">
        <v>2025</v>
      </c>
      <c r="C1210" t="inlineStr">
        <is>
          <t>Landscape Cleanup and Enhancements</t>
        </is>
      </c>
      <c r="D1210" t="inlineStr">
        <is>
          <t>Tree trim</t>
        </is>
      </c>
      <c r="E1210" s="7" t="inlineStr">
        <is>
          <t>83307.0</t>
        </is>
      </c>
      <c r="F1210" s="12" t="inlineStr">
        <is>
          <t>PMC</t>
        </is>
      </c>
      <c r="G1210" s="7" t="inlineStr">
        <is>
          <t>Capital Plan</t>
        </is>
      </c>
      <c r="H1210" s="3" t="n">
        <v>42500</v>
      </c>
      <c r="I1210" s="3" t="n">
        <v>13240</v>
      </c>
      <c r="J1210" s="4" t="n">
        <v>29260</v>
      </c>
      <c r="K1210" s="8">
        <f>IF(H1210=0,0,I1210/H1210)</f>
        <v/>
      </c>
      <c r="L1210" s="10" t="inlineStr">
        <is>
          <t>In Progress</t>
        </is>
      </c>
    </row>
    <row r="1211">
      <c r="A1211" t="inlineStr">
        <is>
          <t>Cambridge Square</t>
        </is>
      </c>
      <c r="B1211" s="7" t="n">
        <v>2025</v>
      </c>
      <c r="C1211" t="inlineStr">
        <is>
          <t xml:space="preserve">Asphalt Coating </t>
        </is>
      </c>
      <c r="D1211" t="inlineStr">
        <is>
          <t>Fill asphalt cracks, seal coat</t>
        </is>
      </c>
      <c r="E1211" s="7" t="inlineStr">
        <is>
          <t>84204.0</t>
        </is>
      </c>
      <c r="F1211" s="11" t="inlineStr">
        <is>
          <t>GC</t>
        </is>
      </c>
      <c r="G1211" s="7" t="inlineStr">
        <is>
          <t>Capital Plan</t>
        </is>
      </c>
      <c r="H1211" s="3" t="n">
        <v>47500</v>
      </c>
      <c r="I1211" s="3" t="n">
        <v>0</v>
      </c>
      <c r="J1211" s="4" t="n">
        <v>47500</v>
      </c>
      <c r="K1211" s="8">
        <f>IF(H1211=0,0,I1211/H1211)</f>
        <v/>
      </c>
      <c r="L1211" s="13" t="inlineStr">
        <is>
          <t>Not Started</t>
        </is>
      </c>
    </row>
    <row r="1212">
      <c r="A1212" t="inlineStr">
        <is>
          <t>Cambridge Square</t>
        </is>
      </c>
      <c r="B1212" s="7" t="n">
        <v>2025</v>
      </c>
      <c r="C1212" t="inlineStr">
        <is>
          <t>Resurface swimming pool</t>
        </is>
      </c>
      <c r="D1212" t="inlineStr">
        <is>
          <t>Two pools - resurface 2 pools</t>
        </is>
      </c>
      <c r="E1212" s="7" t="inlineStr">
        <is>
          <t>84095.0</t>
        </is>
      </c>
      <c r="F1212" s="11" t="inlineStr">
        <is>
          <t>GC</t>
        </is>
      </c>
      <c r="G1212" s="7" t="inlineStr">
        <is>
          <t>Capital Plan</t>
        </is>
      </c>
      <c r="H1212" s="3" t="n">
        <v>50000</v>
      </c>
      <c r="I1212" s="3" t="n">
        <v>15000</v>
      </c>
      <c r="J1212" s="4" t="n">
        <v>35000</v>
      </c>
      <c r="K1212" s="8">
        <f>IF(H1212=0,0,I1212/H1212)</f>
        <v/>
      </c>
      <c r="L1212" s="10" t="inlineStr">
        <is>
          <t>In Progress</t>
        </is>
      </c>
    </row>
    <row r="1213">
      <c r="A1213" t="inlineStr">
        <is>
          <t>Cambridge Square</t>
        </is>
      </c>
      <c r="B1213" s="7" t="n">
        <v>2025</v>
      </c>
      <c r="C1213" t="inlineStr">
        <is>
          <t>Pool maintenance</t>
        </is>
      </c>
      <c r="D1213" t="inlineStr">
        <is>
          <t>Deck cleaning &amp; Equipment repair/replacement</t>
        </is>
      </c>
      <c r="E1213" s="7" t="inlineStr">
        <is>
          <t>84361.0</t>
        </is>
      </c>
      <c r="F1213" s="11" t="inlineStr">
        <is>
          <t>GC</t>
        </is>
      </c>
      <c r="G1213" s="7" t="inlineStr">
        <is>
          <t>Capital Plan</t>
        </is>
      </c>
      <c r="H1213" s="3" t="n">
        <v>50000</v>
      </c>
      <c r="I1213" s="3" t="n">
        <v>15000</v>
      </c>
      <c r="J1213" s="4" t="n">
        <v>35000</v>
      </c>
      <c r="K1213" s="8">
        <f>IF(H1213=0,0,I1213/H1213)</f>
        <v/>
      </c>
      <c r="L1213" s="10" t="inlineStr">
        <is>
          <t>In Progress</t>
        </is>
      </c>
    </row>
    <row r="1214">
      <c r="A1214" t="inlineStr">
        <is>
          <t>Cambridge Square</t>
        </is>
      </c>
      <c r="B1214" s="7" t="n">
        <v>2025</v>
      </c>
      <c r="C1214" t="inlineStr">
        <is>
          <t>Pavement</t>
        </is>
      </c>
      <c r="D1214" t="inlineStr">
        <is>
          <t>Replace areas of potholes</t>
        </is>
      </c>
      <c r="E1214" s="7" t="inlineStr">
        <is>
          <t>84204.0</t>
        </is>
      </c>
      <c r="F1214" s="11" t="inlineStr">
        <is>
          <t>GC</t>
        </is>
      </c>
      <c r="G1214" s="7" t="inlineStr">
        <is>
          <t>Capital Plan</t>
        </is>
      </c>
      <c r="H1214" s="3" t="n">
        <v>36000</v>
      </c>
      <c r="I1214" s="3" t="n">
        <v>0</v>
      </c>
      <c r="J1214" s="4" t="n">
        <v>36000</v>
      </c>
      <c r="K1214" s="8">
        <f>IF(H1214=0,0,I1214/H1214)</f>
        <v/>
      </c>
      <c r="L1214" s="13" t="inlineStr">
        <is>
          <t>Not Started</t>
        </is>
      </c>
    </row>
    <row r="1215">
      <c r="A1215" t="inlineStr">
        <is>
          <t>Cambridge Square</t>
        </is>
      </c>
      <c r="B1215" s="7" t="n">
        <v>2025</v>
      </c>
      <c r="C1215" t="inlineStr">
        <is>
          <t>Stripe parking areas</t>
        </is>
      </c>
      <c r="D1215" t="inlineStr">
        <is>
          <t>Stripe Parking Area</t>
        </is>
      </c>
      <c r="E1215" s="7" t="inlineStr">
        <is>
          <t>84201.0</t>
        </is>
      </c>
      <c r="F1215" s="11" t="inlineStr">
        <is>
          <t>GC</t>
        </is>
      </c>
      <c r="G1215" s="7" t="inlineStr">
        <is>
          <t>Capital Plan</t>
        </is>
      </c>
      <c r="H1215" s="3" t="n">
        <v>22000</v>
      </c>
      <c r="I1215" s="3" t="n">
        <v>0</v>
      </c>
      <c r="J1215" s="4" t="n">
        <v>22000</v>
      </c>
      <c r="K1215" s="8">
        <f>IF(H1215=0,0,I1215/H1215)</f>
        <v/>
      </c>
      <c r="L1215" s="13" t="inlineStr">
        <is>
          <t>Not Started</t>
        </is>
      </c>
    </row>
    <row r="1216">
      <c r="A1216" t="inlineStr">
        <is>
          <t>Cambridge Square</t>
        </is>
      </c>
      <c r="B1216" s="7" t="n">
        <v>2025</v>
      </c>
      <c r="C1216" t="inlineStr">
        <is>
          <t>ADA parking &amp; curb cuts</t>
        </is>
      </c>
      <c r="D1216" t="inlineStr">
        <is>
          <t>LPCA - Add van accessible parking stall near leasing office</t>
        </is>
      </c>
      <c r="E1216" s="7" t="inlineStr">
        <is>
          <t>83520.0</t>
        </is>
      </c>
      <c r="F1216" s="11" t="inlineStr">
        <is>
          <t>GC</t>
        </is>
      </c>
      <c r="G1216" s="7" t="inlineStr">
        <is>
          <t>Capital Plan</t>
        </is>
      </c>
      <c r="H1216" s="3" t="n">
        <v>6000</v>
      </c>
      <c r="I1216" s="3" t="n">
        <v>0</v>
      </c>
      <c r="J1216" s="4" t="n">
        <v>6000</v>
      </c>
      <c r="K1216" s="8">
        <f>IF(H1216=0,0,I1216/H1216)</f>
        <v/>
      </c>
      <c r="L1216" s="13" t="inlineStr">
        <is>
          <t>Not Started</t>
        </is>
      </c>
    </row>
    <row r="1217">
      <c r="A1217" t="inlineStr">
        <is>
          <t>Cambridge Square</t>
        </is>
      </c>
      <c r="B1217" s="7" t="n">
        <v>2025</v>
      </c>
      <c r="C1217" t="inlineStr">
        <is>
          <t>Sidewalks</t>
        </is>
      </c>
      <c r="D1217" t="inlineStr">
        <is>
          <t>LPCA (PR-90) - Potential trip hazards consisting of vertical and horizontal separation and significantly cracked and dam</t>
        </is>
      </c>
      <c r="E1217" s="7" t="inlineStr">
        <is>
          <t>84115.0</t>
        </is>
      </c>
      <c r="F1217" s="11" t="inlineStr">
        <is>
          <t>GC</t>
        </is>
      </c>
      <c r="G1217" s="7" t="inlineStr">
        <is>
          <t>Capital Plan</t>
        </is>
      </c>
      <c r="H1217" s="3" t="n">
        <v>20000</v>
      </c>
      <c r="I1217" s="3" t="n">
        <v>20000</v>
      </c>
      <c r="J1217" s="4" t="n">
        <v>0</v>
      </c>
      <c r="K1217" s="8">
        <f>IF(H1217=0,0,I1217/H1217)</f>
        <v/>
      </c>
      <c r="L1217" s="11" t="inlineStr">
        <is>
          <t>Completed</t>
        </is>
      </c>
    </row>
    <row r="1218">
      <c r="A1218" t="inlineStr">
        <is>
          <t>Cambridge Square</t>
        </is>
      </c>
      <c r="B1218" s="7" t="n">
        <v>2025</v>
      </c>
      <c r="C1218" t="inlineStr">
        <is>
          <t>Landscape irrigation</t>
        </is>
      </c>
      <c r="D1218" t="inlineStr">
        <is>
          <t>Inspect and repair irrigation</t>
        </is>
      </c>
      <c r="E1218" s="7" t="inlineStr">
        <is>
          <t>84300.0</t>
        </is>
      </c>
      <c r="F1218" s="11" t="inlineStr">
        <is>
          <t>GC</t>
        </is>
      </c>
      <c r="G1218" s="7" t="inlineStr">
        <is>
          <t>Capital Plan</t>
        </is>
      </c>
      <c r="H1218" s="3" t="n">
        <v>22500</v>
      </c>
      <c r="I1218" s="3" t="n">
        <v>0</v>
      </c>
      <c r="J1218" s="4" t="n">
        <v>22500</v>
      </c>
      <c r="K1218" s="8">
        <f>IF(H1218=0,0,I1218/H1218)</f>
        <v/>
      </c>
      <c r="L1218" s="13" t="inlineStr">
        <is>
          <t>Not Started</t>
        </is>
      </c>
    </row>
    <row r="1219">
      <c r="A1219" t="inlineStr">
        <is>
          <t>Cambridge Square</t>
        </is>
      </c>
      <c r="B1219" s="7" t="n">
        <v>2025</v>
      </c>
      <c r="C1219" t="inlineStr">
        <is>
          <t>Fences &amp; gates - site perimeter</t>
        </is>
      </c>
      <c r="D1219" t="inlineStr">
        <is>
          <t>Replace fences between units</t>
        </is>
      </c>
      <c r="E1219" s="7" t="inlineStr">
        <is>
          <t>84205.0</t>
        </is>
      </c>
      <c r="F1219" s="11" t="inlineStr">
        <is>
          <t>GC</t>
        </is>
      </c>
      <c r="G1219" s="7" t="inlineStr">
        <is>
          <t>Capital Plan</t>
        </is>
      </c>
      <c r="H1219" s="3" t="n">
        <v>75000</v>
      </c>
      <c r="I1219" s="3" t="n">
        <v>0</v>
      </c>
      <c r="J1219" s="4" t="n">
        <v>75000</v>
      </c>
      <c r="K1219" s="8">
        <f>IF(H1219=0,0,I1219/H1219)</f>
        <v/>
      </c>
      <c r="L1219" s="13" t="inlineStr">
        <is>
          <t>Not Started</t>
        </is>
      </c>
    </row>
    <row r="1220">
      <c r="A1220" t="inlineStr">
        <is>
          <t>Cambridge Square</t>
        </is>
      </c>
      <c r="B1220" s="7" t="n">
        <v>2025</v>
      </c>
      <c r="C1220" t="inlineStr">
        <is>
          <t>Dumpster enclosures</t>
        </is>
      </c>
      <c r="D1220" t="inlineStr">
        <is>
          <t>Replace exisiting dumpster enclosures with new structures throughout property</t>
        </is>
      </c>
      <c r="E1220" s="7" t="inlineStr">
        <is>
          <t>84111.0</t>
        </is>
      </c>
      <c r="F1220" s="11" t="inlineStr">
        <is>
          <t>GC</t>
        </is>
      </c>
      <c r="G1220" s="7" t="inlineStr">
        <is>
          <t>Capital Plan</t>
        </is>
      </c>
      <c r="H1220" s="3" t="n">
        <v>45000</v>
      </c>
      <c r="I1220" s="3" t="n">
        <v>0</v>
      </c>
      <c r="J1220" s="4" t="n">
        <v>45000</v>
      </c>
      <c r="K1220" s="8">
        <f>IF(H1220=0,0,I1220/H1220)</f>
        <v/>
      </c>
      <c r="L1220" s="13" t="inlineStr">
        <is>
          <t>Not Started</t>
        </is>
      </c>
    </row>
    <row r="1221">
      <c r="A1221" t="inlineStr">
        <is>
          <t>Cambridge Square</t>
        </is>
      </c>
      <c r="B1221" s="7" t="n">
        <v>2025</v>
      </c>
      <c r="C1221" t="inlineStr">
        <is>
          <t>Repair exterior stair treads and stringers</t>
        </is>
      </c>
      <c r="D1221" t="inlineStr">
        <is>
          <t>Scrap and paint, secure stair treads</t>
        </is>
      </c>
      <c r="E1221" s="7" t="inlineStr">
        <is>
          <t>84114.0</t>
        </is>
      </c>
      <c r="F1221" s="11" t="inlineStr">
        <is>
          <t>GC</t>
        </is>
      </c>
      <c r="G1221" s="7" t="inlineStr">
        <is>
          <t>Capital Plan</t>
        </is>
      </c>
      <c r="H1221" s="3" t="n">
        <v>8500</v>
      </c>
      <c r="I1221" s="3" t="n">
        <v>0</v>
      </c>
      <c r="J1221" s="4" t="n">
        <v>8500</v>
      </c>
      <c r="K1221" s="8">
        <f>IF(H1221=0,0,I1221/H1221)</f>
        <v/>
      </c>
      <c r="L1221" s="13" t="inlineStr">
        <is>
          <t>Not Started</t>
        </is>
      </c>
    </row>
    <row r="1222">
      <c r="A1222" t="inlineStr">
        <is>
          <t>Cambridge Square</t>
        </is>
      </c>
      <c r="B1222" s="7" t="n">
        <v>2025</v>
      </c>
      <c r="C1222" t="inlineStr">
        <is>
          <t>Repair exterior stair railings</t>
        </is>
      </c>
      <c r="D1222" t="inlineStr">
        <is>
          <t>Scrap and paint, secure stair railings</t>
        </is>
      </c>
      <c r="E1222" s="7" t="inlineStr">
        <is>
          <t>84121.0</t>
        </is>
      </c>
      <c r="F1222" s="11" t="inlineStr">
        <is>
          <t>GC</t>
        </is>
      </c>
      <c r="G1222" s="7" t="inlineStr">
        <is>
          <t>Capital Plan</t>
        </is>
      </c>
      <c r="H1222" s="3" t="n">
        <v>12500</v>
      </c>
      <c r="I1222" s="3" t="n">
        <v>0</v>
      </c>
      <c r="J1222" s="4" t="n">
        <v>12500</v>
      </c>
      <c r="K1222" s="8">
        <f>IF(H1222=0,0,I1222/H1222)</f>
        <v/>
      </c>
      <c r="L1222" s="13" t="inlineStr">
        <is>
          <t>Not Started</t>
        </is>
      </c>
    </row>
    <row r="1223">
      <c r="A1223" t="inlineStr">
        <is>
          <t>Cambridge Square</t>
        </is>
      </c>
      <c r="B1223" s="7" t="n">
        <v>2025</v>
      </c>
      <c r="C1223" t="inlineStr">
        <is>
          <t>Repair balcony framing &amp; decking</t>
        </is>
      </c>
      <c r="D1223" t="inlineStr">
        <is>
          <t>SB 721 needed, minor repairs included. Anything more extensive will need a change order. Catwalk railing potentially too</t>
        </is>
      </c>
      <c r="E1223" s="7" t="inlineStr">
        <is>
          <t>84104.0</t>
        </is>
      </c>
      <c r="F1223" s="11" t="inlineStr">
        <is>
          <t>GC</t>
        </is>
      </c>
      <c r="G1223" s="7" t="inlineStr">
        <is>
          <t>Capital Plan</t>
        </is>
      </c>
      <c r="H1223" s="3" t="n">
        <v>30000</v>
      </c>
      <c r="I1223" s="3" t="n">
        <v>0</v>
      </c>
      <c r="J1223" s="4" t="n">
        <v>30000</v>
      </c>
      <c r="K1223" s="8">
        <f>IF(H1223=0,0,I1223/H1223)</f>
        <v/>
      </c>
      <c r="L1223" s="13" t="inlineStr">
        <is>
          <t>Not Started</t>
        </is>
      </c>
    </row>
    <row r="1224">
      <c r="A1224" t="inlineStr">
        <is>
          <t>Cambridge Square</t>
        </is>
      </c>
      <c r="B1224" s="7" t="n">
        <v>2025</v>
      </c>
      <c r="C1224" t="inlineStr">
        <is>
          <t>Repair patio/balcony railings</t>
        </is>
      </c>
      <c r="D1224" t="inlineStr">
        <is>
          <t>Scrap and paint, secure</t>
        </is>
      </c>
      <c r="E1224" s="7" t="inlineStr">
        <is>
          <t>84121.0</t>
        </is>
      </c>
      <c r="F1224" s="11" t="inlineStr">
        <is>
          <t>GC</t>
        </is>
      </c>
      <c r="G1224" s="7" t="inlineStr">
        <is>
          <t>Capital Plan</t>
        </is>
      </c>
      <c r="H1224" s="3" t="n">
        <v>36000</v>
      </c>
      <c r="I1224" s="3" t="n">
        <v>0</v>
      </c>
      <c r="J1224" s="4" t="n">
        <v>36000</v>
      </c>
      <c r="K1224" s="8">
        <f>IF(H1224=0,0,I1224/H1224)</f>
        <v/>
      </c>
      <c r="L1224" s="13" t="inlineStr">
        <is>
          <t>Not Started</t>
        </is>
      </c>
    </row>
    <row r="1225">
      <c r="A1225" t="inlineStr">
        <is>
          <t>Cambridge Square</t>
        </is>
      </c>
      <c r="B1225" s="7" t="n">
        <v>2025</v>
      </c>
      <c r="C1225" t="inlineStr">
        <is>
          <t>Expansion joints</t>
        </is>
      </c>
      <c r="D1225" t="inlineStr">
        <is>
          <t>Seal expansion joints</t>
        </is>
      </c>
      <c r="E1225" s="7" t="inlineStr">
        <is>
          <t>84102.0</t>
        </is>
      </c>
      <c r="F1225" s="11" t="inlineStr">
        <is>
          <t>GC</t>
        </is>
      </c>
      <c r="G1225" s="7" t="inlineStr">
        <is>
          <t>Capital Plan</t>
        </is>
      </c>
      <c r="H1225" s="3" t="n">
        <v>14000</v>
      </c>
      <c r="I1225" s="3" t="n">
        <v>0</v>
      </c>
      <c r="J1225" s="4" t="n">
        <v>14000</v>
      </c>
      <c r="K1225" s="8">
        <f>IF(H1225=0,0,I1225/H1225)</f>
        <v/>
      </c>
      <c r="L1225" s="13" t="inlineStr">
        <is>
          <t>Not Started</t>
        </is>
      </c>
    </row>
    <row r="1226">
      <c r="A1226" t="inlineStr">
        <is>
          <t>Cambridge Square</t>
        </is>
      </c>
      <c r="B1226" s="7" t="n">
        <v>2025</v>
      </c>
      <c r="C1226" t="inlineStr">
        <is>
          <t>Asphalt composite shingle roofing</t>
        </is>
      </c>
      <c r="D1226" t="inlineStr">
        <is>
          <t>Half of the roofs have been redone recently. Still need to replace 9 roofs throughout property</t>
        </is>
      </c>
      <c r="E1226" s="7" t="inlineStr">
        <is>
          <t>84433.0</t>
        </is>
      </c>
      <c r="F1226" s="11" t="inlineStr">
        <is>
          <t>GC</t>
        </is>
      </c>
      <c r="G1226" s="7" t="inlineStr">
        <is>
          <t>Capital Plan</t>
        </is>
      </c>
      <c r="H1226" s="3" t="n">
        <v>495000</v>
      </c>
      <c r="I1226" s="3" t="n">
        <v>495000</v>
      </c>
      <c r="J1226" s="4" t="n">
        <v>0</v>
      </c>
      <c r="K1226" s="8">
        <f>IF(H1226=0,0,I1226/H1226)</f>
        <v/>
      </c>
      <c r="L1226" s="11" t="inlineStr">
        <is>
          <t>Completed</t>
        </is>
      </c>
    </row>
    <row r="1227">
      <c r="A1227" t="inlineStr">
        <is>
          <t>Cambridge Square</t>
        </is>
      </c>
      <c r="B1227" s="7" t="n">
        <v>2025</v>
      </c>
      <c r="C1227" t="inlineStr">
        <is>
          <t>Gutters &amp; downspouts</t>
        </is>
      </c>
      <c r="D1227" t="inlineStr">
        <is>
          <t>Secure and clean gutters</t>
        </is>
      </c>
      <c r="E1227" s="7" t="inlineStr">
        <is>
          <t>84202.0</t>
        </is>
      </c>
      <c r="F1227" s="11" t="inlineStr">
        <is>
          <t>GC</t>
        </is>
      </c>
      <c r="G1227" s="7" t="inlineStr">
        <is>
          <t>Capital Plan</t>
        </is>
      </c>
      <c r="H1227" s="3" t="n">
        <v>36000</v>
      </c>
      <c r="I1227" s="3" t="n">
        <v>36000</v>
      </c>
      <c r="J1227" s="4" t="n">
        <v>0</v>
      </c>
      <c r="K1227" s="8">
        <f>IF(H1227=0,0,I1227/H1227)</f>
        <v/>
      </c>
      <c r="L1227" s="11" t="inlineStr">
        <is>
          <t>Completed</t>
        </is>
      </c>
    </row>
    <row r="1228">
      <c r="A1228" t="inlineStr">
        <is>
          <t>Cambridge Square</t>
        </is>
      </c>
      <c r="B1228" s="7" t="n">
        <v>2025</v>
      </c>
      <c r="C1228" t="inlineStr">
        <is>
          <t>Flashing</t>
        </is>
      </c>
      <c r="D1228" t="inlineStr">
        <is>
          <t>Flashing around chimneys to be replaced as needed</t>
        </is>
      </c>
      <c r="E1228" s="7" t="inlineStr">
        <is>
          <t>84433.0</t>
        </is>
      </c>
      <c r="F1228" s="11" t="inlineStr">
        <is>
          <t>GC</t>
        </is>
      </c>
      <c r="G1228" s="7" t="inlineStr">
        <is>
          <t>Capital Plan</t>
        </is>
      </c>
      <c r="H1228" s="3" t="n">
        <v>35000</v>
      </c>
      <c r="I1228" s="3" t="n">
        <v>35000</v>
      </c>
      <c r="J1228" s="4" t="n">
        <v>0</v>
      </c>
      <c r="K1228" s="8">
        <f>IF(H1228=0,0,I1228/H1228)</f>
        <v/>
      </c>
      <c r="L1228" s="11" t="inlineStr">
        <is>
          <t>Completed</t>
        </is>
      </c>
    </row>
    <row r="1229">
      <c r="A1229" t="inlineStr">
        <is>
          <t>Cambridge Square</t>
        </is>
      </c>
      <c r="B1229" s="7" t="n">
        <v>2025</v>
      </c>
      <c r="C1229" t="inlineStr">
        <is>
          <t xml:space="preserve">Sealants &amp; caulking </t>
        </is>
      </c>
      <c r="D1229" t="inlineStr">
        <is>
          <t>Roof Sealants and Caulking</t>
        </is>
      </c>
      <c r="E1229" s="7" t="inlineStr">
        <is>
          <t>84433.0</t>
        </is>
      </c>
      <c r="F1229" s="11" t="inlineStr">
        <is>
          <t>GC</t>
        </is>
      </c>
      <c r="G1229" s="7" t="inlineStr">
        <is>
          <t>Capital Plan</t>
        </is>
      </c>
      <c r="H1229" s="3" t="n">
        <v>25000</v>
      </c>
      <c r="I1229" s="3" t="n">
        <v>25000</v>
      </c>
      <c r="J1229" s="4" t="n">
        <v>0</v>
      </c>
      <c r="K1229" s="8">
        <f>IF(H1229=0,0,I1229/H1229)</f>
        <v/>
      </c>
      <c r="L1229" s="11" t="inlineStr">
        <is>
          <t>Completed</t>
        </is>
      </c>
    </row>
    <row r="1230">
      <c r="A1230" t="inlineStr">
        <is>
          <t>Cambridge Square</t>
        </is>
      </c>
      <c r="B1230" s="7" t="n">
        <v>2025</v>
      </c>
      <c r="C1230" t="inlineStr">
        <is>
          <t>Repair / replace cement fiber siding</t>
        </is>
      </c>
      <c r="D1230" t="inlineStr">
        <is>
          <t>Replace damaged horizontal siding where needed</t>
        </is>
      </c>
      <c r="E1230" s="7" t="inlineStr">
        <is>
          <t>84206.0</t>
        </is>
      </c>
      <c r="F1230" s="11" t="inlineStr">
        <is>
          <t>GC</t>
        </is>
      </c>
      <c r="G1230" s="7" t="inlineStr">
        <is>
          <t>Capital Plan</t>
        </is>
      </c>
      <c r="H1230" s="3" t="n">
        <v>88500</v>
      </c>
      <c r="I1230" s="3" t="n">
        <v>0</v>
      </c>
      <c r="J1230" s="4" t="n">
        <v>88500</v>
      </c>
      <c r="K1230" s="8">
        <f>IF(H1230=0,0,I1230/H1230)</f>
        <v/>
      </c>
      <c r="L1230" s="13" t="inlineStr">
        <is>
          <t>Not Started</t>
        </is>
      </c>
    </row>
    <row r="1231">
      <c r="A1231" t="inlineStr">
        <is>
          <t>Cambridge Square</t>
        </is>
      </c>
      <c r="B1231" s="7" t="n">
        <v>2025</v>
      </c>
      <c r="C1231" t="inlineStr">
        <is>
          <t>Repair / replace wood shingles</t>
        </is>
      </c>
      <c r="D1231" t="inlineStr">
        <is>
          <t>Replace any damage faux cedar shake</t>
        </is>
      </c>
      <c r="E1231" s="7" t="inlineStr">
        <is>
          <t>84206.0</t>
        </is>
      </c>
      <c r="F1231" s="11" t="inlineStr">
        <is>
          <t>GC</t>
        </is>
      </c>
      <c r="G1231" s="7" t="inlineStr">
        <is>
          <t>Capital Plan</t>
        </is>
      </c>
      <c r="H1231" s="3" t="n">
        <v>85000</v>
      </c>
      <c r="I1231" s="3" t="n">
        <v>0</v>
      </c>
      <c r="J1231" s="4" t="n">
        <v>85000</v>
      </c>
      <c r="K1231" s="8">
        <f>IF(H1231=0,0,I1231/H1231)</f>
        <v/>
      </c>
      <c r="L1231" s="13" t="inlineStr">
        <is>
          <t>Not Started</t>
        </is>
      </c>
    </row>
    <row r="1232">
      <c r="A1232" t="inlineStr">
        <is>
          <t>Cambridge Square</t>
        </is>
      </c>
      <c r="B1232" s="7" t="n">
        <v>2025</v>
      </c>
      <c r="C1232" t="inlineStr">
        <is>
          <t>Repair stucco</t>
        </is>
      </c>
      <c r="D1232" t="inlineStr">
        <is>
          <t>Repair Exterior Stucco - Keep existing look of property.</t>
        </is>
      </c>
      <c r="E1232" s="7" t="inlineStr">
        <is>
          <t>84102.0</t>
        </is>
      </c>
      <c r="F1232" s="11" t="inlineStr">
        <is>
          <t>GC</t>
        </is>
      </c>
      <c r="G1232" s="7" t="inlineStr">
        <is>
          <t>Capital Plan</t>
        </is>
      </c>
      <c r="H1232" s="3" t="n">
        <v>20000</v>
      </c>
      <c r="I1232" s="3" t="n">
        <v>0</v>
      </c>
      <c r="J1232" s="4" t="n">
        <v>20000</v>
      </c>
      <c r="K1232" s="8">
        <f>IF(H1232=0,0,I1232/H1232)</f>
        <v/>
      </c>
      <c r="L1232" s="13" t="inlineStr">
        <is>
          <t>Not Started</t>
        </is>
      </c>
    </row>
    <row r="1233">
      <c r="A1233" t="inlineStr">
        <is>
          <t>Cambridge Square</t>
        </is>
      </c>
      <c r="B1233" s="7" t="n">
        <v>2025</v>
      </c>
      <c r="C1233" t="inlineStr">
        <is>
          <t>Exterior building</t>
        </is>
      </c>
      <c r="D1233" t="inlineStr">
        <is>
          <t>Paint community
LPCA - Select areas of building exteriors were observed to have dryrot damage in locations throughout th</t>
        </is>
      </c>
      <c r="E1233" s="7" t="inlineStr">
        <is>
          <t>84101.0</t>
        </is>
      </c>
      <c r="F1233" s="11" t="inlineStr">
        <is>
          <t>GC</t>
        </is>
      </c>
      <c r="G1233" s="7" t="inlineStr">
        <is>
          <t>Capital Plan</t>
        </is>
      </c>
      <c r="H1233" s="3" t="n">
        <v>250000</v>
      </c>
      <c r="I1233" s="3" t="n">
        <v>0</v>
      </c>
      <c r="J1233" s="4" t="n">
        <v>250000</v>
      </c>
      <c r="K1233" s="8">
        <f>IF(H1233=0,0,I1233/H1233)</f>
        <v/>
      </c>
      <c r="L1233" s="13" t="inlineStr">
        <is>
          <t>Not Started</t>
        </is>
      </c>
    </row>
    <row r="1234">
      <c r="A1234" t="inlineStr">
        <is>
          <t>Cambridge Square</t>
        </is>
      </c>
      <c r="B1234" s="7" t="n">
        <v>2025</v>
      </c>
      <c r="C1234" t="inlineStr">
        <is>
          <t>Repair / replace wood trim</t>
        </is>
      </c>
      <c r="D1234" t="inlineStr">
        <is>
          <t>Replace rotted fascia and trim</t>
        </is>
      </c>
      <c r="E1234" s="7" t="inlineStr">
        <is>
          <t>84105.0</t>
        </is>
      </c>
      <c r="F1234" s="11" t="inlineStr">
        <is>
          <t>GC</t>
        </is>
      </c>
      <c r="G1234" s="7" t="inlineStr">
        <is>
          <t>Capital Plan</t>
        </is>
      </c>
      <c r="H1234" s="3" t="n">
        <v>185000</v>
      </c>
      <c r="I1234" s="3" t="n">
        <v>0</v>
      </c>
      <c r="J1234" s="4" t="n">
        <v>185000</v>
      </c>
      <c r="K1234" s="8">
        <f>IF(H1234=0,0,I1234/H1234)</f>
        <v/>
      </c>
      <c r="L1234" s="13" t="inlineStr">
        <is>
          <t>Not Started</t>
        </is>
      </c>
    </row>
    <row r="1235">
      <c r="A1235" t="inlineStr">
        <is>
          <t>Cambridge Square</t>
        </is>
      </c>
      <c r="B1235" s="7" t="n">
        <v>2025</v>
      </c>
      <c r="C1235" t="inlineStr">
        <is>
          <t>Shutters</t>
        </is>
      </c>
      <c r="D1235" t="inlineStr">
        <is>
          <t>Repair/replacement of damaged shutters throughout</t>
        </is>
      </c>
      <c r="E1235" s="7" t="inlineStr">
        <is>
          <t>84105.0</t>
        </is>
      </c>
      <c r="F1235" s="11" t="inlineStr">
        <is>
          <t>GC</t>
        </is>
      </c>
      <c r="G1235" s="7" t="inlineStr">
        <is>
          <t>Capital Plan</t>
        </is>
      </c>
      <c r="H1235" s="3" t="n">
        <v>45000</v>
      </c>
      <c r="I1235" s="3" t="n">
        <v>0</v>
      </c>
      <c r="J1235" s="4" t="n">
        <v>45000</v>
      </c>
      <c r="K1235" s="8">
        <f>IF(H1235=0,0,I1235/H1235)</f>
        <v/>
      </c>
      <c r="L1235" s="13" t="inlineStr">
        <is>
          <t>Not Started</t>
        </is>
      </c>
    </row>
    <row r="1236">
      <c r="A1236" t="inlineStr">
        <is>
          <t>Cambridge Square</t>
        </is>
      </c>
      <c r="B1236" s="7" t="n">
        <v>2025</v>
      </c>
      <c r="C1236" t="inlineStr">
        <is>
          <t>WDO</t>
        </is>
      </c>
      <c r="D1236" t="inlineStr">
        <is>
          <t>Wood Destroying Organisms- LPCA - Select areas of building exteriors were observed to have dryrot damage in locations th</t>
        </is>
      </c>
      <c r="E1236" s="7" t="inlineStr">
        <is>
          <t>83301.0</t>
        </is>
      </c>
      <c r="F1236" s="12" t="inlineStr">
        <is>
          <t>PMC</t>
        </is>
      </c>
      <c r="G1236" s="7" t="inlineStr">
        <is>
          <t>Capital Plan</t>
        </is>
      </c>
      <c r="H1236" s="3" t="n">
        <v>2500</v>
      </c>
      <c r="I1236" s="3" t="n">
        <v>0</v>
      </c>
      <c r="J1236" s="4" t="n">
        <v>2500</v>
      </c>
      <c r="K1236" s="8">
        <f>IF(H1236=0,0,I1236/H1236)</f>
        <v/>
      </c>
      <c r="L1236" s="13" t="inlineStr">
        <is>
          <t>Not Started</t>
        </is>
      </c>
    </row>
    <row r="1237">
      <c r="A1237" t="inlineStr">
        <is>
          <t>Cambridge Square</t>
        </is>
      </c>
      <c r="B1237" s="7" t="n">
        <v>2025</v>
      </c>
      <c r="C1237" t="inlineStr">
        <is>
          <t>Interior Update Placeholder</t>
        </is>
      </c>
      <c r="D1237" t="inlineStr">
        <is>
          <t>Contingency for interiors</t>
        </is>
      </c>
      <c r="E1237" s="7" t="inlineStr">
        <is>
          <t>84207.0</t>
        </is>
      </c>
      <c r="F1237" s="12" t="inlineStr">
        <is>
          <t>PMC</t>
        </is>
      </c>
      <c r="G1237" s="7" t="inlineStr">
        <is>
          <t>Capital Plan</t>
        </is>
      </c>
      <c r="H1237" s="3" t="n">
        <v>225000</v>
      </c>
      <c r="I1237" s="3" t="n">
        <v>0</v>
      </c>
      <c r="J1237" s="4" t="n">
        <v>225000</v>
      </c>
      <c r="K1237" s="8">
        <f>IF(H1237=0,0,I1237/H1237)</f>
        <v/>
      </c>
      <c r="L1237" s="13" t="inlineStr">
        <is>
          <t>Not Started</t>
        </is>
      </c>
    </row>
    <row r="1238">
      <c r="A1238" t="inlineStr">
        <is>
          <t>Cambridge Square</t>
        </is>
      </c>
      <c r="B1238" s="7" t="n">
        <v>2025</v>
      </c>
      <c r="C1238" t="inlineStr">
        <is>
          <t>Fire Stops</t>
        </is>
      </c>
      <c r="D1238" t="inlineStr">
        <is>
          <t>Install Fire Stops</t>
        </is>
      </c>
      <c r="E1238" s="7" t="inlineStr">
        <is>
          <t>84239.0</t>
        </is>
      </c>
      <c r="F1238" s="12" t="inlineStr">
        <is>
          <t>PMC</t>
        </is>
      </c>
      <c r="G1238" s="7" t="inlineStr">
        <is>
          <t>Capital Plan</t>
        </is>
      </c>
      <c r="H1238" s="3" t="n">
        <v>21105</v>
      </c>
      <c r="I1238" s="3" t="n">
        <v>49233</v>
      </c>
      <c r="J1238" s="4" t="n">
        <v>-28128</v>
      </c>
      <c r="K1238" s="8">
        <f>IF(H1238=0,0,I1238/H1238)</f>
        <v/>
      </c>
      <c r="L1238" s="11" t="inlineStr">
        <is>
          <t>Completed</t>
        </is>
      </c>
    </row>
    <row r="1239">
      <c r="A1239" t="inlineStr">
        <is>
          <t>Cambridge Square</t>
        </is>
      </c>
      <c r="B1239" s="7" t="n">
        <v>2025</v>
      </c>
      <c r="C1239" t="inlineStr">
        <is>
          <t>CO Detectors</t>
        </is>
      </c>
      <c r="D1239" t="inlineStr">
        <is>
          <t>Install CO Detectors</t>
        </is>
      </c>
      <c r="E1239" s="7" t="inlineStr">
        <is>
          <t>83236.0</t>
        </is>
      </c>
      <c r="F1239" s="12" t="inlineStr">
        <is>
          <t>PMC</t>
        </is>
      </c>
      <c r="G1239" s="7" t="inlineStr">
        <is>
          <t>Capital Plan</t>
        </is>
      </c>
      <c r="H1239" s="3" t="n">
        <v>12060</v>
      </c>
      <c r="I1239" s="3" t="n">
        <v>0</v>
      </c>
      <c r="J1239" s="4" t="n">
        <v>12060</v>
      </c>
      <c r="K1239" s="8">
        <f>IF(H1239=0,0,I1239/H1239)</f>
        <v/>
      </c>
      <c r="L1239" s="13" t="inlineStr">
        <is>
          <t>Not Started</t>
        </is>
      </c>
    </row>
    <row r="1240">
      <c r="A1240" t="inlineStr">
        <is>
          <t>Cambridge Square</t>
        </is>
      </c>
      <c r="B1240" s="7" t="n">
        <v>2025</v>
      </c>
      <c r="C1240" t="inlineStr">
        <is>
          <t>Office Clubhouse</t>
        </is>
      </c>
      <c r="D1240" t="inlineStr">
        <is>
          <t>Clubhouse upgrades - Move office to pool clubhouse room.</t>
        </is>
      </c>
      <c r="E1240" s="7" t="inlineStr">
        <is>
          <t>84208.0</t>
        </is>
      </c>
      <c r="F1240" s="11" t="inlineStr">
        <is>
          <t>GC</t>
        </is>
      </c>
      <c r="G1240" s="7" t="inlineStr">
        <is>
          <t>Capital Plan</t>
        </is>
      </c>
      <c r="H1240" s="3" t="n">
        <v>25000</v>
      </c>
      <c r="I1240" s="3" t="n">
        <v>0</v>
      </c>
      <c r="J1240" s="4" t="n">
        <v>25000</v>
      </c>
      <c r="K1240" s="8">
        <f>IF(H1240=0,0,I1240/H1240)</f>
        <v/>
      </c>
      <c r="L1240" s="13" t="inlineStr">
        <is>
          <t>Not Started</t>
        </is>
      </c>
    </row>
    <row r="1241">
      <c r="A1241" t="inlineStr">
        <is>
          <t>Cambridge Square</t>
        </is>
      </c>
      <c r="B1241" s="7" t="n">
        <v>2025</v>
      </c>
      <c r="C1241" t="inlineStr">
        <is>
          <t>Fitness Center Remodel</t>
        </is>
      </c>
      <c r="D1241" t="inlineStr">
        <is>
          <t>Convert other clubhouse (high ceiling) into a fitness center</t>
        </is>
      </c>
      <c r="E1241" s="7" t="inlineStr">
        <is>
          <t>84190.0</t>
        </is>
      </c>
      <c r="F1241" s="11" t="inlineStr">
        <is>
          <t>GC</t>
        </is>
      </c>
      <c r="G1241" s="7" t="inlineStr">
        <is>
          <t>Capital Plan</t>
        </is>
      </c>
      <c r="H1241" s="3" t="n">
        <v>75000</v>
      </c>
      <c r="I1241" s="3" t="n">
        <v>0</v>
      </c>
      <c r="J1241" s="4" t="n">
        <v>75000</v>
      </c>
      <c r="K1241" s="8">
        <f>IF(H1241=0,0,I1241/H1241)</f>
        <v/>
      </c>
      <c r="L1241" s="13" t="inlineStr">
        <is>
          <t>Not Started</t>
        </is>
      </c>
    </row>
    <row r="1242">
      <c r="A1242" t="inlineStr">
        <is>
          <t>Cambridge Square</t>
        </is>
      </c>
      <c r="B1242" s="7" t="n">
        <v>2025</v>
      </c>
      <c r="C1242" t="inlineStr">
        <is>
          <t xml:space="preserve">Mailboxes </t>
        </is>
      </c>
      <c r="D1242" t="inlineStr">
        <is>
          <t>Current boxes are damaged</t>
        </is>
      </c>
      <c r="E1242" s="7" t="inlineStr">
        <is>
          <t>84260.0</t>
        </is>
      </c>
      <c r="F1242" s="11" t="inlineStr">
        <is>
          <t>GC</t>
        </is>
      </c>
      <c r="G1242" s="7" t="inlineStr">
        <is>
          <t>Capital Plan</t>
        </is>
      </c>
      <c r="H1242" s="3" t="n">
        <v>46500</v>
      </c>
      <c r="I1242" s="3" t="n">
        <v>0</v>
      </c>
      <c r="J1242" s="4" t="n">
        <v>46500</v>
      </c>
      <c r="K1242" s="8">
        <f>IF(H1242=0,0,I1242/H1242)</f>
        <v/>
      </c>
      <c r="L1242" s="13" t="inlineStr">
        <is>
          <t>Not Started</t>
        </is>
      </c>
    </row>
    <row r="1243">
      <c r="A1243" t="inlineStr">
        <is>
          <t>Cambridge Square</t>
        </is>
      </c>
      <c r="B1243" s="7" t="n">
        <v>2025</v>
      </c>
      <c r="C1243" t="inlineStr">
        <is>
          <t>Security/ fire alarm systems</t>
        </is>
      </c>
      <c r="D1243" t="inlineStr">
        <is>
          <t>Install controlled access system for common areas</t>
        </is>
      </c>
      <c r="E1243" s="7" t="inlineStr">
        <is>
          <t>84275.0</t>
        </is>
      </c>
      <c r="F1243" s="11" t="inlineStr">
        <is>
          <t>GC</t>
        </is>
      </c>
      <c r="G1243" s="7" t="inlineStr">
        <is>
          <t>Capital Plan</t>
        </is>
      </c>
      <c r="H1243" s="3" t="n">
        <v>20000</v>
      </c>
      <c r="I1243" s="3" t="n">
        <v>0</v>
      </c>
      <c r="J1243" s="4" t="n">
        <v>20000</v>
      </c>
      <c r="K1243" s="8">
        <f>IF(H1243=0,0,I1243/H1243)</f>
        <v/>
      </c>
      <c r="L1243" s="13" t="inlineStr">
        <is>
          <t>Not Started</t>
        </is>
      </c>
    </row>
    <row r="1244">
      <c r="A1244" t="inlineStr">
        <is>
          <t>Cambridge Square</t>
        </is>
      </c>
      <c r="B1244" s="7" t="n">
        <v>2025</v>
      </c>
      <c r="C1244" t="inlineStr">
        <is>
          <t>Seismic Strapping</t>
        </is>
      </c>
      <c r="D1244" t="inlineStr">
        <is>
          <t>Seismic Strapping - LPCA - The water heaters lacked seismic bracing straps. Provision of adequate seismic bracing is rec</t>
        </is>
      </c>
      <c r="E1244" s="7" t="inlineStr">
        <is>
          <t>84209.0</t>
        </is>
      </c>
      <c r="F1244" s="11" t="inlineStr">
        <is>
          <t>GC</t>
        </is>
      </c>
      <c r="G1244" s="7" t="inlineStr">
        <is>
          <t>Capital Plan</t>
        </is>
      </c>
      <c r="H1244" s="3" t="n">
        <v>20100</v>
      </c>
      <c r="I1244" s="3" t="n">
        <v>20100</v>
      </c>
      <c r="J1244" s="4" t="n">
        <v>0</v>
      </c>
      <c r="K1244" s="8">
        <f>IF(H1244=0,0,I1244/H1244)</f>
        <v/>
      </c>
      <c r="L1244" s="11" t="inlineStr">
        <is>
          <t>Completed</t>
        </is>
      </c>
    </row>
    <row r="1245">
      <c r="A1245" t="inlineStr">
        <is>
          <t>Cambridge Square</t>
        </is>
      </c>
      <c r="B1245" s="7" t="n">
        <v>2025</v>
      </c>
      <c r="C1245" t="inlineStr">
        <is>
          <t>Electrical distribution</t>
        </is>
      </c>
      <c r="D1245" t="inlineStr">
        <is>
          <t>Inspect and repair lighting controllers on all buildings</t>
        </is>
      </c>
      <c r="E1245" s="7" t="inlineStr">
        <is>
          <t>84210.0</t>
        </is>
      </c>
      <c r="F1245" s="11" t="inlineStr">
        <is>
          <t>GC</t>
        </is>
      </c>
      <c r="G1245" s="7" t="inlineStr">
        <is>
          <t>Capital Plan</t>
        </is>
      </c>
      <c r="H1245" s="3" t="n">
        <v>26000</v>
      </c>
      <c r="I1245" s="3" t="n">
        <v>0</v>
      </c>
      <c r="J1245" s="4" t="n">
        <v>26000</v>
      </c>
      <c r="K1245" s="8">
        <f>IF(H1245=0,0,I1245/H1245)</f>
        <v/>
      </c>
      <c r="L1245" s="13" t="inlineStr">
        <is>
          <t>Not Started</t>
        </is>
      </c>
    </row>
    <row r="1246">
      <c r="A1246" t="inlineStr">
        <is>
          <t>Cambridge Square</t>
        </is>
      </c>
      <c r="B1246" s="7" t="n">
        <v>2025</v>
      </c>
      <c r="C1246" t="inlineStr">
        <is>
          <t>Common area light fixtures</t>
        </is>
      </c>
      <c r="D1246" t="inlineStr">
        <is>
          <t>Replace pole lights with LED</t>
        </is>
      </c>
      <c r="E1246" s="7" t="inlineStr">
        <is>
          <t>84210.0</t>
        </is>
      </c>
      <c r="F1246" s="11" t="inlineStr">
        <is>
          <t>GC</t>
        </is>
      </c>
      <c r="G1246" s="7" t="inlineStr">
        <is>
          <t>Capital Plan</t>
        </is>
      </c>
      <c r="H1246" s="3" t="n">
        <v>28000</v>
      </c>
      <c r="I1246" s="3" t="n">
        <v>0</v>
      </c>
      <c r="J1246" s="4" t="n">
        <v>28000</v>
      </c>
      <c r="K1246" s="8">
        <f>IF(H1246=0,0,I1246/H1246)</f>
        <v/>
      </c>
      <c r="L1246" s="13" t="inlineStr">
        <is>
          <t>Not Started</t>
        </is>
      </c>
    </row>
    <row r="1247">
      <c r="A1247" t="inlineStr">
        <is>
          <t>Cambridge Square</t>
        </is>
      </c>
      <c r="B1247" s="7" t="n">
        <v>2025</v>
      </c>
      <c r="C1247" t="inlineStr">
        <is>
          <t>Replace breezeway lights</t>
        </is>
      </c>
      <c r="D1247" t="inlineStr">
        <is>
          <t>Replace doorway sconces</t>
        </is>
      </c>
      <c r="E1247" s="7" t="inlineStr">
        <is>
          <t>84210.0</t>
        </is>
      </c>
      <c r="F1247" s="11" t="inlineStr">
        <is>
          <t>GC</t>
        </is>
      </c>
      <c r="G1247" s="7" t="inlineStr">
        <is>
          <t>Capital Plan</t>
        </is>
      </c>
      <c r="H1247" s="3" t="n">
        <v>32100</v>
      </c>
      <c r="I1247" s="3" t="n">
        <v>0</v>
      </c>
      <c r="J1247" s="4" t="n">
        <v>32100</v>
      </c>
      <c r="K1247" s="8">
        <f>IF(H1247=0,0,I1247/H1247)</f>
        <v/>
      </c>
      <c r="L1247" s="13" t="inlineStr">
        <is>
          <t>Not Started</t>
        </is>
      </c>
    </row>
    <row r="1248">
      <c r="A1248" t="inlineStr">
        <is>
          <t>Cambridge Square</t>
        </is>
      </c>
      <c r="B1248" s="7" t="n">
        <v>2025</v>
      </c>
      <c r="C1248" t="inlineStr">
        <is>
          <t>Contingency</t>
        </is>
      </c>
      <c r="D1248" t="inlineStr">
        <is>
          <t>Construction Contingency</t>
        </is>
      </c>
      <c r="E1248" s="7" t="inlineStr">
        <is>
          <t>84510.0</t>
        </is>
      </c>
      <c r="F1248" s="11" t="inlineStr">
        <is>
          <t>GC</t>
        </is>
      </c>
      <c r="G1248" s="15" t="inlineStr">
        <is>
          <t>Contingency</t>
        </is>
      </c>
      <c r="H1248" s="3" t="n">
        <v>115768</v>
      </c>
      <c r="I1248" s="3" t="n">
        <v>0</v>
      </c>
      <c r="J1248" s="4" t="n">
        <v>115768</v>
      </c>
      <c r="K1248" s="8">
        <f>IF(H1248=0,0,I1248/H1248)</f>
        <v/>
      </c>
      <c r="L1248" s="12" t="inlineStr">
        <is>
          <t>Reserve</t>
        </is>
      </c>
    </row>
    <row r="1249">
      <c r="A1249" t="inlineStr">
        <is>
          <t>Cambridge Square</t>
        </is>
      </c>
      <c r="B1249" s="7" t="n">
        <v>2025</v>
      </c>
      <c r="C1249" t="inlineStr">
        <is>
          <t>Construction Management Fee</t>
        </is>
      </c>
      <c r="D1249" t="inlineStr">
        <is>
          <t>CM Fee</t>
        </is>
      </c>
      <c r="E1249" s="7" t="inlineStr">
        <is>
          <t>84505.0</t>
        </is>
      </c>
      <c r="F1249" s="11" t="inlineStr">
        <is>
          <t>GC</t>
        </is>
      </c>
      <c r="G1249" s="15" t="inlineStr">
        <is>
          <t>CM Fee</t>
        </is>
      </c>
      <c r="H1249" s="3" t="n">
        <v>121557</v>
      </c>
      <c r="I1249" s="3" t="n">
        <v>0</v>
      </c>
      <c r="J1249" s="4" t="n">
        <v>121557</v>
      </c>
      <c r="K1249" s="8">
        <f>IF(H1249=0,0,I1249/H1249)</f>
        <v/>
      </c>
      <c r="L1249" s="12" t="inlineStr">
        <is>
          <t>Reserve</t>
        </is>
      </c>
    </row>
    <row r="1250">
      <c r="A1250" t="inlineStr">
        <is>
          <t>Candlewood</t>
        </is>
      </c>
      <c r="B1250" s="7" t="n">
        <v>2025</v>
      </c>
      <c r="C1250" t="inlineStr">
        <is>
          <t>Landscape Cleanup and Enhancements</t>
        </is>
      </c>
      <c r="D1250" t="inlineStr">
        <is>
          <t>Item No. 1: Trim trees along the perimeter throughout the site to prevent the accumulation of debris and tree leaves ove</t>
        </is>
      </c>
      <c r="E1250" s="7" t="inlineStr">
        <is>
          <t>51043-00</t>
        </is>
      </c>
      <c r="F1250" s="12" t="inlineStr">
        <is>
          <t>PMC</t>
        </is>
      </c>
      <c r="G1250" s="7" t="inlineStr">
        <is>
          <t>Capital Plan</t>
        </is>
      </c>
      <c r="H1250" s="3" t="n">
        <v>50000</v>
      </c>
      <c r="I1250" s="3" t="n">
        <v>10850</v>
      </c>
      <c r="J1250" s="4" t="n">
        <v>39150</v>
      </c>
      <c r="K1250" s="8">
        <f>IF(H1250=0,0,I1250/H1250)</f>
        <v/>
      </c>
      <c r="L1250" s="10" t="inlineStr">
        <is>
          <t>In Progress</t>
        </is>
      </c>
    </row>
    <row r="1251">
      <c r="A1251" t="inlineStr">
        <is>
          <t>Candlewood</t>
        </is>
      </c>
      <c r="B1251" s="7" t="n">
        <v>2025</v>
      </c>
      <c r="C1251" t="inlineStr">
        <is>
          <t xml:space="preserve">Asphalt Coating </t>
        </is>
      </c>
      <c r="D1251" t="inlineStr">
        <is>
          <t>Fill, seal and coat of parking area at back of property. Mix of asphalt and concrete repairs needed (approx 80% asphalt)</t>
        </is>
      </c>
      <c r="E1251" s="7" t="inlineStr">
        <is>
          <t>51053-00</t>
        </is>
      </c>
      <c r="F1251" s="11" t="inlineStr">
        <is>
          <t>GC</t>
        </is>
      </c>
      <c r="G1251" s="7" t="inlineStr">
        <is>
          <t>Capital Plan</t>
        </is>
      </c>
      <c r="H1251" s="3" t="n">
        <v>173000</v>
      </c>
      <c r="I1251" s="3" t="n">
        <v>0</v>
      </c>
      <c r="J1251" s="4" t="n">
        <v>173000</v>
      </c>
      <c r="K1251" s="8">
        <f>IF(H1251=0,0,I1251/H1251)</f>
        <v/>
      </c>
      <c r="L1251" s="13" t="inlineStr">
        <is>
          <t>Not Started</t>
        </is>
      </c>
    </row>
    <row r="1252">
      <c r="A1252" t="inlineStr">
        <is>
          <t>Candlewood</t>
        </is>
      </c>
      <c r="B1252" s="7" t="n">
        <v>2025</v>
      </c>
      <c r="C1252" t="inlineStr">
        <is>
          <t>Asphalt Pavement</t>
        </is>
      </c>
      <c r="D1252" t="inlineStr">
        <is>
          <t>3.1.6 - Isolated asphalt cracking was observed in the rear drive aisles and areas near the entrance gates. Repair is rec</t>
        </is>
      </c>
      <c r="E1252" s="7" t="inlineStr">
        <is>
          <t>51050-00</t>
        </is>
      </c>
      <c r="F1252" s="11" t="inlineStr">
        <is>
          <t>GC</t>
        </is>
      </c>
      <c r="G1252" s="7" t="inlineStr">
        <is>
          <t>Capital Plan</t>
        </is>
      </c>
      <c r="H1252" s="3" t="n">
        <v>2000</v>
      </c>
      <c r="I1252" s="3" t="n">
        <v>0</v>
      </c>
      <c r="J1252" s="4" t="n">
        <v>2000</v>
      </c>
      <c r="K1252" s="8">
        <f>IF(H1252=0,0,I1252/H1252)</f>
        <v/>
      </c>
      <c r="L1252" s="13" t="inlineStr">
        <is>
          <t>Not Started</t>
        </is>
      </c>
    </row>
    <row r="1253">
      <c r="A1253" t="inlineStr">
        <is>
          <t>Candlewood</t>
        </is>
      </c>
      <c r="B1253" s="7" t="n">
        <v>2025</v>
      </c>
      <c r="C1253" t="inlineStr">
        <is>
          <t>Stripe parking areas</t>
        </is>
      </c>
      <c r="D1253" t="inlineStr">
        <is>
          <t>Restripe Parking Area including carports.</t>
        </is>
      </c>
      <c r="E1253" s="7" t="inlineStr">
        <is>
          <t>51053-00</t>
        </is>
      </c>
      <c r="F1253" s="11" t="inlineStr">
        <is>
          <t>GC</t>
        </is>
      </c>
      <c r="G1253" s="7" t="inlineStr">
        <is>
          <t>Capital Plan</t>
        </is>
      </c>
      <c r="H1253" s="3" t="n">
        <v>19000</v>
      </c>
      <c r="I1253" s="3" t="n">
        <v>0</v>
      </c>
      <c r="J1253" s="4" t="n">
        <v>19000</v>
      </c>
      <c r="K1253" s="8">
        <f>IF(H1253=0,0,I1253/H1253)</f>
        <v/>
      </c>
      <c r="L1253" s="13" t="inlineStr">
        <is>
          <t>Not Started</t>
        </is>
      </c>
    </row>
    <row r="1254">
      <c r="A1254" t="inlineStr">
        <is>
          <t>Candlewood</t>
        </is>
      </c>
      <c r="B1254" s="7" t="n">
        <v>2025</v>
      </c>
      <c r="C1254" t="inlineStr">
        <is>
          <t>Fences &amp; gates - site perimeter</t>
        </is>
      </c>
      <c r="D1254" t="inlineStr">
        <is>
          <t>Item No. 4: Allowance for periodic fencing repairs, including property perimeter wood slat fencing and CMU fencing along</t>
        </is>
      </c>
      <c r="E1254" s="7" t="inlineStr">
        <is>
          <t>51076-00</t>
        </is>
      </c>
      <c r="F1254" s="11" t="inlineStr">
        <is>
          <t>GC</t>
        </is>
      </c>
      <c r="G1254" s="7" t="inlineStr">
        <is>
          <t>Capital Plan</t>
        </is>
      </c>
      <c r="H1254" s="3" t="n">
        <v>5000</v>
      </c>
      <c r="I1254" s="3" t="n">
        <v>5000</v>
      </c>
      <c r="J1254" s="4" t="n">
        <v>0</v>
      </c>
      <c r="K1254" s="8">
        <f>IF(H1254=0,0,I1254/H1254)</f>
        <v/>
      </c>
      <c r="L1254" s="11" t="inlineStr">
        <is>
          <t>Completed</t>
        </is>
      </c>
    </row>
    <row r="1255">
      <c r="A1255" t="inlineStr">
        <is>
          <t>Candlewood</t>
        </is>
      </c>
      <c r="B1255" s="7" t="n">
        <v>2025</v>
      </c>
      <c r="C1255" t="inlineStr">
        <is>
          <t>Resurface swimming pool</t>
        </is>
      </c>
      <c r="D1255" t="inlineStr">
        <is>
          <t>Item No. 6: Allowance to resurface both pools and one spa, including repairing any cracks around the pool decks and repl</t>
        </is>
      </c>
      <c r="E1255" s="7" t="inlineStr">
        <is>
          <t>51023-00</t>
        </is>
      </c>
      <c r="F1255" s="11" t="inlineStr">
        <is>
          <t>GC</t>
        </is>
      </c>
      <c r="G1255" s="7" t="inlineStr">
        <is>
          <t>Capital Plan</t>
        </is>
      </c>
      <c r="H1255" s="3" t="n">
        <v>50000</v>
      </c>
      <c r="I1255" s="3" t="n">
        <v>50000</v>
      </c>
      <c r="J1255" s="4" t="n">
        <v>0</v>
      </c>
      <c r="K1255" s="8">
        <f>IF(H1255=0,0,I1255/H1255)</f>
        <v/>
      </c>
      <c r="L1255" s="11" t="inlineStr">
        <is>
          <t>Completed</t>
        </is>
      </c>
    </row>
    <row r="1256">
      <c r="A1256" t="inlineStr">
        <is>
          <t>Candlewood</t>
        </is>
      </c>
      <c r="B1256" s="7" t="n">
        <v>2025</v>
      </c>
      <c r="C1256" t="inlineStr">
        <is>
          <t>Carports / Garages</t>
        </is>
      </c>
      <c r="D1256" t="inlineStr">
        <is>
          <t>Significant wood rotting at stand alone carports. Need to replace all rotted wood and fix all damaged stucco on all 3 st</t>
        </is>
      </c>
      <c r="E1256" s="7" t="inlineStr">
        <is>
          <t>51172-00</t>
        </is>
      </c>
      <c r="F1256" s="11" t="inlineStr">
        <is>
          <t>GC</t>
        </is>
      </c>
      <c r="G1256" s="7" t="inlineStr">
        <is>
          <t>Capital Plan</t>
        </is>
      </c>
      <c r="H1256" s="3" t="n">
        <v>340000</v>
      </c>
      <c r="I1256" s="3" t="n">
        <v>0</v>
      </c>
      <c r="J1256" s="4" t="n">
        <v>340000</v>
      </c>
      <c r="K1256" s="8">
        <f>IF(H1256=0,0,I1256/H1256)</f>
        <v/>
      </c>
      <c r="L1256" s="13" t="inlineStr">
        <is>
          <t>Not Started</t>
        </is>
      </c>
    </row>
    <row r="1257">
      <c r="A1257" t="inlineStr">
        <is>
          <t>Candlewood</t>
        </is>
      </c>
      <c r="B1257" s="7" t="n">
        <v>2025</v>
      </c>
      <c r="C1257" t="inlineStr">
        <is>
          <t>Storm Sewer Piping</t>
        </is>
      </c>
      <c r="D1257" t="inlineStr">
        <is>
          <t>50% of storm water drains on balconies need to be repaired/replaced due to paint/damage.</t>
        </is>
      </c>
      <c r="E1257" s="7" t="inlineStr">
        <is>
          <t>51134-00</t>
        </is>
      </c>
      <c r="F1257" s="11" t="inlineStr">
        <is>
          <t>GC</t>
        </is>
      </c>
      <c r="G1257" s="7" t="inlineStr">
        <is>
          <t>Capital Plan</t>
        </is>
      </c>
      <c r="H1257" s="3" t="n">
        <v>25988</v>
      </c>
      <c r="I1257" s="3" t="n">
        <v>25988</v>
      </c>
      <c r="J1257" s="4" t="n">
        <v>0</v>
      </c>
      <c r="K1257" s="8">
        <f>IF(H1257=0,0,I1257/H1257)</f>
        <v/>
      </c>
      <c r="L1257" s="11" t="inlineStr">
        <is>
          <t>Completed</t>
        </is>
      </c>
    </row>
    <row r="1258">
      <c r="A1258" t="inlineStr">
        <is>
          <t>Candlewood</t>
        </is>
      </c>
      <c r="B1258" s="7" t="n">
        <v>2025</v>
      </c>
      <c r="C1258" t="inlineStr">
        <is>
          <t>Roof framing</t>
        </is>
      </c>
      <c r="D1258" t="inlineStr">
        <is>
          <t>Replace/repair any wood rotting on carport roof decking on all 3 stand alone carports.</t>
        </is>
      </c>
      <c r="E1258" s="7" t="inlineStr">
        <is>
          <t>51062-00</t>
        </is>
      </c>
      <c r="F1258" s="11" t="inlineStr">
        <is>
          <t>GC</t>
        </is>
      </c>
      <c r="G1258" s="7" t="inlineStr">
        <is>
          <t>Capital Plan</t>
        </is>
      </c>
      <c r="H1258" s="3" t="n">
        <v>30000</v>
      </c>
      <c r="I1258" s="3" t="n">
        <v>0</v>
      </c>
      <c r="J1258" s="4" t="n">
        <v>30000</v>
      </c>
      <c r="K1258" s="8">
        <f>IF(H1258=0,0,I1258/H1258)</f>
        <v/>
      </c>
      <c r="L1258" s="13" t="inlineStr">
        <is>
          <t>Not Started</t>
        </is>
      </c>
    </row>
    <row r="1259">
      <c r="A1259" t="inlineStr">
        <is>
          <t>Candlewood</t>
        </is>
      </c>
      <c r="B1259" s="7" t="n">
        <v>2025</v>
      </c>
      <c r="C1259" t="inlineStr">
        <is>
          <t>Roof deck</t>
        </is>
      </c>
      <c r="D1259" t="inlineStr">
        <is>
          <t>Roof Deck Repairs</t>
        </is>
      </c>
      <c r="E1259" s="7" t="inlineStr">
        <is>
          <t>51062-00</t>
        </is>
      </c>
      <c r="F1259" s="11" t="inlineStr">
        <is>
          <t>GC</t>
        </is>
      </c>
      <c r="G1259" s="7" t="inlineStr">
        <is>
          <t>Capital Plan</t>
        </is>
      </c>
      <c r="H1259" s="3" t="n">
        <v>7500</v>
      </c>
      <c r="I1259" s="3" t="n">
        <v>7500</v>
      </c>
      <c r="J1259" s="4" t="n">
        <v>0</v>
      </c>
      <c r="K1259" s="8">
        <f>IF(H1259=0,0,I1259/H1259)</f>
        <v/>
      </c>
      <c r="L1259" s="11" t="inlineStr">
        <is>
          <t>Completed</t>
        </is>
      </c>
    </row>
    <row r="1260">
      <c r="A1260" t="inlineStr">
        <is>
          <t>Candlewood</t>
        </is>
      </c>
      <c r="B1260" s="7" t="n">
        <v>2025</v>
      </c>
      <c r="C1260" t="inlineStr">
        <is>
          <t>Repair balcony framing &amp; decking</t>
        </is>
      </c>
      <c r="D1260" t="inlineStr">
        <is>
          <t>3.2.7 - The balcony deck surface at unit A303 was buckled and standing water observed. The deck surface should be repair</t>
        </is>
      </c>
      <c r="E1260" s="7" t="inlineStr">
        <is>
          <t>51072-00</t>
        </is>
      </c>
      <c r="F1260" s="11" t="inlineStr">
        <is>
          <t>GC</t>
        </is>
      </c>
      <c r="G1260" s="7" t="inlineStr">
        <is>
          <t>Capital Plan</t>
        </is>
      </c>
      <c r="H1260" s="3" t="n">
        <v>2250</v>
      </c>
      <c r="I1260" s="3" t="n">
        <v>2250</v>
      </c>
      <c r="J1260" s="4" t="n">
        <v>0</v>
      </c>
      <c r="K1260" s="8">
        <f>IF(H1260=0,0,I1260/H1260)</f>
        <v/>
      </c>
      <c r="L1260" s="11" t="inlineStr">
        <is>
          <t>Completed</t>
        </is>
      </c>
    </row>
    <row r="1261">
      <c r="A1261" t="inlineStr">
        <is>
          <t>Candlewood</t>
        </is>
      </c>
      <c r="B1261" s="7" t="n">
        <v>2025</v>
      </c>
      <c r="C1261" t="inlineStr">
        <is>
          <t>Roof Drainage</t>
        </is>
      </c>
      <c r="D1261" t="inlineStr">
        <is>
          <t>3.2.9 - Areas of roof ponding were noted on all roofs. Although ponding may decrease the useful life of the roof, deckin</t>
        </is>
      </c>
      <c r="E1261" s="7" t="inlineStr">
        <is>
          <t>51062-00</t>
        </is>
      </c>
      <c r="F1261" s="11" t="inlineStr">
        <is>
          <t>GC</t>
        </is>
      </c>
      <c r="G1261" s="7" t="inlineStr">
        <is>
          <t>Capital Plan</t>
        </is>
      </c>
      <c r="H1261" s="3" t="n">
        <v>2250</v>
      </c>
      <c r="I1261" s="3" t="n">
        <v>2250</v>
      </c>
      <c r="J1261" s="4" t="n">
        <v>0</v>
      </c>
      <c r="K1261" s="8">
        <f>IF(H1261=0,0,I1261/H1261)</f>
        <v/>
      </c>
      <c r="L1261" s="11" t="inlineStr">
        <is>
          <t>Completed</t>
        </is>
      </c>
    </row>
    <row r="1262">
      <c r="A1262" t="inlineStr">
        <is>
          <t>Candlewood</t>
        </is>
      </c>
      <c r="B1262" s="7" t="n">
        <v>2025</v>
      </c>
      <c r="C1262" t="inlineStr">
        <is>
          <t>Gutters &amp; downspouts</t>
        </is>
      </c>
      <c r="D1262" t="inlineStr">
        <is>
          <t>Replace gutters at the 3 stand alone carports</t>
        </is>
      </c>
      <c r="E1262" s="7" t="inlineStr">
        <is>
          <t>51071-00</t>
        </is>
      </c>
      <c r="F1262" s="11" t="inlineStr">
        <is>
          <t>GC</t>
        </is>
      </c>
      <c r="G1262" s="7" t="inlineStr">
        <is>
          <t>Capital Plan</t>
        </is>
      </c>
      <c r="H1262" s="3" t="n">
        <v>22500</v>
      </c>
      <c r="I1262" s="3" t="n">
        <v>0</v>
      </c>
      <c r="J1262" s="4" t="n">
        <v>22500</v>
      </c>
      <c r="K1262" s="8">
        <f>IF(H1262=0,0,I1262/H1262)</f>
        <v/>
      </c>
      <c r="L1262" s="13" t="inlineStr">
        <is>
          <t>Not Started</t>
        </is>
      </c>
    </row>
    <row r="1263">
      <c r="A1263" t="inlineStr">
        <is>
          <t>Candlewood</t>
        </is>
      </c>
      <c r="B1263" s="7" t="n">
        <v>2025</v>
      </c>
      <c r="C1263" t="inlineStr">
        <is>
          <t>Roof Maintenance</t>
        </is>
      </c>
      <c r="D1263" t="inlineStr">
        <is>
          <t>Item No. 15: Allowance for annual roof maintenance on all roof areas including inspection and repair of flashing, sealan</t>
        </is>
      </c>
      <c r="E1263" s="7" t="inlineStr">
        <is>
          <t>51062-00</t>
        </is>
      </c>
      <c r="F1263" s="11" t="inlineStr">
        <is>
          <t>GC</t>
        </is>
      </c>
      <c r="G1263" s="7" t="inlineStr">
        <is>
          <t>Capital Plan</t>
        </is>
      </c>
      <c r="H1263" s="3" t="n">
        <v>5000</v>
      </c>
      <c r="I1263" s="3" t="n">
        <v>0</v>
      </c>
      <c r="J1263" s="4" t="n">
        <v>5000</v>
      </c>
      <c r="K1263" s="8">
        <f>IF(H1263=0,0,I1263/H1263)</f>
        <v/>
      </c>
      <c r="L1263" s="13" t="inlineStr">
        <is>
          <t>Not Started</t>
        </is>
      </c>
    </row>
    <row r="1264">
      <c r="A1264" t="inlineStr">
        <is>
          <t>Candlewood</t>
        </is>
      </c>
      <c r="B1264" s="7" t="n">
        <v>2025</v>
      </c>
      <c r="C1264" t="inlineStr">
        <is>
          <t>Exterior building repairs</t>
        </is>
      </c>
      <c r="D1264" t="inlineStr">
        <is>
          <t>Due to extensive repairs at the 3 stand alone carports need to repaint entire structures to match exisiting color scheme</t>
        </is>
      </c>
      <c r="E1264" s="7" t="inlineStr">
        <is>
          <t>51080-00</t>
        </is>
      </c>
      <c r="F1264" s="11" t="inlineStr">
        <is>
          <t>GC</t>
        </is>
      </c>
      <c r="G1264" s="7" t="inlineStr">
        <is>
          <t>Capital Plan</t>
        </is>
      </c>
      <c r="H1264" s="3" t="n">
        <v>135000</v>
      </c>
      <c r="I1264" s="3" t="n">
        <v>0</v>
      </c>
      <c r="J1264" s="4" t="n">
        <v>135000</v>
      </c>
      <c r="K1264" s="8">
        <f>IF(H1264=0,0,I1264/H1264)</f>
        <v/>
      </c>
      <c r="L1264" s="13" t="inlineStr">
        <is>
          <t>Not Started</t>
        </is>
      </c>
    </row>
    <row r="1265">
      <c r="A1265" t="inlineStr">
        <is>
          <t>Candlewood</t>
        </is>
      </c>
      <c r="B1265" s="7" t="n">
        <v>2025</v>
      </c>
      <c r="C1265" t="inlineStr">
        <is>
          <t>Exterior Paint</t>
        </is>
      </c>
      <c r="D1265" t="inlineStr">
        <is>
          <t>Item No. 11: Budget for pressure washing, preparation, caulking, stucco wall repairs, and painting of building exteriors</t>
        </is>
      </c>
      <c r="E1265" s="7" t="inlineStr">
        <is>
          <t>51080-00</t>
        </is>
      </c>
      <c r="F1265" s="11" t="inlineStr">
        <is>
          <t>GC</t>
        </is>
      </c>
      <c r="G1265" s="7" t="inlineStr">
        <is>
          <t>Capital Plan</t>
        </is>
      </c>
      <c r="H1265" s="3" t="n">
        <v>283500</v>
      </c>
      <c r="I1265" s="3" t="n">
        <v>283500</v>
      </c>
      <c r="J1265" s="4" t="n">
        <v>0</v>
      </c>
      <c r="K1265" s="8">
        <f>IF(H1265=0,0,I1265/H1265)</f>
        <v/>
      </c>
      <c r="L1265" s="11" t="inlineStr">
        <is>
          <t>Completed</t>
        </is>
      </c>
    </row>
    <row r="1266">
      <c r="A1266" t="inlineStr">
        <is>
          <t>Candlewood</t>
        </is>
      </c>
      <c r="B1266" s="7" t="n">
        <v>2025</v>
      </c>
      <c r="C1266" t="inlineStr">
        <is>
          <t>Balconies</t>
        </is>
      </c>
      <c r="D1266" t="inlineStr">
        <is>
          <t xml:space="preserve">Item No. 13: Engage a specialty consultant to survey 100% of apartment balconies associated with observed deterioration </t>
        </is>
      </c>
      <c r="E1266" s="7" t="inlineStr">
        <is>
          <t>51993-01</t>
        </is>
      </c>
      <c r="F1266" s="12" t="inlineStr">
        <is>
          <t>PMC</t>
        </is>
      </c>
      <c r="G1266" s="7" t="inlineStr">
        <is>
          <t>Capital Plan</t>
        </is>
      </c>
      <c r="H1266" s="3" t="n">
        <v>5000</v>
      </c>
      <c r="I1266" s="3" t="n">
        <v>0</v>
      </c>
      <c r="J1266" s="4" t="n">
        <v>5000</v>
      </c>
      <c r="K1266" s="8">
        <f>IF(H1266=0,0,I1266/H1266)</f>
        <v/>
      </c>
      <c r="L1266" s="13" t="inlineStr">
        <is>
          <t>Not Started</t>
        </is>
      </c>
    </row>
    <row r="1267">
      <c r="A1267" t="inlineStr">
        <is>
          <t>Candlewood</t>
        </is>
      </c>
      <c r="B1267" s="7" t="n">
        <v>2025</v>
      </c>
      <c r="C1267" t="inlineStr">
        <is>
          <t>Unit deferred maintenance</t>
        </is>
      </c>
      <c r="D1267" t="inlineStr">
        <is>
          <t>Item No. 3: Repair cracked concrete at Unit A119 patio.</t>
        </is>
      </c>
      <c r="E1267" s="7" t="inlineStr">
        <is>
          <t>52111-00</t>
        </is>
      </c>
      <c r="F1267" s="11" t="inlineStr">
        <is>
          <t>GC</t>
        </is>
      </c>
      <c r="G1267" s="7" t="inlineStr">
        <is>
          <t>Capital Plan</t>
        </is>
      </c>
      <c r="H1267" s="3" t="n">
        <v>2500</v>
      </c>
      <c r="I1267" s="3" t="n">
        <v>2500</v>
      </c>
      <c r="J1267" s="4" t="n">
        <v>0</v>
      </c>
      <c r="K1267" s="8">
        <f>IF(H1267=0,0,I1267/H1267)</f>
        <v/>
      </c>
      <c r="L1267" s="11" t="inlineStr">
        <is>
          <t>Completed</t>
        </is>
      </c>
    </row>
    <row r="1268">
      <c r="A1268" t="inlineStr">
        <is>
          <t>Candlewood</t>
        </is>
      </c>
      <c r="B1268" s="7" t="n">
        <v>2025</v>
      </c>
      <c r="C1268" t="inlineStr">
        <is>
          <t>Unit deferred maintenance (cont.) - 1</t>
        </is>
      </c>
      <c r="D1268" t="inlineStr">
        <is>
          <t>Item No. 17: Allowance for repairs in bathrooms showing evidence of minor ceiling damage. Seen in Units C311 with tape i</t>
        </is>
      </c>
      <c r="E1268" s="7" t="inlineStr">
        <is>
          <t>52111-00</t>
        </is>
      </c>
      <c r="F1268" s="12" t="inlineStr">
        <is>
          <t>PMC</t>
        </is>
      </c>
      <c r="G1268" s="7" t="inlineStr">
        <is>
          <t>Capital Plan</t>
        </is>
      </c>
      <c r="H1268" s="3" t="n">
        <v>5000</v>
      </c>
      <c r="I1268" s="3" t="n">
        <v>0</v>
      </c>
      <c r="J1268" s="4" t="n">
        <v>5000</v>
      </c>
      <c r="K1268" s="8">
        <f>IF(H1268=0,0,I1268/H1268)</f>
        <v/>
      </c>
      <c r="L1268" s="13" t="inlineStr">
        <is>
          <t>Not Started</t>
        </is>
      </c>
    </row>
    <row r="1269">
      <c r="A1269" t="inlineStr">
        <is>
          <t>Candlewood</t>
        </is>
      </c>
      <c r="B1269" s="7" t="n">
        <v>2025</v>
      </c>
      <c r="C1269" t="inlineStr">
        <is>
          <t xml:space="preserve">Unit deferred maintenance (cont.) -2 </t>
        </is>
      </c>
      <c r="D1269" t="inlineStr">
        <is>
          <t>Item No. 18: Allowance for remediation of organic growth in isolated areas, especially in bathrooms where exhaust fans a</t>
        </is>
      </c>
      <c r="E1269" s="7" t="inlineStr">
        <is>
          <t>52111-00</t>
        </is>
      </c>
      <c r="F1269" s="12" t="inlineStr">
        <is>
          <t>PMC</t>
        </is>
      </c>
      <c r="G1269" s="7" t="inlineStr">
        <is>
          <t>Capital Plan</t>
        </is>
      </c>
      <c r="H1269" s="3" t="n">
        <v>5000</v>
      </c>
      <c r="I1269" s="3" t="n">
        <v>0</v>
      </c>
      <c r="J1269" s="4" t="n">
        <v>5000</v>
      </c>
      <c r="K1269" s="8">
        <f>IF(H1269=0,0,I1269/H1269)</f>
        <v/>
      </c>
      <c r="L1269" s="13" t="inlineStr">
        <is>
          <t>Not Started</t>
        </is>
      </c>
    </row>
    <row r="1270">
      <c r="A1270" t="inlineStr">
        <is>
          <t>Candlewood</t>
        </is>
      </c>
      <c r="B1270" s="7" t="n">
        <v>2025</v>
      </c>
      <c r="C1270" t="inlineStr">
        <is>
          <t>Radon Mitigation</t>
        </is>
      </c>
      <c r="D1270" t="inlineStr">
        <is>
          <t>1.1.5 - Elevated levels of radon were detected in Building 9830 - Unit 123 and Building 9850 - Unit 118. The sponsor has</t>
        </is>
      </c>
      <c r="E1270" s="7" t="inlineStr">
        <is>
          <t>51180-00</t>
        </is>
      </c>
      <c r="F1270" s="12" t="inlineStr">
        <is>
          <t>PMC</t>
        </is>
      </c>
      <c r="G1270" s="7" t="inlineStr">
        <is>
          <t>Capital Plan</t>
        </is>
      </c>
      <c r="H1270" s="3" t="n">
        <v>20000</v>
      </c>
      <c r="I1270" s="3" t="n">
        <v>28975</v>
      </c>
      <c r="J1270" s="4" t="n">
        <v>-8975</v>
      </c>
      <c r="K1270" s="8">
        <f>IF(H1270=0,0,I1270/H1270)</f>
        <v/>
      </c>
      <c r="L1270" s="11" t="inlineStr">
        <is>
          <t>Completed</t>
        </is>
      </c>
    </row>
    <row r="1271">
      <c r="A1271" t="inlineStr">
        <is>
          <t>Candlewood</t>
        </is>
      </c>
      <c r="B1271" s="7" t="n">
        <v>2025</v>
      </c>
      <c r="C1271" t="inlineStr">
        <is>
          <t>Pool Area Remodel</t>
        </is>
      </c>
      <c r="D1271" t="inlineStr">
        <is>
          <t>Building A: replace umbrellas and furniture
Building B: repurpose middle space and replace plants.</t>
        </is>
      </c>
      <c r="E1271" s="7" t="inlineStr">
        <is>
          <t>51160-00</t>
        </is>
      </c>
      <c r="F1271" s="12" t="inlineStr">
        <is>
          <t>PMC</t>
        </is>
      </c>
      <c r="G1271" s="7" t="inlineStr">
        <is>
          <t>Capital Plan</t>
        </is>
      </c>
      <c r="H1271" s="3" t="n">
        <v>75000</v>
      </c>
      <c r="I1271" s="3" t="n">
        <v>0</v>
      </c>
      <c r="J1271" s="4" t="n">
        <v>75000</v>
      </c>
      <c r="K1271" s="8">
        <f>IF(H1271=0,0,I1271/H1271)</f>
        <v/>
      </c>
      <c r="L1271" s="13" t="inlineStr">
        <is>
          <t>Not Started</t>
        </is>
      </c>
    </row>
    <row r="1272">
      <c r="A1272" t="inlineStr">
        <is>
          <t>Candlewood</t>
        </is>
      </c>
      <c r="B1272" s="7" t="n">
        <v>2025</v>
      </c>
      <c r="C1272" t="inlineStr">
        <is>
          <t>Elevator Tests</t>
        </is>
      </c>
      <c r="D1272" t="inlineStr">
        <is>
          <t>Item No. 28: Perform the annual elevator tests and post the most recent certificates. Cab certificates expired 6/29/2024</t>
        </is>
      </c>
      <c r="E1272" s="7" t="inlineStr">
        <is>
          <t>51993-01</t>
        </is>
      </c>
      <c r="F1272" s="12" t="inlineStr">
        <is>
          <t>PMC</t>
        </is>
      </c>
      <c r="G1272" s="7" t="inlineStr">
        <is>
          <t>Capital Plan</t>
        </is>
      </c>
      <c r="H1272" s="3" t="n">
        <v>4800</v>
      </c>
      <c r="I1272" s="3" t="n">
        <v>28842</v>
      </c>
      <c r="J1272" s="4" t="n">
        <v>-24042</v>
      </c>
      <c r="K1272" s="8">
        <f>IF(H1272=0,0,I1272/H1272)</f>
        <v/>
      </c>
      <c r="L1272" s="11" t="inlineStr">
        <is>
          <t>Completed</t>
        </is>
      </c>
    </row>
    <row r="1273">
      <c r="A1273" t="inlineStr">
        <is>
          <t>Candlewood</t>
        </is>
      </c>
      <c r="B1273" s="7" t="n">
        <v>2025</v>
      </c>
      <c r="C1273" t="inlineStr">
        <is>
          <t>Electrical Load Tests</t>
        </is>
      </c>
      <c r="D1273" t="inlineStr">
        <is>
          <t>Item No. 29: Perform the required 5-year load test. Posted placard expired 6/11/2018.</t>
        </is>
      </c>
      <c r="E1273" s="7" t="inlineStr">
        <is>
          <t>51993-01</t>
        </is>
      </c>
      <c r="F1273" s="12" t="inlineStr">
        <is>
          <t>PMC</t>
        </is>
      </c>
      <c r="G1273" s="7" t="inlineStr">
        <is>
          <t>Capital Plan</t>
        </is>
      </c>
      <c r="H1273" s="3" t="n">
        <v>7200</v>
      </c>
      <c r="I1273" s="3" t="n">
        <v>0</v>
      </c>
      <c r="J1273" s="4" t="n">
        <v>7200</v>
      </c>
      <c r="K1273" s="8">
        <f>IF(H1273=0,0,I1273/H1273)</f>
        <v/>
      </c>
      <c r="L1273" s="13" t="inlineStr">
        <is>
          <t>Not Started</t>
        </is>
      </c>
    </row>
    <row r="1274">
      <c r="A1274" t="inlineStr">
        <is>
          <t>Candlewood</t>
        </is>
      </c>
      <c r="B1274" s="7" t="n">
        <v>2025</v>
      </c>
      <c r="C1274" t="inlineStr">
        <is>
          <t>Electrical distribution systems</t>
        </is>
      </c>
      <c r="D1274" t="inlineStr">
        <is>
          <t xml:space="preserve">Item No. 21: Allowance to provide periodic maintenance of the electrical distribution systems including infrared scans, </t>
        </is>
      </c>
      <c r="E1274" s="7" t="inlineStr">
        <is>
          <t>51140-00</t>
        </is>
      </c>
      <c r="F1274" s="11" t="inlineStr">
        <is>
          <t>GC</t>
        </is>
      </c>
      <c r="G1274" s="7" t="inlineStr">
        <is>
          <t>Capital Plan</t>
        </is>
      </c>
      <c r="H1274" s="3" t="n">
        <v>6000</v>
      </c>
      <c r="I1274" s="3" t="n">
        <v>0</v>
      </c>
      <c r="J1274" s="4" t="n">
        <v>6000</v>
      </c>
      <c r="K1274" s="8">
        <f>IF(H1274=0,0,I1274/H1274)</f>
        <v/>
      </c>
      <c r="L1274" s="13" t="inlineStr">
        <is>
          <t>Not Started</t>
        </is>
      </c>
    </row>
    <row r="1275">
      <c r="A1275" t="inlineStr">
        <is>
          <t>Candlewood</t>
        </is>
      </c>
      <c r="B1275" s="7" t="n">
        <v>2025</v>
      </c>
      <c r="C1275" t="inlineStr">
        <is>
          <t>Meter Banks - Rust and Corrosion</t>
        </is>
      </c>
      <c r="D1275" t="inlineStr">
        <is>
          <t>Item No. 22: Remove rust and corrosion from the multi-meter assemblies and paint with a matching rust inhibitive paint.</t>
        </is>
      </c>
      <c r="E1275" s="7" t="inlineStr">
        <is>
          <t>51140-00</t>
        </is>
      </c>
      <c r="F1275" s="11" t="inlineStr">
        <is>
          <t>GC</t>
        </is>
      </c>
      <c r="G1275" s="7" t="inlineStr">
        <is>
          <t>Capital Plan</t>
        </is>
      </c>
      <c r="H1275" s="3" t="n">
        <v>4500</v>
      </c>
      <c r="I1275" s="3" t="n">
        <v>32000</v>
      </c>
      <c r="J1275" s="4" t="n">
        <v>-27500</v>
      </c>
      <c r="K1275" s="8">
        <f>IF(H1275=0,0,I1275/H1275)</f>
        <v/>
      </c>
      <c r="L1275" s="11" t="inlineStr">
        <is>
          <t>Completed</t>
        </is>
      </c>
    </row>
    <row r="1276">
      <c r="A1276" t="inlineStr">
        <is>
          <t>Candlewood</t>
        </is>
      </c>
      <c r="B1276" s="7" t="n">
        <v>2025</v>
      </c>
      <c r="C1276" t="inlineStr">
        <is>
          <t>Electrical - Load Centers</t>
        </is>
      </c>
      <c r="D1276" t="inlineStr">
        <is>
          <t>Item No. 23: Ensure that all apartment load centers have the proper index identifying circuit number and devices served.</t>
        </is>
      </c>
      <c r="E1276" s="7" t="inlineStr">
        <is>
          <t>51140-00</t>
        </is>
      </c>
      <c r="F1276" s="11" t="inlineStr">
        <is>
          <t>GC</t>
        </is>
      </c>
      <c r="G1276" s="7" t="inlineStr">
        <is>
          <t>Capital Plan</t>
        </is>
      </c>
      <c r="H1276" s="3" t="n">
        <v>9450</v>
      </c>
      <c r="I1276" s="3" t="n">
        <v>0</v>
      </c>
      <c r="J1276" s="4" t="n">
        <v>9450</v>
      </c>
      <c r="K1276" s="8">
        <f>IF(H1276=0,0,I1276/H1276)</f>
        <v/>
      </c>
      <c r="L1276" s="13" t="inlineStr">
        <is>
          <t>Not Started</t>
        </is>
      </c>
    </row>
    <row r="1277">
      <c r="A1277" t="inlineStr">
        <is>
          <t>Candlewood</t>
        </is>
      </c>
      <c r="B1277" s="7" t="n">
        <v>2025</v>
      </c>
      <c r="C1277" t="inlineStr">
        <is>
          <t>Common Area Light Fixtures</t>
        </is>
      </c>
      <c r="D1277" t="inlineStr">
        <is>
          <t>Change all patio/balcony lights to LED flush mounted lights</t>
        </is>
      </c>
      <c r="E1277" s="7" t="inlineStr">
        <is>
          <t>51141-00</t>
        </is>
      </c>
      <c r="F1277" s="11" t="inlineStr">
        <is>
          <t>GC</t>
        </is>
      </c>
      <c r="G1277" s="7" t="inlineStr">
        <is>
          <t>Capital Plan</t>
        </is>
      </c>
      <c r="H1277" s="3" t="n">
        <v>28350</v>
      </c>
      <c r="I1277" s="3" t="n">
        <v>28350</v>
      </c>
      <c r="J1277" s="4" t="n">
        <v>0</v>
      </c>
      <c r="K1277" s="8">
        <f>IF(H1277=0,0,I1277/H1277)</f>
        <v/>
      </c>
      <c r="L1277" s="11" t="inlineStr">
        <is>
          <t>Completed</t>
        </is>
      </c>
    </row>
    <row r="1278">
      <c r="A1278" t="inlineStr">
        <is>
          <t>Candlewood</t>
        </is>
      </c>
      <c r="B1278" s="7" t="n">
        <v>2025</v>
      </c>
      <c r="C1278" t="inlineStr">
        <is>
          <t>Contingency</t>
        </is>
      </c>
      <c r="D1278" t="inlineStr">
        <is>
          <t>Contingency Amount</t>
        </is>
      </c>
      <c r="E1278" s="7" t="inlineStr">
        <is>
          <t>51175-00</t>
        </is>
      </c>
      <c r="F1278" s="11" t="inlineStr">
        <is>
          <t>GC</t>
        </is>
      </c>
      <c r="G1278" s="15" t="inlineStr">
        <is>
          <t>Contingency</t>
        </is>
      </c>
      <c r="H1278" s="3" t="n">
        <v>132579</v>
      </c>
      <c r="I1278" s="3" t="n">
        <v>0</v>
      </c>
      <c r="J1278" s="4" t="n">
        <v>132579</v>
      </c>
      <c r="K1278" s="8">
        <f>IF(H1278=0,0,I1278/H1278)</f>
        <v/>
      </c>
      <c r="L1278" s="12" t="inlineStr">
        <is>
          <t>Reserve</t>
        </is>
      </c>
    </row>
    <row r="1279">
      <c r="A1279" t="inlineStr">
        <is>
          <t>Candlewood</t>
        </is>
      </c>
      <c r="B1279" s="7" t="n">
        <v>2025</v>
      </c>
      <c r="C1279" t="inlineStr">
        <is>
          <t>Construction Management Fee</t>
        </is>
      </c>
      <c r="D1279" t="inlineStr">
        <is>
          <t>CM Fee</t>
        </is>
      </c>
      <c r="E1279" s="7" t="inlineStr">
        <is>
          <t>51190-00</t>
        </is>
      </c>
      <c r="F1279" s="11" t="inlineStr">
        <is>
          <t>GC</t>
        </is>
      </c>
      <c r="G1279" s="15" t="inlineStr">
        <is>
          <t>CM Fee</t>
        </is>
      </c>
      <c r="H1279" s="3" t="n">
        <v>72918</v>
      </c>
      <c r="I1279" s="3" t="n">
        <v>0</v>
      </c>
      <c r="J1279" s="4" t="n">
        <v>72918</v>
      </c>
      <c r="K1279" s="8">
        <f>IF(H1279=0,0,I1279/H1279)</f>
        <v/>
      </c>
      <c r="L1279" s="12" t="inlineStr">
        <is>
          <t>Reserve</t>
        </is>
      </c>
    </row>
    <row r="1280">
      <c r="A1280" t="inlineStr">
        <is>
          <t>Canyon Villa</t>
        </is>
      </c>
      <c r="B1280" s="7" t="n">
        <v>2025</v>
      </c>
      <c r="C1280" t="inlineStr">
        <is>
          <t xml:space="preserve">Asphalt Coating </t>
        </is>
      </c>
      <c r="D1280" t="inlineStr">
        <is>
          <t>R&amp;R 1500 SF of potholes in concrete pavement
LPCA - Cracking in the concrete driving lanes and parking areas was observe</t>
        </is>
      </c>
      <c r="E1280" s="7" t="inlineStr">
        <is>
          <t>83000-2000</t>
        </is>
      </c>
      <c r="F1280" s="11" t="inlineStr">
        <is>
          <t>GC</t>
        </is>
      </c>
      <c r="G1280" s="7" t="inlineStr">
        <is>
          <t>Capital Plan</t>
        </is>
      </c>
      <c r="H1280" s="3" t="n">
        <v>45000</v>
      </c>
      <c r="I1280" s="3" t="n">
        <v>5802</v>
      </c>
      <c r="J1280" s="4" t="n">
        <v>39198</v>
      </c>
      <c r="K1280" s="8">
        <f>IF(H1280=0,0,I1280/H1280)</f>
        <v/>
      </c>
      <c r="L1280" s="10" t="inlineStr">
        <is>
          <t>In Progress</t>
        </is>
      </c>
    </row>
    <row r="1281">
      <c r="A1281" t="inlineStr">
        <is>
          <t>Canyon Villa</t>
        </is>
      </c>
      <c r="B1281" s="7" t="n">
        <v>2025</v>
      </c>
      <c r="C1281" t="inlineStr">
        <is>
          <t>Stripe parking areas</t>
        </is>
      </c>
      <c r="D1281" t="inlineStr">
        <is>
          <t>Stripe parking lot
LPCA - Pavement markings and striping appeared to be in fair condition. Reapplication of pavement mar</t>
        </is>
      </c>
      <c r="E1281" s="7" t="inlineStr">
        <is>
          <t>83000-2000</t>
        </is>
      </c>
      <c r="F1281" s="11" t="inlineStr">
        <is>
          <t>GC</t>
        </is>
      </c>
      <c r="G1281" s="7" t="inlineStr">
        <is>
          <t>Capital Plan</t>
        </is>
      </c>
      <c r="H1281" s="3" t="n">
        <v>22000</v>
      </c>
      <c r="I1281" s="3" t="n">
        <v>2837</v>
      </c>
      <c r="J1281" s="4" t="n">
        <v>19163</v>
      </c>
      <c r="K1281" s="8">
        <f>IF(H1281=0,0,I1281/H1281)</f>
        <v/>
      </c>
      <c r="L1281" s="10" t="inlineStr">
        <is>
          <t>In Progress</t>
        </is>
      </c>
    </row>
    <row r="1282">
      <c r="A1282" t="inlineStr">
        <is>
          <t>Canyon Villa</t>
        </is>
      </c>
      <c r="B1282" s="7" t="n">
        <v>2025</v>
      </c>
      <c r="C1282" t="inlineStr">
        <is>
          <t>Sidewalks</t>
        </is>
      </c>
      <c r="D1282" t="inlineStr">
        <is>
          <t>Repair Trip Hazards
LPCA - Cracking in the concrete walkways was
observed adjacent to Units 121, 140, 167, and
288. Repa</t>
        </is>
      </c>
      <c r="E1282" s="7" t="inlineStr">
        <is>
          <t>83000-2800</t>
        </is>
      </c>
      <c r="F1282" s="11" t="inlineStr">
        <is>
          <t>GC</t>
        </is>
      </c>
      <c r="G1282" s="7" t="inlineStr">
        <is>
          <t>Capital Plan</t>
        </is>
      </c>
      <c r="H1282" s="3" t="n">
        <v>15000</v>
      </c>
      <c r="I1282" s="3" t="n">
        <v>1934</v>
      </c>
      <c r="J1282" s="4" t="n">
        <v>13066</v>
      </c>
      <c r="K1282" s="8">
        <f>IF(H1282=0,0,I1282/H1282)</f>
        <v/>
      </c>
      <c r="L1282" s="10" t="inlineStr">
        <is>
          <t>In Progress</t>
        </is>
      </c>
    </row>
    <row r="1283">
      <c r="A1283" t="inlineStr">
        <is>
          <t>Canyon Villa</t>
        </is>
      </c>
      <c r="B1283" s="7" t="n">
        <v>2025</v>
      </c>
      <c r="C1283" t="inlineStr">
        <is>
          <t>Fences &amp; gates - site perimeter</t>
        </is>
      </c>
      <c r="D1283" t="inlineStr">
        <is>
          <t>Repair Iron fence and paint</t>
        </is>
      </c>
      <c r="E1283" s="7" t="inlineStr">
        <is>
          <t>83000-3900</t>
        </is>
      </c>
      <c r="F1283" s="11" t="inlineStr">
        <is>
          <t>GC</t>
        </is>
      </c>
      <c r="G1283" s="7" t="inlineStr">
        <is>
          <t>Capital Plan</t>
        </is>
      </c>
      <c r="H1283" s="3" t="n">
        <v>25000</v>
      </c>
      <c r="I1283" s="3" t="n">
        <v>3224</v>
      </c>
      <c r="J1283" s="4" t="n">
        <v>21776</v>
      </c>
      <c r="K1283" s="8">
        <f>IF(H1283=0,0,I1283/H1283)</f>
        <v/>
      </c>
      <c r="L1283" s="10" t="inlineStr">
        <is>
          <t>In Progress</t>
        </is>
      </c>
    </row>
    <row r="1284">
      <c r="A1284" t="inlineStr">
        <is>
          <t>Canyon Villa</t>
        </is>
      </c>
      <c r="B1284" s="7" t="n">
        <v>2025</v>
      </c>
      <c r="C1284" t="inlineStr">
        <is>
          <t>Fences &amp; gates - swimming pool</t>
        </is>
      </c>
      <c r="D1284" t="inlineStr">
        <is>
          <t>Repair and paint</t>
        </is>
      </c>
      <c r="E1284" s="7" t="inlineStr">
        <is>
          <t>83000-5300</t>
        </is>
      </c>
      <c r="F1284" s="11" t="inlineStr">
        <is>
          <t>GC</t>
        </is>
      </c>
      <c r="G1284" s="7" t="inlineStr">
        <is>
          <t>Capital Plan</t>
        </is>
      </c>
      <c r="H1284" s="3" t="n">
        <v>12000</v>
      </c>
      <c r="I1284" s="3" t="n">
        <v>1547</v>
      </c>
      <c r="J1284" s="4" t="n">
        <v>10453</v>
      </c>
      <c r="K1284" s="8">
        <f>IF(H1284=0,0,I1284/H1284)</f>
        <v/>
      </c>
      <c r="L1284" s="10" t="inlineStr">
        <is>
          <t>In Progress</t>
        </is>
      </c>
    </row>
    <row r="1285">
      <c r="A1285" t="inlineStr">
        <is>
          <t>Canyon Villa</t>
        </is>
      </c>
      <c r="B1285" s="7" t="n">
        <v>2025</v>
      </c>
      <c r="C1285" t="inlineStr">
        <is>
          <t>Carports / Garages</t>
        </is>
      </c>
      <c r="D1285" t="inlineStr">
        <is>
          <t>Repair carports</t>
        </is>
      </c>
      <c r="E1285" s="7" t="inlineStr">
        <is>
          <t>83000-2600</t>
        </is>
      </c>
      <c r="F1285" s="11" t="inlineStr">
        <is>
          <t>GC</t>
        </is>
      </c>
      <c r="G1285" s="7" t="inlineStr">
        <is>
          <t>Capital Plan</t>
        </is>
      </c>
      <c r="H1285" s="3" t="n">
        <v>15000</v>
      </c>
      <c r="I1285" s="3" t="n">
        <v>1934</v>
      </c>
      <c r="J1285" s="4" t="n">
        <v>13066</v>
      </c>
      <c r="K1285" s="8">
        <f>IF(H1285=0,0,I1285/H1285)</f>
        <v/>
      </c>
      <c r="L1285" s="10" t="inlineStr">
        <is>
          <t>In Progress</t>
        </is>
      </c>
    </row>
    <row r="1286">
      <c r="A1286" t="inlineStr">
        <is>
          <t>Canyon Villa</t>
        </is>
      </c>
      <c r="B1286" s="7" t="n">
        <v>2025</v>
      </c>
      <c r="C1286" t="inlineStr">
        <is>
          <t>Termite treatment</t>
        </is>
      </c>
      <c r="D1286" t="inlineStr">
        <is>
          <t xml:space="preserve">Includes inspection/treatment of Drywood, Subterranean and Dampwood termites)
LPCA - According to provided information, </t>
        </is>
      </c>
      <c r="E1286" s="7" t="inlineStr">
        <is>
          <t>80000-6800</t>
        </is>
      </c>
      <c r="F1286" s="11" t="inlineStr">
        <is>
          <t>GC</t>
        </is>
      </c>
      <c r="G1286" s="7" t="inlineStr">
        <is>
          <t>Capital Plan</t>
        </is>
      </c>
      <c r="H1286" s="3" t="n">
        <v>54900</v>
      </c>
      <c r="I1286" s="3" t="n">
        <v>7079</v>
      </c>
      <c r="J1286" s="4" t="n">
        <v>47821</v>
      </c>
      <c r="K1286" s="8">
        <f>IF(H1286=0,0,I1286/H1286)</f>
        <v/>
      </c>
      <c r="L1286" s="10" t="inlineStr">
        <is>
          <t>In Progress</t>
        </is>
      </c>
    </row>
    <row r="1287">
      <c r="A1287" t="inlineStr">
        <is>
          <t>Canyon Villa</t>
        </is>
      </c>
      <c r="B1287" s="7" t="n">
        <v>2025</v>
      </c>
      <c r="C1287" t="inlineStr">
        <is>
          <t>Concrete deck / floor fill</t>
        </is>
      </c>
      <c r="D1287" t="inlineStr">
        <is>
          <t>Seal cracks in landing</t>
        </is>
      </c>
      <c r="E1287" s="7" t="inlineStr">
        <is>
          <t>83000-2800</t>
        </is>
      </c>
      <c r="F1287" s="11" t="inlineStr">
        <is>
          <t>GC</t>
        </is>
      </c>
      <c r="G1287" s="7" t="inlineStr">
        <is>
          <t>Capital Plan</t>
        </is>
      </c>
      <c r="H1287" s="3" t="n">
        <v>32000</v>
      </c>
      <c r="I1287" s="3" t="n">
        <v>4126</v>
      </c>
      <c r="J1287" s="4" t="n">
        <v>27874</v>
      </c>
      <c r="K1287" s="8">
        <f>IF(H1287=0,0,I1287/H1287)</f>
        <v/>
      </c>
      <c r="L1287" s="10" t="inlineStr">
        <is>
          <t>In Progress</t>
        </is>
      </c>
    </row>
    <row r="1288">
      <c r="A1288" t="inlineStr">
        <is>
          <t>Canyon Villa</t>
        </is>
      </c>
      <c r="B1288" s="7" t="n">
        <v>2025</v>
      </c>
      <c r="C1288" t="inlineStr">
        <is>
          <t>Repair exterior stair treads and stringers</t>
        </is>
      </c>
      <c r="D1288" t="inlineStr">
        <is>
          <t>Repair stair tread and stringers</t>
        </is>
      </c>
      <c r="E1288" s="7" t="inlineStr">
        <is>
          <t>83000-7100</t>
        </is>
      </c>
      <c r="F1288" s="11" t="inlineStr">
        <is>
          <t>GC</t>
        </is>
      </c>
      <c r="G1288" s="7" t="inlineStr">
        <is>
          <t>Capital Plan</t>
        </is>
      </c>
      <c r="H1288" s="3" t="n">
        <v>32000</v>
      </c>
      <c r="I1288" s="3" t="n">
        <v>4126</v>
      </c>
      <c r="J1288" s="4" t="n">
        <v>27874</v>
      </c>
      <c r="K1288" s="8">
        <f>IF(H1288=0,0,I1288/H1288)</f>
        <v/>
      </c>
      <c r="L1288" s="10" t="inlineStr">
        <is>
          <t>In Progress</t>
        </is>
      </c>
    </row>
    <row r="1289">
      <c r="A1289" t="inlineStr">
        <is>
          <t>Canyon Villa</t>
        </is>
      </c>
      <c r="B1289" s="7" t="n">
        <v>2025</v>
      </c>
      <c r="C1289" t="inlineStr">
        <is>
          <t>Repair exterior stair railings</t>
        </is>
      </c>
      <c r="D1289" t="inlineStr">
        <is>
          <t>repair and secure stair railings</t>
        </is>
      </c>
      <c r="E1289" s="7" t="inlineStr">
        <is>
          <t>83000-7100</t>
        </is>
      </c>
      <c r="F1289" s="11" t="inlineStr">
        <is>
          <t>GC</t>
        </is>
      </c>
      <c r="G1289" s="7" t="inlineStr">
        <is>
          <t>Capital Plan</t>
        </is>
      </c>
      <c r="H1289" s="3" t="n">
        <v>16000</v>
      </c>
      <c r="I1289" s="3" t="n">
        <v>2063</v>
      </c>
      <c r="J1289" s="4" t="n">
        <v>13937</v>
      </c>
      <c r="K1289" s="8">
        <f>IF(H1289=0,0,I1289/H1289)</f>
        <v/>
      </c>
      <c r="L1289" s="10" t="inlineStr">
        <is>
          <t>In Progress</t>
        </is>
      </c>
    </row>
    <row r="1290">
      <c r="A1290" t="inlineStr">
        <is>
          <t>Canyon Villa</t>
        </is>
      </c>
      <c r="B1290" s="7" t="n">
        <v>2025</v>
      </c>
      <c r="C1290" t="inlineStr">
        <is>
          <t>Repair balcony framing &amp; decking</t>
        </is>
      </c>
      <c r="D1290" t="inlineStr">
        <is>
          <t>Repair damaged patio framing</t>
        </is>
      </c>
      <c r="E1290" s="7" t="inlineStr">
        <is>
          <t>83000-2400</t>
        </is>
      </c>
      <c r="F1290" s="11" t="inlineStr">
        <is>
          <t>GC</t>
        </is>
      </c>
      <c r="G1290" s="7" t="inlineStr">
        <is>
          <t>Capital Plan</t>
        </is>
      </c>
      <c r="H1290" s="3" t="n">
        <v>38000</v>
      </c>
      <c r="I1290" s="3" t="n">
        <v>4900</v>
      </c>
      <c r="J1290" s="4" t="n">
        <v>33100</v>
      </c>
      <c r="K1290" s="8">
        <f>IF(H1290=0,0,I1290/H1290)</f>
        <v/>
      </c>
      <c r="L1290" s="10" t="inlineStr">
        <is>
          <t>In Progress</t>
        </is>
      </c>
    </row>
    <row r="1291">
      <c r="A1291" t="inlineStr">
        <is>
          <t>Canyon Villa</t>
        </is>
      </c>
      <c r="B1291" s="7" t="n">
        <v>2025</v>
      </c>
      <c r="C1291" t="inlineStr">
        <is>
          <t>Repair patio/balcony railings</t>
        </is>
      </c>
      <c r="D1291" t="inlineStr">
        <is>
          <t>Secure all balcony railings
LPCA - Paint along the balcony railing was observed to
be chipping and peeling. Additionally</t>
        </is>
      </c>
      <c r="E1291" s="7" t="inlineStr">
        <is>
          <t>83000-2400</t>
        </is>
      </c>
      <c r="F1291" s="11" t="inlineStr">
        <is>
          <t>GC</t>
        </is>
      </c>
      <c r="G1291" s="7" t="inlineStr">
        <is>
          <t>Capital Plan</t>
        </is>
      </c>
      <c r="H1291" s="3" t="n">
        <v>16000</v>
      </c>
      <c r="I1291" s="3" t="n">
        <v>2063</v>
      </c>
      <c r="J1291" s="4" t="n">
        <v>13937</v>
      </c>
      <c r="K1291" s="8">
        <f>IF(H1291=0,0,I1291/H1291)</f>
        <v/>
      </c>
      <c r="L1291" s="10" t="inlineStr">
        <is>
          <t>In Progress</t>
        </is>
      </c>
    </row>
    <row r="1292">
      <c r="A1292" t="inlineStr">
        <is>
          <t>Canyon Villa</t>
        </is>
      </c>
      <c r="B1292" s="7" t="n">
        <v>2025</v>
      </c>
      <c r="C1292" t="inlineStr">
        <is>
          <t>Retaining Wall repairs</t>
        </is>
      </c>
      <c r="D1292" t="inlineStr">
        <is>
          <t xml:space="preserve">ESCA - Repair chips and broken sections of concrete on top of
the concrete retaining wall. Repair to consist of placing
</t>
        </is>
      </c>
      <c r="E1292" s="7" t="inlineStr">
        <is>
          <t>83000-7500</t>
        </is>
      </c>
      <c r="F1292" s="11" t="inlineStr">
        <is>
          <t>GC</t>
        </is>
      </c>
      <c r="G1292" s="7" t="inlineStr">
        <is>
          <t>Capital Plan</t>
        </is>
      </c>
      <c r="H1292" s="3" t="n">
        <v>4000</v>
      </c>
      <c r="I1292" s="3" t="n">
        <v>516</v>
      </c>
      <c r="J1292" s="4" t="n">
        <v>3484</v>
      </c>
      <c r="K1292" s="8">
        <f>IF(H1292=0,0,I1292/H1292)</f>
        <v/>
      </c>
      <c r="L1292" s="10" t="inlineStr">
        <is>
          <t>In Progress</t>
        </is>
      </c>
    </row>
    <row r="1293">
      <c r="A1293" t="inlineStr">
        <is>
          <t>Canyon Villa</t>
        </is>
      </c>
      <c r="B1293" s="7" t="n">
        <v>2025</v>
      </c>
      <c r="C1293" t="inlineStr">
        <is>
          <t>Retaining Wall repairs</t>
        </is>
      </c>
      <c r="D1293" t="inlineStr">
        <is>
          <t>ESCA - Implement a protocol for regular maintenance and
cleaning of the drainage system including removal of
plants</t>
        </is>
      </c>
      <c r="E1293" s="7" t="inlineStr">
        <is>
          <t>83000-7500</t>
        </is>
      </c>
      <c r="F1293" s="11" t="inlineStr">
        <is>
          <t>GC</t>
        </is>
      </c>
      <c r="G1293" s="7" t="inlineStr">
        <is>
          <t>Capital Plan</t>
        </is>
      </c>
      <c r="H1293" s="3" t="n">
        <v>400</v>
      </c>
      <c r="I1293" s="3" t="n">
        <v>52</v>
      </c>
      <c r="J1293" s="4" t="n">
        <v>348</v>
      </c>
      <c r="K1293" s="8">
        <f>IF(H1293=0,0,I1293/H1293)</f>
        <v/>
      </c>
      <c r="L1293" s="10" t="inlineStr">
        <is>
          <t>In Progress</t>
        </is>
      </c>
    </row>
    <row r="1294">
      <c r="A1294" t="inlineStr">
        <is>
          <t>Canyon Villa</t>
        </is>
      </c>
      <c r="B1294" s="7" t="n">
        <v>2025</v>
      </c>
      <c r="C1294" t="inlineStr">
        <is>
          <t>SB721 Repairs</t>
        </is>
      </c>
      <c r="D1294" t="inlineStr">
        <is>
          <t>Various SB721 repairs</t>
        </is>
      </c>
      <c r="E1294" s="7" t="inlineStr">
        <is>
          <t>83000-7600</t>
        </is>
      </c>
      <c r="F1294" s="11" t="inlineStr">
        <is>
          <t>GC</t>
        </is>
      </c>
      <c r="G1294" s="7" t="inlineStr">
        <is>
          <t>Capital Plan</t>
        </is>
      </c>
      <c r="H1294" s="3" t="n">
        <v>100000</v>
      </c>
      <c r="I1294" s="3" t="n">
        <v>12894</v>
      </c>
      <c r="J1294" s="4" t="n">
        <v>87106</v>
      </c>
      <c r="K1294" s="8">
        <f>IF(H1294=0,0,I1294/H1294)</f>
        <v/>
      </c>
      <c r="L1294" s="10" t="inlineStr">
        <is>
          <t>In Progress</t>
        </is>
      </c>
    </row>
    <row r="1295">
      <c r="A1295" t="inlineStr">
        <is>
          <t>Canyon Villa</t>
        </is>
      </c>
      <c r="B1295" s="7" t="n">
        <v>2025</v>
      </c>
      <c r="C1295" t="inlineStr">
        <is>
          <t>Roofing</t>
        </is>
      </c>
      <c r="D1295" t="inlineStr">
        <is>
          <t>Tune up clay tile and repair flashing
LPCA - Organic materials were observed on the
clay/concrete mission tiles. Cleanin</t>
        </is>
      </c>
      <c r="E1295" s="7" t="inlineStr">
        <is>
          <t>83000-6100</t>
        </is>
      </c>
      <c r="F1295" s="11" t="inlineStr">
        <is>
          <t>GC</t>
        </is>
      </c>
      <c r="G1295" s="7" t="inlineStr">
        <is>
          <t>Capital Plan</t>
        </is>
      </c>
      <c r="H1295" s="3" t="n">
        <v>25000</v>
      </c>
      <c r="I1295" s="3" t="n">
        <v>3224</v>
      </c>
      <c r="J1295" s="4" t="n">
        <v>21776</v>
      </c>
      <c r="K1295" s="8">
        <f>IF(H1295=0,0,I1295/H1295)</f>
        <v/>
      </c>
      <c r="L1295" s="10" t="inlineStr">
        <is>
          <t>In Progress</t>
        </is>
      </c>
    </row>
    <row r="1296">
      <c r="A1296" t="inlineStr">
        <is>
          <t>Canyon Villa</t>
        </is>
      </c>
      <c r="B1296" s="7" t="n">
        <v>2025</v>
      </c>
      <c r="C1296" t="inlineStr">
        <is>
          <t>Modified bitumen membrane roof Repairs</t>
        </is>
      </c>
      <c r="D1296" t="inlineStr">
        <is>
          <t>Roof repairs on 35 roofs</t>
        </is>
      </c>
      <c r="E1296" s="7" t="inlineStr">
        <is>
          <t>83000-6100</t>
        </is>
      </c>
      <c r="F1296" s="11" t="inlineStr">
        <is>
          <t>GC</t>
        </is>
      </c>
      <c r="G1296" s="7" t="inlineStr">
        <is>
          <t>Capital Plan</t>
        </is>
      </c>
      <c r="H1296" s="3" t="n">
        <v>35000</v>
      </c>
      <c r="I1296" s="3" t="n">
        <v>4513</v>
      </c>
      <c r="J1296" s="4" t="n">
        <v>30487</v>
      </c>
      <c r="K1296" s="8">
        <f>IF(H1296=0,0,I1296/H1296)</f>
        <v/>
      </c>
      <c r="L1296" s="10" t="inlineStr">
        <is>
          <t>In Progress</t>
        </is>
      </c>
    </row>
    <row r="1297">
      <c r="A1297" t="inlineStr">
        <is>
          <t>Canyon Villa</t>
        </is>
      </c>
      <c r="B1297" s="7" t="n">
        <v>2025</v>
      </c>
      <c r="C1297" t="inlineStr">
        <is>
          <t>Flashing</t>
        </is>
      </c>
      <c r="D1297" t="inlineStr">
        <is>
          <t>Replace damaged drip edge on balconies.</t>
        </is>
      </c>
      <c r="E1297" s="7" t="inlineStr">
        <is>
          <t>83000-6100</t>
        </is>
      </c>
      <c r="F1297" s="11" t="inlineStr">
        <is>
          <t>GC</t>
        </is>
      </c>
      <c r="G1297" s="7" t="inlineStr">
        <is>
          <t>Capital Plan</t>
        </is>
      </c>
      <c r="H1297" s="3" t="n">
        <v>16000</v>
      </c>
      <c r="I1297" s="3" t="n">
        <v>2063</v>
      </c>
      <c r="J1297" s="4" t="n">
        <v>13937</v>
      </c>
      <c r="K1297" s="8">
        <f>IF(H1297=0,0,I1297/H1297)</f>
        <v/>
      </c>
      <c r="L1297" s="10" t="inlineStr">
        <is>
          <t>In Progress</t>
        </is>
      </c>
    </row>
    <row r="1298">
      <c r="A1298" t="inlineStr">
        <is>
          <t>Canyon Villa</t>
        </is>
      </c>
      <c r="B1298" s="7" t="n">
        <v>2025</v>
      </c>
      <c r="C1298" t="inlineStr">
        <is>
          <t>Roof Cleanup and treatment</t>
        </is>
      </c>
      <c r="D1298" t="inlineStr">
        <is>
          <t>Roof Cleaning &amp; Moss Treatment</t>
        </is>
      </c>
      <c r="E1298" s="7" t="inlineStr">
        <is>
          <t>83000-6100</t>
        </is>
      </c>
      <c r="F1298" s="11" t="inlineStr">
        <is>
          <t>GC</t>
        </is>
      </c>
      <c r="G1298" s="7" t="inlineStr">
        <is>
          <t>Capital Plan</t>
        </is>
      </c>
      <c r="H1298" s="3" t="n">
        <v>72000</v>
      </c>
      <c r="I1298" s="3" t="n">
        <v>9284</v>
      </c>
      <c r="J1298" s="4" t="n">
        <v>62716</v>
      </c>
      <c r="K1298" s="8">
        <f>IF(H1298=0,0,I1298/H1298)</f>
        <v/>
      </c>
      <c r="L1298" s="10" t="inlineStr">
        <is>
          <t>In Progress</t>
        </is>
      </c>
    </row>
    <row r="1299">
      <c r="A1299" t="inlineStr">
        <is>
          <t>Canyon Villa</t>
        </is>
      </c>
      <c r="B1299" s="7" t="n">
        <v>2025</v>
      </c>
      <c r="C1299" t="inlineStr">
        <is>
          <t>Gutters &amp; downspouts</t>
        </is>
      </c>
      <c r="D1299" t="inlineStr">
        <is>
          <t>Clean and secure gutters and down spouts</t>
        </is>
      </c>
      <c r="E1299" s="7" t="inlineStr">
        <is>
          <t>800</t>
        </is>
      </c>
      <c r="F1299" s="11" t="inlineStr">
        <is>
          <t>GC</t>
        </is>
      </c>
      <c r="G1299" s="7" t="inlineStr">
        <is>
          <t>Capital Plan</t>
        </is>
      </c>
      <c r="H1299" s="3" t="n">
        <v>32000</v>
      </c>
      <c r="I1299" s="3" t="n">
        <v>4126</v>
      </c>
      <c r="J1299" s="4" t="n">
        <v>27874</v>
      </c>
      <c r="K1299" s="8">
        <f>IF(H1299=0,0,I1299/H1299)</f>
        <v/>
      </c>
      <c r="L1299" s="10" t="inlineStr">
        <is>
          <t>In Progress</t>
        </is>
      </c>
    </row>
    <row r="1300">
      <c r="A1300" t="inlineStr">
        <is>
          <t>Canyon Villa</t>
        </is>
      </c>
      <c r="B1300" s="7" t="n">
        <v>2025</v>
      </c>
      <c r="C1300" t="inlineStr">
        <is>
          <t xml:space="preserve">Sealants &amp; caulking </t>
        </is>
      </c>
      <c r="D1300" t="inlineStr">
        <is>
          <t>Seal &amp; Caulk Roofing Areas</t>
        </is>
      </c>
      <c r="E1300" s="7" t="inlineStr">
        <is>
          <t>83000-6100</t>
        </is>
      </c>
      <c r="F1300" s="11" t="inlineStr">
        <is>
          <t>GC</t>
        </is>
      </c>
      <c r="G1300" s="7" t="inlineStr">
        <is>
          <t>Capital Plan</t>
        </is>
      </c>
      <c r="H1300" s="3" t="n">
        <v>25000</v>
      </c>
      <c r="I1300" s="3" t="n">
        <v>3224</v>
      </c>
      <c r="J1300" s="4" t="n">
        <v>21776</v>
      </c>
      <c r="K1300" s="8">
        <f>IF(H1300=0,0,I1300/H1300)</f>
        <v/>
      </c>
      <c r="L1300" s="10" t="inlineStr">
        <is>
          <t>In Progress</t>
        </is>
      </c>
    </row>
    <row r="1301">
      <c r="A1301" t="inlineStr">
        <is>
          <t>Canyon Villa</t>
        </is>
      </c>
      <c r="B1301" s="7" t="n">
        <v>2025</v>
      </c>
      <c r="C1301" t="inlineStr">
        <is>
          <t>Repair stucco</t>
        </is>
      </c>
      <c r="D1301" t="inlineStr">
        <is>
          <t>Repairs to damaged stucco</t>
        </is>
      </c>
      <c r="E1301" s="7" t="inlineStr">
        <is>
          <t>83000-3700</t>
        </is>
      </c>
      <c r="F1301" s="11" t="inlineStr">
        <is>
          <t>GC</t>
        </is>
      </c>
      <c r="G1301" s="7" t="inlineStr">
        <is>
          <t>Capital Plan</t>
        </is>
      </c>
      <c r="H1301" s="3" t="n">
        <v>14000</v>
      </c>
      <c r="I1301" s="3" t="n">
        <v>1805</v>
      </c>
      <c r="J1301" s="4" t="n">
        <v>12195</v>
      </c>
      <c r="K1301" s="8">
        <f>IF(H1301=0,0,I1301/H1301)</f>
        <v/>
      </c>
      <c r="L1301" s="10" t="inlineStr">
        <is>
          <t>In Progress</t>
        </is>
      </c>
    </row>
    <row r="1302">
      <c r="A1302" t="inlineStr">
        <is>
          <t>Canyon Villa</t>
        </is>
      </c>
      <c r="B1302" s="7" t="n">
        <v>2025</v>
      </c>
      <c r="C1302" t="inlineStr">
        <is>
          <t>Exterior building Paint</t>
        </is>
      </c>
      <c r="D1302" t="inlineStr">
        <is>
          <t>Paint Community
EPCA - Perform maintenance needs on the exterior
elevated elements as recommended in the EEE
Report prep</t>
        </is>
      </c>
      <c r="E1302" s="7" t="inlineStr">
        <is>
          <t>83000-3400</t>
        </is>
      </c>
      <c r="F1302" s="11" t="inlineStr">
        <is>
          <t>GC</t>
        </is>
      </c>
      <c r="G1302" s="7" t="inlineStr">
        <is>
          <t>Capital Plan</t>
        </is>
      </c>
      <c r="H1302" s="3" t="n">
        <v>354000</v>
      </c>
      <c r="I1302" s="3" t="n">
        <v>45646</v>
      </c>
      <c r="J1302" s="4" t="n">
        <v>308354</v>
      </c>
      <c r="K1302" s="8">
        <f>IF(H1302=0,0,I1302/H1302)</f>
        <v/>
      </c>
      <c r="L1302" s="10" t="inlineStr">
        <is>
          <t>In Progress</t>
        </is>
      </c>
    </row>
    <row r="1303">
      <c r="A1303" t="inlineStr">
        <is>
          <t>Canyon Villa</t>
        </is>
      </c>
      <c r="B1303" s="7" t="n">
        <v>2025</v>
      </c>
      <c r="C1303" t="inlineStr">
        <is>
          <t>Repair / replace wood trim</t>
        </is>
      </c>
      <c r="D1303" t="inlineStr">
        <is>
          <t>Replace all rotted fascia throughout property</t>
        </is>
      </c>
      <c r="E1303" s="7" t="inlineStr">
        <is>
          <t>83000-3700</t>
        </is>
      </c>
      <c r="F1303" s="11" t="inlineStr">
        <is>
          <t>GC</t>
        </is>
      </c>
      <c r="G1303" s="7" t="inlineStr">
        <is>
          <t>Capital Plan</t>
        </is>
      </c>
      <c r="H1303" s="3" t="n">
        <v>25000</v>
      </c>
      <c r="I1303" s="3" t="n">
        <v>3224</v>
      </c>
      <c r="J1303" s="4" t="n">
        <v>21776</v>
      </c>
      <c r="K1303" s="8">
        <f>IF(H1303=0,0,I1303/H1303)</f>
        <v/>
      </c>
      <c r="L1303" s="10" t="inlineStr">
        <is>
          <t>In Progress</t>
        </is>
      </c>
    </row>
    <row r="1304">
      <c r="A1304" t="inlineStr">
        <is>
          <t>Canyon Villa</t>
        </is>
      </c>
      <c r="B1304" s="7" t="n">
        <v>2025</v>
      </c>
      <c r="C1304" t="inlineStr">
        <is>
          <t>Fire Protection</t>
        </is>
      </c>
      <c r="D1304" t="inlineStr">
        <is>
          <t>Fire Stops</t>
        </is>
      </c>
      <c r="E1304" s="7" t="inlineStr">
        <is>
          <t>80000-6400</t>
        </is>
      </c>
      <c r="F1304" s="12" t="inlineStr">
        <is>
          <t>PMC</t>
        </is>
      </c>
      <c r="G1304" s="7" t="inlineStr">
        <is>
          <t>Capital Plan</t>
        </is>
      </c>
      <c r="H1304" s="3" t="n">
        <v>17934</v>
      </c>
      <c r="I1304" s="3" t="n">
        <v>509</v>
      </c>
      <c r="J1304" s="4" t="n">
        <v>17425</v>
      </c>
      <c r="K1304" s="8">
        <f>IF(H1304=0,0,I1304/H1304)</f>
        <v/>
      </c>
      <c r="L1304" s="10" t="inlineStr">
        <is>
          <t>In Progress</t>
        </is>
      </c>
    </row>
    <row r="1305">
      <c r="A1305" t="inlineStr">
        <is>
          <t>Canyon Villa</t>
        </is>
      </c>
      <c r="B1305" s="7" t="n">
        <v>2025</v>
      </c>
      <c r="C1305" t="inlineStr">
        <is>
          <t>Signage - Entry Monument</t>
        </is>
      </c>
      <c r="D1305" t="inlineStr">
        <is>
          <t>EPCA - Provide signage directing individuals from the
accessible parking spaces to the leasing office
entrance doors.</t>
        </is>
      </c>
      <c r="E1305" s="7" t="inlineStr">
        <is>
          <t>83000-4300</t>
        </is>
      </c>
      <c r="F1305" s="12" t="inlineStr">
        <is>
          <t>PMC</t>
        </is>
      </c>
      <c r="G1305" s="7" t="inlineStr">
        <is>
          <t>Capital Plan</t>
        </is>
      </c>
      <c r="H1305" s="3" t="n">
        <v>300</v>
      </c>
      <c r="I1305" s="3" t="n">
        <v>0</v>
      </c>
      <c r="J1305" s="4" t="n">
        <v>300</v>
      </c>
      <c r="K1305" s="8">
        <f>IF(H1305=0,0,I1305/H1305)</f>
        <v/>
      </c>
      <c r="L1305" s="13" t="inlineStr">
        <is>
          <t>Not Started</t>
        </is>
      </c>
    </row>
    <row r="1306">
      <c r="A1306" t="inlineStr">
        <is>
          <t>Canyon Villa</t>
        </is>
      </c>
      <c r="B1306" s="7" t="n">
        <v>2025</v>
      </c>
      <c r="C1306" t="inlineStr">
        <is>
          <t>Security/ fire alarm systems</t>
        </is>
      </c>
      <c r="D1306" t="inlineStr">
        <is>
          <t>LPCA (PR-90) - An annual fire alarm certification tag was not present at the fire alarm control panel. Servicing and rec</t>
        </is>
      </c>
      <c r="E1306" s="7" t="inlineStr">
        <is>
          <t>80000-1700</t>
        </is>
      </c>
      <c r="F1306" s="11" t="inlineStr">
        <is>
          <t>GC</t>
        </is>
      </c>
      <c r="G1306" s="7" t="inlineStr">
        <is>
          <t>Capital Plan</t>
        </is>
      </c>
      <c r="H1306" s="3" t="n">
        <v>20000</v>
      </c>
      <c r="I1306" s="3" t="n">
        <v>2579</v>
      </c>
      <c r="J1306" s="4" t="n">
        <v>17421</v>
      </c>
      <c r="K1306" s="8">
        <f>IF(H1306=0,0,I1306/H1306)</f>
        <v/>
      </c>
      <c r="L1306" s="10" t="inlineStr">
        <is>
          <t>In Progress</t>
        </is>
      </c>
    </row>
    <row r="1307">
      <c r="A1307" t="inlineStr">
        <is>
          <t>Canyon Villa</t>
        </is>
      </c>
      <c r="B1307" s="7" t="n">
        <v>2025</v>
      </c>
      <c r="C1307" t="inlineStr">
        <is>
          <t>Fire/Life Safety System - Smoke/CO alarm</t>
        </is>
      </c>
      <c r="D1307" t="inlineStr">
        <is>
          <t>EPCA - Budget to replace the existing combination
smoke/CO alarms based on age and useful life.
The NFPA requires that s</t>
        </is>
      </c>
      <c r="E1307" s="7" t="inlineStr">
        <is>
          <t>80000-1700</t>
        </is>
      </c>
      <c r="F1307" s="12" t="inlineStr">
        <is>
          <t>PMC</t>
        </is>
      </c>
      <c r="G1307" s="7" t="inlineStr">
        <is>
          <t>Capital Plan</t>
        </is>
      </c>
      <c r="H1307" s="3" t="n">
        <v>20720</v>
      </c>
      <c r="I1307" s="3" t="n">
        <v>0</v>
      </c>
      <c r="J1307" s="4" t="n">
        <v>20720</v>
      </c>
      <c r="K1307" s="8">
        <f>IF(H1307=0,0,I1307/H1307)</f>
        <v/>
      </c>
      <c r="L1307" s="13" t="inlineStr">
        <is>
          <t>Not Started</t>
        </is>
      </c>
    </row>
    <row r="1308">
      <c r="A1308" t="inlineStr">
        <is>
          <t>Canyon Villa</t>
        </is>
      </c>
      <c r="B1308" s="7" t="n">
        <v>2025</v>
      </c>
      <c r="C1308" t="inlineStr">
        <is>
          <t>Back-flow preventer</t>
        </is>
      </c>
      <c r="D1308" t="inlineStr">
        <is>
          <t xml:space="preserve">EPCA - The three irrigation backflow preventer assemblies were last inspected in February 2024 and are now past due for </t>
        </is>
      </c>
      <c r="E1308" s="7" t="inlineStr">
        <is>
          <t>80000-5100</t>
        </is>
      </c>
      <c r="F1308" s="12" t="inlineStr">
        <is>
          <t>PMC</t>
        </is>
      </c>
      <c r="G1308" s="7" t="inlineStr">
        <is>
          <t>Capital Plan</t>
        </is>
      </c>
      <c r="H1308" s="3" t="n">
        <v>1500</v>
      </c>
      <c r="I1308" s="3" t="n">
        <v>0</v>
      </c>
      <c r="J1308" s="4" t="n">
        <v>1500</v>
      </c>
      <c r="K1308" s="8">
        <f>IF(H1308=0,0,I1308/H1308)</f>
        <v/>
      </c>
      <c r="L1308" s="13" t="inlineStr">
        <is>
          <t>Not Started</t>
        </is>
      </c>
    </row>
    <row r="1309">
      <c r="A1309" t="inlineStr">
        <is>
          <t>Canyon Villa</t>
        </is>
      </c>
      <c r="B1309" s="7" t="n">
        <v>2025</v>
      </c>
      <c r="C1309" t="inlineStr">
        <is>
          <t>Galvanized Pipe Replacement</t>
        </is>
      </c>
      <c r="D1309" t="inlineStr">
        <is>
          <t>EPCA - Allowance for periodic domestic and sanitary
piping repairs or replacements based on age and
EUL (year 1 upfront,</t>
        </is>
      </c>
      <c r="E1309" s="7" t="inlineStr">
        <is>
          <t>80000-5200</t>
        </is>
      </c>
      <c r="F1309" s="12" t="inlineStr">
        <is>
          <t>PMC</t>
        </is>
      </c>
      <c r="G1309" s="7" t="inlineStr">
        <is>
          <t>Capital Plan</t>
        </is>
      </c>
      <c r="H1309" s="3" t="n">
        <v>20000</v>
      </c>
      <c r="I1309" s="3" t="n">
        <v>0</v>
      </c>
      <c r="J1309" s="4" t="n">
        <v>20000</v>
      </c>
      <c r="K1309" s="8">
        <f>IF(H1309=0,0,I1309/H1309)</f>
        <v/>
      </c>
      <c r="L1309" s="13" t="inlineStr">
        <is>
          <t>Not Started</t>
        </is>
      </c>
    </row>
    <row r="1310">
      <c r="A1310" t="inlineStr">
        <is>
          <t>Canyon Villa</t>
        </is>
      </c>
      <c r="B1310" s="7" t="n">
        <v>2025</v>
      </c>
      <c r="C1310" t="inlineStr">
        <is>
          <t>Electrical distribution</t>
        </is>
      </c>
      <c r="D1310" t="inlineStr">
        <is>
          <t>Repair electric to pole lights and photo cells</t>
        </is>
      </c>
      <c r="E1310" s="7" t="inlineStr">
        <is>
          <t>80000-4800</t>
        </is>
      </c>
      <c r="F1310" s="11" t="inlineStr">
        <is>
          <t>GC</t>
        </is>
      </c>
      <c r="G1310" s="7" t="inlineStr">
        <is>
          <t>Capital Plan</t>
        </is>
      </c>
      <c r="H1310" s="3" t="n">
        <v>20000</v>
      </c>
      <c r="I1310" s="3" t="n">
        <v>2579</v>
      </c>
      <c r="J1310" s="4" t="n">
        <v>17421</v>
      </c>
      <c r="K1310" s="8">
        <f>IF(H1310=0,0,I1310/H1310)</f>
        <v/>
      </c>
      <c r="L1310" s="10" t="inlineStr">
        <is>
          <t>In Progress</t>
        </is>
      </c>
    </row>
    <row r="1311">
      <c r="A1311" t="inlineStr">
        <is>
          <t>Canyon Villa</t>
        </is>
      </c>
      <c r="B1311" s="7" t="n">
        <v>2025</v>
      </c>
      <c r="C1311" t="inlineStr">
        <is>
          <t>Common area light fixtures</t>
        </is>
      </c>
      <c r="D1311" t="inlineStr">
        <is>
          <t>replace exterior building lights and post lights</t>
        </is>
      </c>
      <c r="E1311" s="7" t="inlineStr">
        <is>
          <t>83000-3200</t>
        </is>
      </c>
      <c r="F1311" s="11" t="inlineStr">
        <is>
          <t>GC</t>
        </is>
      </c>
      <c r="G1311" s="7" t="inlineStr">
        <is>
          <t>Capital Plan</t>
        </is>
      </c>
      <c r="H1311" s="3" t="n">
        <v>32000</v>
      </c>
      <c r="I1311" s="3" t="n">
        <v>4126</v>
      </c>
      <c r="J1311" s="4" t="n">
        <v>27874</v>
      </c>
      <c r="K1311" s="8">
        <f>IF(H1311=0,0,I1311/H1311)</f>
        <v/>
      </c>
      <c r="L1311" s="10" t="inlineStr">
        <is>
          <t>In Progress</t>
        </is>
      </c>
    </row>
    <row r="1312">
      <c r="A1312" t="inlineStr">
        <is>
          <t>Canyon Villa</t>
        </is>
      </c>
      <c r="B1312" s="7" t="n">
        <v>2025</v>
      </c>
      <c r="C1312" t="inlineStr">
        <is>
          <t>Replace transformer</t>
        </is>
      </c>
      <c r="D1312" t="inlineStr">
        <is>
          <t>EPCA - Contact the local utility to replace one utility
transformer exhibiting significant corrosion. The
unit is neares</t>
        </is>
      </c>
      <c r="E1312" s="7" t="inlineStr">
        <is>
          <t>80000-4800</t>
        </is>
      </c>
      <c r="F1312" s="11" t="inlineStr">
        <is>
          <t>GC</t>
        </is>
      </c>
      <c r="G1312" s="7" t="inlineStr">
        <is>
          <t>Capital Plan</t>
        </is>
      </c>
      <c r="H1312" s="3" t="n">
        <v>50000</v>
      </c>
      <c r="I1312" s="3" t="n">
        <v>6447</v>
      </c>
      <c r="J1312" s="4" t="n">
        <v>43553</v>
      </c>
      <c r="K1312" s="8">
        <f>IF(H1312=0,0,I1312/H1312)</f>
        <v/>
      </c>
      <c r="L1312" s="10" t="inlineStr">
        <is>
          <t>In Progress</t>
        </is>
      </c>
    </row>
    <row r="1313">
      <c r="A1313" t="inlineStr">
        <is>
          <t>Canyon Villa</t>
        </is>
      </c>
      <c r="B1313" s="7" t="n">
        <v>2025</v>
      </c>
      <c r="C1313" t="inlineStr">
        <is>
          <t>Install GFCI protection</t>
        </is>
      </c>
      <c r="D1313" t="inlineStr">
        <is>
          <t>EPCA - Install GFCI protection on the counter-height
kitchen power outlets. Only 1 protected outlet was
observed in each</t>
        </is>
      </c>
      <c r="E1313" s="7" t="inlineStr">
        <is>
          <t>80000-4800</t>
        </is>
      </c>
      <c r="F1313" s="12" t="inlineStr">
        <is>
          <t>PMC</t>
        </is>
      </c>
      <c r="G1313" s="7" t="inlineStr">
        <is>
          <t>Capital Plan</t>
        </is>
      </c>
      <c r="H1313" s="3" t="n">
        <v>36600</v>
      </c>
      <c r="I1313" s="3" t="n">
        <v>0</v>
      </c>
      <c r="J1313" s="4" t="n">
        <v>36600</v>
      </c>
      <c r="K1313" s="8">
        <f>IF(H1313=0,0,I1313/H1313)</f>
        <v/>
      </c>
      <c r="L1313" s="13" t="inlineStr">
        <is>
          <t>Not Started</t>
        </is>
      </c>
    </row>
    <row r="1314">
      <c r="A1314" t="inlineStr">
        <is>
          <t>Canyon Villa</t>
        </is>
      </c>
      <c r="B1314" s="7" t="n">
        <v>2025</v>
      </c>
      <c r="C1314" t="inlineStr">
        <is>
          <t>Preventative Maintenance - Breaker Panels</t>
        </is>
      </c>
      <c r="D1314" t="inlineStr">
        <is>
          <t>EPCA - Perform preventative maintenance on the
electrical systems throughout the site, including
opening breaker panels,</t>
        </is>
      </c>
      <c r="E1314" s="7" t="inlineStr">
        <is>
          <t>80000-4800</t>
        </is>
      </c>
      <c r="F1314" s="12" t="inlineStr">
        <is>
          <t>PMC</t>
        </is>
      </c>
      <c r="G1314" s="7" t="inlineStr">
        <is>
          <t>Capital Plan</t>
        </is>
      </c>
      <c r="H1314" s="3" t="n">
        <v>18300</v>
      </c>
      <c r="I1314" s="3" t="n">
        <v>0</v>
      </c>
      <c r="J1314" s="4" t="n">
        <v>18300</v>
      </c>
      <c r="K1314" s="8">
        <f>IF(H1314=0,0,I1314/H1314)</f>
        <v/>
      </c>
      <c r="L1314" s="13" t="inlineStr">
        <is>
          <t>Not Started</t>
        </is>
      </c>
    </row>
    <row r="1315">
      <c r="A1315" t="inlineStr">
        <is>
          <t>Canyon Villa</t>
        </is>
      </c>
      <c r="B1315" s="7" t="n">
        <v>2025</v>
      </c>
      <c r="C1315" t="inlineStr">
        <is>
          <t>Contingency</t>
        </is>
      </c>
      <c r="D1315" t="inlineStr">
        <is>
          <t>Contingency Amount</t>
        </is>
      </c>
      <c r="E1315" s="7" t="inlineStr">
        <is>
          <t>80000-7700</t>
        </is>
      </c>
      <c r="F1315" s="11" t="inlineStr">
        <is>
          <t>GC</t>
        </is>
      </c>
      <c r="G1315" s="15" t="inlineStr">
        <is>
          <t>Contingency</t>
        </is>
      </c>
      <c r="H1315" s="3" t="n">
        <v>33781</v>
      </c>
      <c r="I1315" s="3" t="n">
        <v>4356</v>
      </c>
      <c r="J1315" s="4" t="n">
        <v>29425</v>
      </c>
      <c r="K1315" s="8">
        <f>IF(H1315=0,0,I1315/H1315)</f>
        <v/>
      </c>
      <c r="L1315" s="12" t="inlineStr">
        <is>
          <t>Reserve</t>
        </is>
      </c>
    </row>
    <row r="1316">
      <c r="A1316" t="inlineStr">
        <is>
          <t>Canyon Villa</t>
        </is>
      </c>
      <c r="B1316" s="7" t="n">
        <v>2025</v>
      </c>
      <c r="C1316" t="inlineStr">
        <is>
          <t>Construction Management Fee</t>
        </is>
      </c>
      <c r="D1316" t="inlineStr">
        <is>
          <t>CM Fees</t>
        </is>
      </c>
      <c r="E1316" s="7" t="inlineStr">
        <is>
          <t>80000-7200</t>
        </is>
      </c>
      <c r="F1316" s="11" t="inlineStr">
        <is>
          <t>GC</t>
        </is>
      </c>
      <c r="G1316" s="15" t="inlineStr">
        <is>
          <t>CM Fee</t>
        </is>
      </c>
      <c r="H1316" s="3" t="n">
        <v>64822</v>
      </c>
      <c r="I1316" s="3" t="n">
        <v>8358</v>
      </c>
      <c r="J1316" s="4" t="n">
        <v>56463</v>
      </c>
      <c r="K1316" s="8">
        <f>IF(H1316=0,0,I1316/H1316)</f>
        <v/>
      </c>
      <c r="L1316" s="12" t="inlineStr">
        <is>
          <t>Reserve</t>
        </is>
      </c>
    </row>
    <row r="1317">
      <c r="A1317" t="inlineStr">
        <is>
          <t>Chaparral</t>
        </is>
      </c>
      <c r="B1317" s="7" t="n">
        <v>2025</v>
      </c>
      <c r="C1317" t="inlineStr">
        <is>
          <t>Landscape Cleanup and Enhancements</t>
        </is>
      </c>
      <c r="D1317" t="inlineStr">
        <is>
          <t>Initial property tree trim, landscape cleanup, entry and tour path enhancements, etc</t>
        </is>
      </c>
      <c r="E1317" s="7" t="inlineStr">
        <is>
          <t>51043-00</t>
        </is>
      </c>
      <c r="F1317" s="12" t="inlineStr">
        <is>
          <t>PMC</t>
        </is>
      </c>
      <c r="G1317" s="7" t="inlineStr">
        <is>
          <t>Capital Plan</t>
        </is>
      </c>
      <c r="H1317" s="3" t="n">
        <v>20000</v>
      </c>
      <c r="I1317" s="3" t="n">
        <v>7420</v>
      </c>
      <c r="J1317" s="4" t="n">
        <v>12580</v>
      </c>
      <c r="K1317" s="8">
        <f>IF(H1317=0,0,I1317/H1317)</f>
        <v/>
      </c>
      <c r="L1317" s="10" t="inlineStr">
        <is>
          <t>In Progress</t>
        </is>
      </c>
    </row>
    <row r="1318">
      <c r="A1318" t="inlineStr">
        <is>
          <t>Chaparral</t>
        </is>
      </c>
      <c r="B1318" s="7" t="n">
        <v>2025</v>
      </c>
      <c r="C1318" t="inlineStr">
        <is>
          <t>Asphalt pavement</t>
        </is>
      </c>
      <c r="D1318" t="inlineStr">
        <is>
          <t>Mill and overlay asphalt throughout entire property
Includes Equity PCA Item 3.2.2- Asphalt Pavment; Mill and overlay ap</t>
        </is>
      </c>
      <c r="E1318" s="7" t="inlineStr">
        <is>
          <t>51050-00</t>
        </is>
      </c>
      <c r="F1318" s="11" t="inlineStr">
        <is>
          <t>GC</t>
        </is>
      </c>
      <c r="G1318" s="7" t="inlineStr">
        <is>
          <t>Capital Plan</t>
        </is>
      </c>
      <c r="H1318" s="3" t="n">
        <v>740000</v>
      </c>
      <c r="I1318" s="3" t="n">
        <v>740000</v>
      </c>
      <c r="J1318" s="4" t="n">
        <v>0</v>
      </c>
      <c r="K1318" s="8">
        <f>IF(H1318=0,0,I1318/H1318)</f>
        <v/>
      </c>
      <c r="L1318" s="11" t="inlineStr">
        <is>
          <t>Completed</t>
        </is>
      </c>
    </row>
    <row r="1319">
      <c r="A1319" t="inlineStr">
        <is>
          <t>Chaparral</t>
        </is>
      </c>
      <c r="B1319" s="7" t="n">
        <v>2025</v>
      </c>
      <c r="C1319" t="inlineStr">
        <is>
          <t>Stripe parking areas</t>
        </is>
      </c>
      <c r="D1319" t="inlineStr">
        <is>
          <t>Stripe throughout property</t>
        </is>
      </c>
      <c r="E1319" s="7" t="inlineStr">
        <is>
          <t>51053-00</t>
        </is>
      </c>
      <c r="F1319" s="11" t="inlineStr">
        <is>
          <t>GC</t>
        </is>
      </c>
      <c r="G1319" s="7" t="inlineStr">
        <is>
          <t>Capital Plan</t>
        </is>
      </c>
      <c r="H1319" s="3" t="n">
        <v>35000</v>
      </c>
      <c r="I1319" s="3" t="n">
        <v>35000</v>
      </c>
      <c r="J1319" s="4" t="n">
        <v>0</v>
      </c>
      <c r="K1319" s="8">
        <f>IF(H1319=0,0,I1319/H1319)</f>
        <v/>
      </c>
      <c r="L1319" s="11" t="inlineStr">
        <is>
          <t>Completed</t>
        </is>
      </c>
    </row>
    <row r="1320">
      <c r="A1320" t="inlineStr">
        <is>
          <t>Chaparral</t>
        </is>
      </c>
      <c r="B1320" s="7" t="n">
        <v>2025</v>
      </c>
      <c r="C1320" t="inlineStr">
        <is>
          <t xml:space="preserve">Asphalt Coating </t>
        </is>
      </c>
      <c r="D1320" t="inlineStr">
        <is>
          <t>Double seal coat entire pavement throughout property</t>
        </is>
      </c>
      <c r="E1320" s="7" t="inlineStr">
        <is>
          <t>51053-00</t>
        </is>
      </c>
      <c r="F1320" s="11" t="inlineStr">
        <is>
          <t>GC</t>
        </is>
      </c>
      <c r="G1320" s="7" t="inlineStr">
        <is>
          <t>Capital Plan</t>
        </is>
      </c>
      <c r="H1320" s="3" t="n">
        <v>525000</v>
      </c>
      <c r="I1320" s="3" t="n">
        <v>525000</v>
      </c>
      <c r="J1320" s="4" t="n">
        <v>0</v>
      </c>
      <c r="K1320" s="8">
        <f>IF(H1320=0,0,I1320/H1320)</f>
        <v/>
      </c>
      <c r="L1320" s="11" t="inlineStr">
        <is>
          <t>Completed</t>
        </is>
      </c>
    </row>
    <row r="1321">
      <c r="A1321" t="inlineStr">
        <is>
          <t>Chaparral</t>
        </is>
      </c>
      <c r="B1321" s="7" t="n">
        <v>2025</v>
      </c>
      <c r="C1321" t="inlineStr">
        <is>
          <t>ADA parking &amp; curb cuts</t>
        </is>
      </c>
      <c r="D1321" t="inlineStr">
        <is>
          <t>Restripe all handicap parking spots</t>
        </is>
      </c>
      <c r="E1321" s="7" t="inlineStr">
        <is>
          <t>51091-00</t>
        </is>
      </c>
      <c r="F1321" s="11" t="inlineStr">
        <is>
          <t>GC</t>
        </is>
      </c>
      <c r="G1321" s="7" t="inlineStr">
        <is>
          <t>Capital Plan</t>
        </is>
      </c>
      <c r="H1321" s="3" t="n">
        <v>25000</v>
      </c>
      <c r="I1321" s="3" t="n">
        <v>25000</v>
      </c>
      <c r="J1321" s="4" t="n">
        <v>0</v>
      </c>
      <c r="K1321" s="8">
        <f>IF(H1321=0,0,I1321/H1321)</f>
        <v/>
      </c>
      <c r="L1321" s="11" t="inlineStr">
        <is>
          <t>Completed</t>
        </is>
      </c>
    </row>
    <row r="1322">
      <c r="A1322" t="inlineStr">
        <is>
          <t>Chaparral</t>
        </is>
      </c>
      <c r="B1322" s="7" t="n">
        <v>2025</v>
      </c>
      <c r="C1322" t="inlineStr">
        <is>
          <t>Sidewalks</t>
        </is>
      </c>
      <c r="D1322" t="inlineStr">
        <is>
          <t>Replace cracked sidewalks throughout property</t>
        </is>
      </c>
      <c r="E1322" s="7" t="inlineStr">
        <is>
          <t>51091-00</t>
        </is>
      </c>
      <c r="F1322" s="11" t="inlineStr">
        <is>
          <t>GC</t>
        </is>
      </c>
      <c r="G1322" s="7" t="inlineStr">
        <is>
          <t>Capital Plan</t>
        </is>
      </c>
      <c r="H1322" s="3" t="n">
        <v>4500</v>
      </c>
      <c r="I1322" s="3" t="n">
        <v>4500</v>
      </c>
      <c r="J1322" s="4" t="n">
        <v>0</v>
      </c>
      <c r="K1322" s="8">
        <f>IF(H1322=0,0,I1322/H1322)</f>
        <v/>
      </c>
      <c r="L1322" s="11" t="inlineStr">
        <is>
          <t>Completed</t>
        </is>
      </c>
    </row>
    <row r="1323">
      <c r="A1323" t="inlineStr">
        <is>
          <t>Chaparral</t>
        </is>
      </c>
      <c r="B1323" s="7" t="n">
        <v>2025</v>
      </c>
      <c r="C1323" t="inlineStr">
        <is>
          <t>Resurface swimming pool</t>
        </is>
      </c>
      <c r="D1323" t="inlineStr">
        <is>
          <t>Resurface both pools, not including spas (completed recently)</t>
        </is>
      </c>
      <c r="E1323" s="7" t="inlineStr">
        <is>
          <t>51023-00</t>
        </is>
      </c>
      <c r="F1323" s="11" t="inlineStr">
        <is>
          <t>GC</t>
        </is>
      </c>
      <c r="G1323" s="7" t="inlineStr">
        <is>
          <t>Capital Plan</t>
        </is>
      </c>
      <c r="H1323" s="3" t="n">
        <v>67500</v>
      </c>
      <c r="I1323" s="3" t="n">
        <v>67500</v>
      </c>
      <c r="J1323" s="4" t="n">
        <v>0</v>
      </c>
      <c r="K1323" s="8">
        <f>IF(H1323=0,0,I1323/H1323)</f>
        <v/>
      </c>
      <c r="L1323" s="11" t="inlineStr">
        <is>
          <t>Completed</t>
        </is>
      </c>
    </row>
    <row r="1324">
      <c r="A1324" t="inlineStr">
        <is>
          <t>Chaparral</t>
        </is>
      </c>
      <c r="B1324" s="7" t="n">
        <v>2025</v>
      </c>
      <c r="C1324" t="inlineStr">
        <is>
          <t>Replace swimming pool coping</t>
        </is>
      </c>
      <c r="D1324" t="inlineStr">
        <is>
          <t>Deck-o-seal coping around both pools</t>
        </is>
      </c>
      <c r="E1324" s="7" t="inlineStr">
        <is>
          <t>51021-00</t>
        </is>
      </c>
      <c r="F1324" s="11" t="inlineStr">
        <is>
          <t>GC</t>
        </is>
      </c>
      <c r="G1324" s="7" t="inlineStr">
        <is>
          <t>Capital Plan</t>
        </is>
      </c>
      <c r="H1324" s="3" t="n">
        <v>6000</v>
      </c>
      <c r="I1324" s="3" t="n">
        <v>6000</v>
      </c>
      <c r="J1324" s="4" t="n">
        <v>0</v>
      </c>
      <c r="K1324" s="8">
        <f>IF(H1324=0,0,I1324/H1324)</f>
        <v/>
      </c>
      <c r="L1324" s="11" t="inlineStr">
        <is>
          <t>Completed</t>
        </is>
      </c>
    </row>
    <row r="1325">
      <c r="A1325" t="inlineStr">
        <is>
          <t>Chaparral</t>
        </is>
      </c>
      <c r="B1325" s="7" t="n">
        <v>2025</v>
      </c>
      <c r="C1325" t="inlineStr">
        <is>
          <t>Fences &amp; gates - swimming pool</t>
        </is>
      </c>
      <c r="D1325" t="inlineStr">
        <is>
          <t>Scrap, prime and paint both pool fences. Add metal fence topper to extend height on gates and improve gate security. Pro</t>
        </is>
      </c>
      <c r="E1325" s="7" t="inlineStr">
        <is>
          <t>51076-00</t>
        </is>
      </c>
      <c r="F1325" s="11" t="inlineStr">
        <is>
          <t>GC</t>
        </is>
      </c>
      <c r="G1325" s="7" t="inlineStr">
        <is>
          <t>Capital Plan</t>
        </is>
      </c>
      <c r="H1325" s="3" t="n">
        <v>37600</v>
      </c>
      <c r="I1325" s="3" t="n">
        <v>37600</v>
      </c>
      <c r="J1325" s="4" t="n">
        <v>0</v>
      </c>
      <c r="K1325" s="8">
        <f>IF(H1325=0,0,I1325/H1325)</f>
        <v/>
      </c>
      <c r="L1325" s="11" t="inlineStr">
        <is>
          <t>Completed</t>
        </is>
      </c>
    </row>
    <row r="1326">
      <c r="A1326" t="inlineStr">
        <is>
          <t>Chaparral</t>
        </is>
      </c>
      <c r="B1326" s="7" t="n">
        <v>2025</v>
      </c>
      <c r="C1326" t="inlineStr">
        <is>
          <t>Sport Court</t>
        </is>
      </c>
      <c r="D1326" t="inlineStr">
        <is>
          <t>Resurface and stripe for tennis &amp; pickleball. Fencing and lighting repairs. Includes Equity PCA Item 3.2.9- Tennis Court</t>
        </is>
      </c>
      <c r="E1326" s="7" t="inlineStr">
        <is>
          <t>51027-00</t>
        </is>
      </c>
      <c r="F1326" s="11" t="inlineStr">
        <is>
          <t>GC</t>
        </is>
      </c>
      <c r="G1326" s="7" t="inlineStr">
        <is>
          <t>Capital Plan</t>
        </is>
      </c>
      <c r="H1326" s="3" t="n">
        <v>55000</v>
      </c>
      <c r="I1326" s="3" t="n">
        <v>55000</v>
      </c>
      <c r="J1326" s="4" t="n">
        <v>0</v>
      </c>
      <c r="K1326" s="8">
        <f>IF(H1326=0,0,I1326/H1326)</f>
        <v/>
      </c>
      <c r="L1326" s="11" t="inlineStr">
        <is>
          <t>Completed</t>
        </is>
      </c>
    </row>
    <row r="1327">
      <c r="A1327" t="inlineStr">
        <is>
          <t>Chaparral</t>
        </is>
      </c>
      <c r="B1327" s="7" t="n">
        <v>2025</v>
      </c>
      <c r="C1327" t="inlineStr">
        <is>
          <t xml:space="preserve">Retaining walls </t>
        </is>
      </c>
      <c r="D1327" t="inlineStr">
        <is>
          <t>Equity PCA Item 3.2.5- Install weepholes on southern perimeter concrete masonry retaining walls</t>
        </is>
      </c>
      <c r="E1327" s="7" t="inlineStr">
        <is>
          <t>51085-00</t>
        </is>
      </c>
      <c r="F1327" s="11" t="inlineStr">
        <is>
          <t>GC</t>
        </is>
      </c>
      <c r="G1327" s="7" t="inlineStr">
        <is>
          <t>Capital Plan</t>
        </is>
      </c>
      <c r="H1327" s="3" t="n">
        <v>2400</v>
      </c>
      <c r="I1327" s="3" t="n">
        <v>2400</v>
      </c>
      <c r="J1327" s="4" t="n">
        <v>0</v>
      </c>
      <c r="K1327" s="8">
        <f>IF(H1327=0,0,I1327/H1327)</f>
        <v/>
      </c>
      <c r="L1327" s="11" t="inlineStr">
        <is>
          <t>Completed</t>
        </is>
      </c>
    </row>
    <row r="1328">
      <c r="A1328" t="inlineStr">
        <is>
          <t>Chaparral</t>
        </is>
      </c>
      <c r="B1328" s="7" t="n">
        <v>2025</v>
      </c>
      <c r="C1328" t="inlineStr">
        <is>
          <t>West Poolhouse</t>
        </is>
      </c>
      <c r="D1328" t="inlineStr">
        <is>
          <t>Equity PCA Item 3.2.9- Eliminate step between pool surround and poolhouse interior to provide wheelchair accessible rout</t>
        </is>
      </c>
      <c r="E1328" s="7" t="inlineStr">
        <is>
          <t>51021-00</t>
        </is>
      </c>
      <c r="F1328" s="11" t="inlineStr">
        <is>
          <t>GC</t>
        </is>
      </c>
      <c r="G1328" s="7" t="inlineStr">
        <is>
          <t>Capital Plan</t>
        </is>
      </c>
      <c r="H1328" s="3" t="n">
        <v>1250</v>
      </c>
      <c r="I1328" s="3" t="n">
        <v>1250</v>
      </c>
      <c r="J1328" s="4" t="n">
        <v>0</v>
      </c>
      <c r="K1328" s="8">
        <f>IF(H1328=0,0,I1328/H1328)</f>
        <v/>
      </c>
      <c r="L1328" s="11" t="inlineStr">
        <is>
          <t>Completed</t>
        </is>
      </c>
    </row>
    <row r="1329">
      <c r="A1329" t="inlineStr">
        <is>
          <t>Chaparral</t>
        </is>
      </c>
      <c r="B1329" s="7" t="n">
        <v>2025</v>
      </c>
      <c r="C1329" t="inlineStr">
        <is>
          <t>Pool Equipment</t>
        </is>
      </c>
      <c r="D1329" t="inlineStr">
        <is>
          <t>Includes Equity PCA Item 3.2.9- Repair active leaks observed at East and West pool heater PVC distribution piping</t>
        </is>
      </c>
      <c r="E1329" s="7" t="inlineStr">
        <is>
          <t>51026-00</t>
        </is>
      </c>
      <c r="F1329" s="11" t="inlineStr">
        <is>
          <t>GC</t>
        </is>
      </c>
      <c r="G1329" s="7" t="inlineStr">
        <is>
          <t>Capital Plan</t>
        </is>
      </c>
      <c r="H1329" s="3" t="n">
        <v>300</v>
      </c>
      <c r="I1329" s="3" t="n">
        <v>300</v>
      </c>
      <c r="J1329" s="4" t="n">
        <v>0</v>
      </c>
      <c r="K1329" s="8">
        <f>IF(H1329=0,0,I1329/H1329)</f>
        <v/>
      </c>
      <c r="L1329" s="11" t="inlineStr">
        <is>
          <t>Completed</t>
        </is>
      </c>
    </row>
    <row r="1330">
      <c r="A1330" t="inlineStr">
        <is>
          <t>Chaparral</t>
        </is>
      </c>
      <c r="B1330" s="7" t="n">
        <v>2025</v>
      </c>
      <c r="C1330" t="inlineStr">
        <is>
          <t>Fences &amp; gates - swimming pool</t>
        </is>
      </c>
      <c r="D1330" t="inlineStr">
        <is>
          <t>Reinforce or increase size of pool gate gate posts at both pools</t>
        </is>
      </c>
      <c r="E1330" s="7" t="inlineStr">
        <is>
          <t>51076-00</t>
        </is>
      </c>
      <c r="F1330" s="11" t="inlineStr">
        <is>
          <t>GC</t>
        </is>
      </c>
      <c r="G1330" s="7" t="inlineStr">
        <is>
          <t>Capital Plan</t>
        </is>
      </c>
      <c r="H1330" s="3" t="n">
        <v>3000</v>
      </c>
      <c r="I1330" s="3" t="n">
        <v>3000</v>
      </c>
      <c r="J1330" s="4" t="n">
        <v>0</v>
      </c>
      <c r="K1330" s="8">
        <f>IF(H1330=0,0,I1330/H1330)</f>
        <v/>
      </c>
      <c r="L1330" s="11" t="inlineStr">
        <is>
          <t>Completed</t>
        </is>
      </c>
    </row>
    <row r="1331">
      <c r="A1331" t="inlineStr">
        <is>
          <t>Chaparral</t>
        </is>
      </c>
      <c r="B1331" s="7" t="n">
        <v>2025</v>
      </c>
      <c r="C1331" t="inlineStr">
        <is>
          <t>Playground equipment</t>
        </is>
      </c>
      <c r="D1331" t="inlineStr">
        <is>
          <t>Playground Addition</t>
        </is>
      </c>
      <c r="E1331" s="7" t="inlineStr">
        <is>
          <t>51020-00</t>
        </is>
      </c>
      <c r="F1331" s="11" t="inlineStr">
        <is>
          <t>GC</t>
        </is>
      </c>
      <c r="G1331" s="7" t="inlineStr">
        <is>
          <t>Capital Plan</t>
        </is>
      </c>
      <c r="H1331" s="3" t="n">
        <v>40000</v>
      </c>
      <c r="I1331" s="3" t="n">
        <v>0</v>
      </c>
      <c r="J1331" s="4" t="n">
        <v>40000</v>
      </c>
      <c r="K1331" s="8">
        <f>IF(H1331=0,0,I1331/H1331)</f>
        <v/>
      </c>
      <c r="L1331" s="13" t="inlineStr">
        <is>
          <t>Not Started</t>
        </is>
      </c>
    </row>
    <row r="1332">
      <c r="A1332" t="inlineStr">
        <is>
          <t>Chaparral</t>
        </is>
      </c>
      <c r="B1332" s="7" t="n">
        <v>2025</v>
      </c>
      <c r="C1332" t="inlineStr">
        <is>
          <t>Picnic areas</t>
        </is>
      </c>
      <c r="D1332" t="inlineStr">
        <is>
          <t>Tables &amp; Seating</t>
        </is>
      </c>
      <c r="E1332" s="7" t="inlineStr">
        <is>
          <t>51160-04</t>
        </is>
      </c>
      <c r="F1332" s="11" t="inlineStr">
        <is>
          <t>GC</t>
        </is>
      </c>
      <c r="G1332" s="7" t="inlineStr">
        <is>
          <t>Capital Plan</t>
        </is>
      </c>
      <c r="H1332" s="3" t="n">
        <v>10000</v>
      </c>
      <c r="I1332" s="3" t="n">
        <v>0</v>
      </c>
      <c r="J1332" s="4" t="n">
        <v>10000</v>
      </c>
      <c r="K1332" s="8">
        <f>IF(H1332=0,0,I1332/H1332)</f>
        <v/>
      </c>
      <c r="L1332" s="13" t="inlineStr">
        <is>
          <t>Not Started</t>
        </is>
      </c>
    </row>
    <row r="1333">
      <c r="A1333" t="inlineStr">
        <is>
          <t>Chaparral</t>
        </is>
      </c>
      <c r="B1333" s="7" t="n">
        <v>2025</v>
      </c>
      <c r="C1333" t="inlineStr">
        <is>
          <t>ADA Accessibility</t>
        </is>
      </c>
      <c r="D1333" t="inlineStr">
        <is>
          <t>Equity PCA Item- 7.1- Provide compliant scald-protection underneath leasing office men's restroom sink</t>
        </is>
      </c>
      <c r="E1333" s="7" t="inlineStr">
        <is>
          <t>51158-00</t>
        </is>
      </c>
      <c r="F1333" s="11" t="inlineStr">
        <is>
          <t>GC</t>
        </is>
      </c>
      <c r="G1333" s="7" t="inlineStr">
        <is>
          <t>Capital Plan</t>
        </is>
      </c>
      <c r="H1333" s="3" t="n">
        <v>200</v>
      </c>
      <c r="I1333" s="3" t="n">
        <v>200</v>
      </c>
      <c r="J1333" s="4" t="n">
        <v>0</v>
      </c>
      <c r="K1333" s="8">
        <f>IF(H1333=0,0,I1333/H1333)</f>
        <v/>
      </c>
      <c r="L1333" s="11" t="inlineStr">
        <is>
          <t>Completed</t>
        </is>
      </c>
    </row>
    <row r="1334">
      <c r="A1334" t="inlineStr">
        <is>
          <t>Chaparral</t>
        </is>
      </c>
      <c r="B1334" s="7" t="n">
        <v>2025</v>
      </c>
      <c r="C1334" t="inlineStr">
        <is>
          <t>Interior Update Placeholder</t>
        </is>
      </c>
      <c r="D1334" t="inlineStr">
        <is>
          <t>Placeholder Expense</t>
        </is>
      </c>
      <c r="E1334" s="7" t="inlineStr">
        <is>
          <t>51150-00</t>
        </is>
      </c>
      <c r="F1334" s="12" t="inlineStr">
        <is>
          <t>PMC</t>
        </is>
      </c>
      <c r="G1334" s="7" t="inlineStr">
        <is>
          <t>Capital Plan</t>
        </is>
      </c>
      <c r="H1334" s="3" t="n">
        <v>296000</v>
      </c>
      <c r="I1334" s="3" t="n">
        <v>1706</v>
      </c>
      <c r="J1334" s="4" t="n">
        <v>294294</v>
      </c>
      <c r="K1334" s="8">
        <f>IF(H1334=0,0,I1334/H1334)</f>
        <v/>
      </c>
      <c r="L1334" s="10" t="inlineStr">
        <is>
          <t>In Progress</t>
        </is>
      </c>
    </row>
    <row r="1335">
      <c r="A1335" t="inlineStr">
        <is>
          <t>Chaparral</t>
        </is>
      </c>
      <c r="B1335" s="7" t="n">
        <v>2025</v>
      </c>
      <c r="C1335" t="inlineStr">
        <is>
          <t>Signage - Building identification</t>
        </is>
      </c>
      <c r="D1335" t="inlineStr">
        <is>
          <t>Unit number signage needed at doors</t>
        </is>
      </c>
      <c r="E1335" s="7" t="inlineStr">
        <is>
          <t>51033-00</t>
        </is>
      </c>
      <c r="F1335" s="12" t="inlineStr">
        <is>
          <t>PMC</t>
        </is>
      </c>
      <c r="G1335" s="7" t="inlineStr">
        <is>
          <t>Capital Plan</t>
        </is>
      </c>
      <c r="H1335" s="3" t="n">
        <v>22200</v>
      </c>
      <c r="I1335" s="3" t="n">
        <v>0</v>
      </c>
      <c r="J1335" s="4" t="n">
        <v>22200</v>
      </c>
      <c r="K1335" s="8">
        <f>IF(H1335=0,0,I1335/H1335)</f>
        <v/>
      </c>
      <c r="L1335" s="13" t="inlineStr">
        <is>
          <t>Not Started</t>
        </is>
      </c>
    </row>
    <row r="1336">
      <c r="A1336" t="inlineStr">
        <is>
          <t>Chaparral</t>
        </is>
      </c>
      <c r="B1336" s="7" t="n">
        <v>2025</v>
      </c>
      <c r="C1336" t="inlineStr">
        <is>
          <t>Fitness Center Remodel (Defer Costs)</t>
        </is>
      </c>
      <c r="D1336" t="inlineStr">
        <is>
          <t>Paint &amp; Reupholster ($5,000)</t>
        </is>
      </c>
      <c r="E1336" s="7" t="inlineStr">
        <is>
          <t>51160-00</t>
        </is>
      </c>
      <c r="F1336" s="11" t="inlineStr">
        <is>
          <t>GC</t>
        </is>
      </c>
      <c r="G1336" s="7" t="inlineStr">
        <is>
          <t>Capital Plan</t>
        </is>
      </c>
      <c r="H1336" s="3" t="n">
        <v>5000</v>
      </c>
      <c r="I1336" s="3" t="n">
        <v>0</v>
      </c>
      <c r="J1336" s="4" t="n">
        <v>5000</v>
      </c>
      <c r="K1336" s="8">
        <f>IF(H1336=0,0,I1336/H1336)</f>
        <v/>
      </c>
      <c r="L1336" s="13" t="inlineStr">
        <is>
          <t>Not Started</t>
        </is>
      </c>
    </row>
    <row r="1337">
      <c r="A1337" t="inlineStr">
        <is>
          <t>Chaparral</t>
        </is>
      </c>
      <c r="B1337" s="7" t="n">
        <v>2025</v>
      </c>
      <c r="C1337" t="inlineStr">
        <is>
          <t>Picnic/Grill Area Remodel</t>
        </is>
      </c>
      <c r="D1337" t="inlineStr">
        <is>
          <t>Remove and install new stand alone grils throughout property</t>
        </is>
      </c>
      <c r="E1337" s="7" t="inlineStr">
        <is>
          <t>51160-04</t>
        </is>
      </c>
      <c r="F1337" s="11" t="inlineStr">
        <is>
          <t>GC</t>
        </is>
      </c>
      <c r="G1337" s="7" t="inlineStr">
        <is>
          <t>Capital Plan</t>
        </is>
      </c>
      <c r="H1337" s="3" t="n">
        <v>8500</v>
      </c>
      <c r="I1337" s="3" t="n">
        <v>8500</v>
      </c>
      <c r="J1337" s="4" t="n">
        <v>0</v>
      </c>
      <c r="K1337" s="8">
        <f>IF(H1337=0,0,I1337/H1337)</f>
        <v/>
      </c>
      <c r="L1337" s="11" t="inlineStr">
        <is>
          <t>Completed</t>
        </is>
      </c>
    </row>
    <row r="1338">
      <c r="A1338" t="inlineStr">
        <is>
          <t>Chaparral</t>
        </is>
      </c>
      <c r="B1338" s="7" t="n">
        <v>2025</v>
      </c>
      <c r="C1338" t="inlineStr">
        <is>
          <t>Package Lockers (Defer Costs)</t>
        </is>
      </c>
      <c r="D1338" t="inlineStr">
        <is>
          <t>Accept small packages at office, otherwise deliver to door. Look at adding package lockers in enclosed room by 2nd pool.</t>
        </is>
      </c>
      <c r="E1338" s="7" t="inlineStr">
        <is>
          <t>51168-00</t>
        </is>
      </c>
      <c r="F1338" s="11" t="inlineStr">
        <is>
          <t>GC</t>
        </is>
      </c>
      <c r="G1338" s="7" t="inlineStr">
        <is>
          <t>Capital Plan</t>
        </is>
      </c>
      <c r="H1338" s="3" t="n">
        <v>29600</v>
      </c>
      <c r="I1338" s="3" t="n">
        <v>0</v>
      </c>
      <c r="J1338" s="4" t="n">
        <v>29600</v>
      </c>
      <c r="K1338" s="8">
        <f>IF(H1338=0,0,I1338/H1338)</f>
        <v/>
      </c>
      <c r="L1338" s="13" t="inlineStr">
        <is>
          <t>Not Started</t>
        </is>
      </c>
    </row>
    <row r="1339">
      <c r="A1339" t="inlineStr">
        <is>
          <t>Chaparral</t>
        </is>
      </c>
      <c r="B1339" s="7" t="n">
        <v>2025</v>
      </c>
      <c r="C1339" t="inlineStr">
        <is>
          <t>Security Camera System</t>
        </is>
      </c>
      <c r="D1339" t="inlineStr">
        <is>
          <t>Have 23 cameras, need 2-4 more cameras to cover side views</t>
        </is>
      </c>
      <c r="E1339" s="7" t="inlineStr">
        <is>
          <t>51993-00</t>
        </is>
      </c>
      <c r="F1339" s="12" t="inlineStr">
        <is>
          <t>PMC</t>
        </is>
      </c>
      <c r="G1339" s="7" t="inlineStr">
        <is>
          <t>Capital Plan</t>
        </is>
      </c>
      <c r="H1339" s="3" t="n">
        <v>5000</v>
      </c>
      <c r="I1339" s="3" t="n">
        <v>0</v>
      </c>
      <c r="J1339" s="4" t="n">
        <v>5000</v>
      </c>
      <c r="K1339" s="8">
        <f>IF(H1339=0,0,I1339/H1339)</f>
        <v/>
      </c>
      <c r="L1339" s="13" t="inlineStr">
        <is>
          <t>Not Started</t>
        </is>
      </c>
    </row>
    <row r="1340">
      <c r="A1340" t="inlineStr">
        <is>
          <t>Chaparral</t>
        </is>
      </c>
      <c r="B1340" s="7" t="n">
        <v>2025</v>
      </c>
      <c r="C1340" t="inlineStr">
        <is>
          <t>Golf Cart</t>
        </is>
      </c>
      <c r="D1340" t="inlineStr">
        <is>
          <t>Have leasing cart but could use new one</t>
        </is>
      </c>
      <c r="E1340" s="7" t="inlineStr">
        <is>
          <t>51994-00</t>
        </is>
      </c>
      <c r="F1340" s="12" t="inlineStr">
        <is>
          <t>PMC</t>
        </is>
      </c>
      <c r="G1340" s="7" t="inlineStr">
        <is>
          <t>Capital Plan</t>
        </is>
      </c>
      <c r="H1340" s="3" t="n">
        <v>8000</v>
      </c>
      <c r="I1340" s="3" t="n">
        <v>16562</v>
      </c>
      <c r="J1340" s="4" t="n">
        <v>-8562</v>
      </c>
      <c r="K1340" s="8">
        <f>IF(H1340=0,0,I1340/H1340)</f>
        <v/>
      </c>
      <c r="L1340" s="11" t="inlineStr">
        <is>
          <t>Completed</t>
        </is>
      </c>
    </row>
    <row r="1341">
      <c r="A1341" t="inlineStr">
        <is>
          <t>Chaparral</t>
        </is>
      </c>
      <c r="B1341" s="7" t="n">
        <v>2025</v>
      </c>
      <c r="C1341" t="inlineStr">
        <is>
          <t>Domestic Water Service Main</t>
        </is>
      </c>
      <c r="D1341" t="inlineStr">
        <is>
          <t xml:space="preserve">Equity PCA Item- 5.1- The east domestic water service backflow prevention device was observed with an active drip leak. </t>
        </is>
      </c>
      <c r="E1341" s="7" t="inlineStr">
        <is>
          <t>51158-00</t>
        </is>
      </c>
      <c r="F1341" s="11" t="inlineStr">
        <is>
          <t>GC</t>
        </is>
      </c>
      <c r="G1341" s="7" t="inlineStr">
        <is>
          <t>Capital Plan</t>
        </is>
      </c>
      <c r="H1341" s="3" t="n">
        <v>2000</v>
      </c>
      <c r="I1341" s="3" t="n">
        <v>2000</v>
      </c>
      <c r="J1341" s="4" t="n">
        <v>0</v>
      </c>
      <c r="K1341" s="8">
        <f>IF(H1341=0,0,I1341/H1341)</f>
        <v/>
      </c>
      <c r="L1341" s="11" t="inlineStr">
        <is>
          <t>Completed</t>
        </is>
      </c>
    </row>
    <row r="1342">
      <c r="A1342" t="inlineStr">
        <is>
          <t>Chaparral</t>
        </is>
      </c>
      <c r="B1342" s="7" t="n">
        <v>2025</v>
      </c>
      <c r="C1342" t="inlineStr">
        <is>
          <t>Domestic Water Hose Bibs</t>
        </is>
      </c>
      <c r="D1342" t="inlineStr">
        <is>
          <t>Equity PCA Item- 5.1- Hose bibs were observed with active drip leaks on the exterior risers of apartment buildings
E and</t>
        </is>
      </c>
      <c r="E1342" s="7" t="inlineStr">
        <is>
          <t>51158-00</t>
        </is>
      </c>
      <c r="F1342" s="11" t="inlineStr">
        <is>
          <t>GC</t>
        </is>
      </c>
      <c r="G1342" s="7" t="inlineStr">
        <is>
          <t>Capital Plan</t>
        </is>
      </c>
      <c r="H1342" s="3" t="n">
        <v>500</v>
      </c>
      <c r="I1342" s="3" t="n">
        <v>500</v>
      </c>
      <c r="J1342" s="4" t="n">
        <v>0</v>
      </c>
      <c r="K1342" s="8">
        <f>IF(H1342=0,0,I1342/H1342)</f>
        <v/>
      </c>
      <c r="L1342" s="11" t="inlineStr">
        <is>
          <t>Completed</t>
        </is>
      </c>
    </row>
    <row r="1343">
      <c r="A1343" t="inlineStr">
        <is>
          <t>Chaparral</t>
        </is>
      </c>
      <c r="B1343" s="7" t="n">
        <v>2025</v>
      </c>
      <c r="C1343" t="inlineStr">
        <is>
          <t>Water Heater T&amp;P Valve Discharge</t>
        </is>
      </c>
      <c r="D1343" t="inlineStr">
        <is>
          <t>Equity PCA Item- 5.1- The water heater at unit A9 was observed lacking piping from the T&amp;P valve to the building exterio</t>
        </is>
      </c>
      <c r="E1343" s="7" t="inlineStr">
        <is>
          <t>51158-00</t>
        </is>
      </c>
      <c r="F1343" s="11" t="inlineStr">
        <is>
          <t>GC</t>
        </is>
      </c>
      <c r="G1343" s="7" t="inlineStr">
        <is>
          <t>Capital Plan</t>
        </is>
      </c>
      <c r="H1343" s="3" t="n">
        <v>200</v>
      </c>
      <c r="I1343" s="3" t="n">
        <v>200</v>
      </c>
      <c r="J1343" s="4" t="n">
        <v>0</v>
      </c>
      <c r="K1343" s="8">
        <f>IF(H1343=0,0,I1343/H1343)</f>
        <v/>
      </c>
      <c r="L1343" s="11" t="inlineStr">
        <is>
          <t>Completed</t>
        </is>
      </c>
    </row>
    <row r="1344">
      <c r="A1344" t="inlineStr">
        <is>
          <t>Chaparral</t>
        </is>
      </c>
      <c r="B1344" s="7" t="n">
        <v>2025</v>
      </c>
      <c r="C1344" t="inlineStr">
        <is>
          <t xml:space="preserve">HVAC inspection and maintenance </t>
        </is>
      </c>
      <c r="D1344" t="inlineStr">
        <is>
          <t>Add HVAC pads to 3 units at the leasing office. Currently sitting on ground with debris around.</t>
        </is>
      </c>
      <c r="E1344" s="7" t="inlineStr">
        <is>
          <t>51120-00</t>
        </is>
      </c>
      <c r="F1344" s="11" t="inlineStr">
        <is>
          <t>GC</t>
        </is>
      </c>
      <c r="G1344" s="7" t="inlineStr">
        <is>
          <t>Capital Plan</t>
        </is>
      </c>
      <c r="H1344" s="3" t="n">
        <v>750</v>
      </c>
      <c r="I1344" s="3" t="n">
        <v>750</v>
      </c>
      <c r="J1344" s="4" t="n">
        <v>0</v>
      </c>
      <c r="K1344" s="8">
        <f>IF(H1344=0,0,I1344/H1344)</f>
        <v/>
      </c>
      <c r="L1344" s="11" t="inlineStr">
        <is>
          <t>Completed</t>
        </is>
      </c>
    </row>
    <row r="1345">
      <c r="A1345" t="inlineStr">
        <is>
          <t>Chaparral</t>
        </is>
      </c>
      <c r="B1345" s="7" t="n">
        <v>2025</v>
      </c>
      <c r="C1345" t="inlineStr">
        <is>
          <t>HVAC Exterior Condensing Unit Refrigerant Line Insulati</t>
        </is>
      </c>
      <c r="D1345" t="inlineStr">
        <is>
          <t>Equity PCA Item- 5.1- Insulation at the refrigerant lines from the condensing units were deteriorated at many of the uni</t>
        </is>
      </c>
      <c r="E1345" s="7" t="inlineStr">
        <is>
          <t>51122-00</t>
        </is>
      </c>
      <c r="F1345" s="11" t="inlineStr">
        <is>
          <t>GC</t>
        </is>
      </c>
      <c r="G1345" s="7" t="inlineStr">
        <is>
          <t>Capital Plan</t>
        </is>
      </c>
      <c r="H1345" s="3" t="n">
        <v>3700</v>
      </c>
      <c r="I1345" s="3" t="n">
        <v>3700</v>
      </c>
      <c r="J1345" s="4" t="n">
        <v>0</v>
      </c>
      <c r="K1345" s="8">
        <f>IF(H1345=0,0,I1345/H1345)</f>
        <v/>
      </c>
      <c r="L1345" s="11" t="inlineStr">
        <is>
          <t>Completed</t>
        </is>
      </c>
    </row>
    <row r="1346">
      <c r="A1346" t="inlineStr">
        <is>
          <t>Chaparral</t>
        </is>
      </c>
      <c r="B1346" s="7" t="n">
        <v>2025</v>
      </c>
      <c r="C1346" t="inlineStr">
        <is>
          <t>Natural Gas Seismic Shutoff Devices</t>
        </is>
      </c>
      <c r="D1346" t="inlineStr">
        <is>
          <t>Equity PCA Item- 5.1- The natural gas services were not equipped with automatic seismic shut-off devices to prevent dang</t>
        </is>
      </c>
      <c r="E1346" s="7" t="inlineStr">
        <is>
          <t>51158-00</t>
        </is>
      </c>
      <c r="F1346" s="11" t="inlineStr">
        <is>
          <t>GC</t>
        </is>
      </c>
      <c r="G1346" s="7" t="inlineStr">
        <is>
          <t>Capital Plan</t>
        </is>
      </c>
      <c r="H1346" s="3" t="n">
        <v>148000</v>
      </c>
      <c r="I1346" s="3" t="n">
        <v>148000</v>
      </c>
      <c r="J1346" s="4" t="n">
        <v>0</v>
      </c>
      <c r="K1346" s="8">
        <f>IF(H1346=0,0,I1346/H1346)</f>
        <v/>
      </c>
      <c r="L1346" s="11" t="inlineStr">
        <is>
          <t>Completed</t>
        </is>
      </c>
    </row>
    <row r="1347">
      <c r="A1347" t="inlineStr">
        <is>
          <t>Chaparral</t>
        </is>
      </c>
      <c r="B1347" s="7" t="n">
        <v>2025</v>
      </c>
      <c r="C1347" t="inlineStr">
        <is>
          <t>Electrical distribution</t>
        </is>
      </c>
      <c r="D1347" t="inlineStr">
        <is>
          <t>Electrical Panels</t>
        </is>
      </c>
      <c r="E1347" s="7" t="inlineStr">
        <is>
          <t>51140-00</t>
        </is>
      </c>
      <c r="F1347" s="11" t="inlineStr">
        <is>
          <t>GC</t>
        </is>
      </c>
      <c r="G1347" s="7" t="inlineStr">
        <is>
          <t>Capital Plan</t>
        </is>
      </c>
      <c r="H1347" s="3" t="n">
        <v>27000</v>
      </c>
      <c r="I1347" s="3" t="n">
        <v>27000</v>
      </c>
      <c r="J1347" s="4" t="n">
        <v>0</v>
      </c>
      <c r="K1347" s="8">
        <f>IF(H1347=0,0,I1347/H1347)</f>
        <v/>
      </c>
      <c r="L1347" s="11" t="inlineStr">
        <is>
          <t>Completed</t>
        </is>
      </c>
    </row>
    <row r="1348">
      <c r="A1348" t="inlineStr">
        <is>
          <t>Chaparral</t>
        </is>
      </c>
      <c r="B1348" s="7" t="n">
        <v>2025</v>
      </c>
      <c r="C1348" t="inlineStr">
        <is>
          <t>Common area light fixtures</t>
        </is>
      </c>
      <c r="D1348" t="inlineStr">
        <is>
          <t>Replace all pole lights with LED and change tennis court lights with LED</t>
        </is>
      </c>
      <c r="E1348" s="7" t="inlineStr">
        <is>
          <t>51141-00</t>
        </is>
      </c>
      <c r="F1348" s="11" t="inlineStr">
        <is>
          <t>GC</t>
        </is>
      </c>
      <c r="G1348" s="7" t="inlineStr">
        <is>
          <t>Capital Plan</t>
        </is>
      </c>
      <c r="H1348" s="3" t="n">
        <v>55750</v>
      </c>
      <c r="I1348" s="3" t="n">
        <v>55750</v>
      </c>
      <c r="J1348" s="4" t="n">
        <v>0</v>
      </c>
      <c r="K1348" s="8">
        <f>IF(H1348=0,0,I1348/H1348)</f>
        <v/>
      </c>
      <c r="L1348" s="11" t="inlineStr">
        <is>
          <t>Completed</t>
        </is>
      </c>
    </row>
    <row r="1349">
      <c r="A1349" t="inlineStr">
        <is>
          <t>Chaparral</t>
        </is>
      </c>
      <c r="B1349" s="7" t="n">
        <v>2025</v>
      </c>
      <c r="C1349" t="inlineStr">
        <is>
          <t xml:space="preserve">Replace breezeway lights </t>
        </is>
      </c>
      <c r="D1349" t="inlineStr">
        <is>
          <t>Replace all breezeway lights in stairwells with LED</t>
        </is>
      </c>
      <c r="E1349" s="7" t="inlineStr">
        <is>
          <t>51141-00</t>
        </is>
      </c>
      <c r="F1349" s="11" t="inlineStr">
        <is>
          <t>GC</t>
        </is>
      </c>
      <c r="G1349" s="7" t="inlineStr">
        <is>
          <t>Capital Plan</t>
        </is>
      </c>
      <c r="H1349" s="3" t="n">
        <v>16500</v>
      </c>
      <c r="I1349" s="3" t="n">
        <v>16500</v>
      </c>
      <c r="J1349" s="4" t="n">
        <v>0</v>
      </c>
      <c r="K1349" s="8">
        <f>IF(H1349=0,0,I1349/H1349)</f>
        <v/>
      </c>
      <c r="L1349" s="11" t="inlineStr">
        <is>
          <t>Completed</t>
        </is>
      </c>
    </row>
    <row r="1350">
      <c r="A1350" t="inlineStr">
        <is>
          <t>Chaparral</t>
        </is>
      </c>
      <c r="B1350" s="7" t="n">
        <v>2025</v>
      </c>
      <c r="C1350" t="inlineStr">
        <is>
          <t>Fire Alarm Panels</t>
        </is>
      </c>
      <c r="D1350" t="inlineStr">
        <is>
          <t>Equity PCA Item- 5.5.2- Fire alarm control panels (FACP) at Buildings L and N were observed to with active trouble alarm</t>
        </is>
      </c>
      <c r="E1350" s="7" t="inlineStr">
        <is>
          <t>51993-00</t>
        </is>
      </c>
      <c r="F1350" s="12" t="inlineStr">
        <is>
          <t>PMC</t>
        </is>
      </c>
      <c r="G1350" s="7" t="inlineStr">
        <is>
          <t>Capital Plan</t>
        </is>
      </c>
      <c r="H1350" s="3" t="n">
        <v>40000</v>
      </c>
      <c r="I1350" s="3" t="n">
        <v>0</v>
      </c>
      <c r="J1350" s="4" t="n">
        <v>40000</v>
      </c>
      <c r="K1350" s="8">
        <f>IF(H1350=0,0,I1350/H1350)</f>
        <v/>
      </c>
      <c r="L1350" s="13" t="inlineStr">
        <is>
          <t>Not Started</t>
        </is>
      </c>
    </row>
    <row r="1351">
      <c r="A1351" t="inlineStr">
        <is>
          <t>Chaparral</t>
        </is>
      </c>
      <c r="B1351" s="7" t="n">
        <v>2025</v>
      </c>
      <c r="C1351" t="inlineStr">
        <is>
          <t>Contingency</t>
        </is>
      </c>
      <c r="D1351" t="inlineStr">
        <is>
          <t>Contingency Amount</t>
        </is>
      </c>
      <c r="E1351" s="7" t="inlineStr">
        <is>
          <t>51175-00</t>
        </is>
      </c>
      <c r="F1351" s="11" t="inlineStr">
        <is>
          <t>GC</t>
        </is>
      </c>
      <c r="G1351" s="15" t="inlineStr">
        <is>
          <t>Contingency</t>
        </is>
      </c>
      <c r="H1351" s="3" t="n">
        <v>87488</v>
      </c>
      <c r="I1351" s="3" t="n">
        <v>0</v>
      </c>
      <c r="J1351" s="4" t="n">
        <v>87488</v>
      </c>
      <c r="K1351" s="8">
        <f>IF(H1351=0,0,I1351/H1351)</f>
        <v/>
      </c>
      <c r="L1351" s="12" t="inlineStr">
        <is>
          <t>Reserve</t>
        </is>
      </c>
    </row>
    <row r="1352">
      <c r="A1352" t="inlineStr">
        <is>
          <t>Chaparral</t>
        </is>
      </c>
      <c r="B1352" s="7" t="n">
        <v>2025</v>
      </c>
      <c r="C1352" t="inlineStr">
        <is>
          <t>Construction Management Fee</t>
        </is>
      </c>
      <c r="D1352" t="inlineStr">
        <is>
          <t>CM Fee</t>
        </is>
      </c>
      <c r="E1352" s="7" t="inlineStr">
        <is>
          <t>51190-00</t>
        </is>
      </c>
      <c r="F1352" s="11" t="inlineStr">
        <is>
          <t>GC</t>
        </is>
      </c>
      <c r="G1352" s="15" t="inlineStr">
        <is>
          <t>CM Fee</t>
        </is>
      </c>
      <c r="H1352" s="3" t="n">
        <v>116447</v>
      </c>
      <c r="I1352" s="3" t="n">
        <v>0</v>
      </c>
      <c r="J1352" s="4" t="n">
        <v>116447</v>
      </c>
      <c r="K1352" s="8">
        <f>IF(H1352=0,0,I1352/H1352)</f>
        <v/>
      </c>
      <c r="L1352" s="12" t="inlineStr">
        <is>
          <t>Reserve</t>
        </is>
      </c>
    </row>
    <row r="1353">
      <c r="A1353" t="inlineStr">
        <is>
          <t>Crestmark</t>
        </is>
      </c>
      <c r="B1353" s="7" t="n">
        <v>2025</v>
      </c>
      <c r="C1353" t="inlineStr">
        <is>
          <t>Pavement</t>
        </is>
      </c>
      <c r="D1353" t="inlineStr">
        <is>
          <t>Repair potholes</t>
        </is>
      </c>
      <c r="E1353" s="7" t="inlineStr">
        <is>
          <t>84201</t>
        </is>
      </c>
      <c r="F1353" s="11" t="inlineStr">
        <is>
          <t>GC</t>
        </is>
      </c>
      <c r="G1353" s="7" t="inlineStr">
        <is>
          <t>Capital Plan</t>
        </is>
      </c>
      <c r="H1353" s="3" t="n">
        <v>25000</v>
      </c>
      <c r="I1353" s="3" t="n">
        <v>7500</v>
      </c>
      <c r="J1353" s="4" t="n">
        <v>17500</v>
      </c>
      <c r="K1353" s="8">
        <f>IF(H1353=0,0,I1353/H1353)</f>
        <v/>
      </c>
      <c r="L1353" s="10" t="inlineStr">
        <is>
          <t>In Progress</t>
        </is>
      </c>
    </row>
    <row r="1354">
      <c r="A1354" t="inlineStr">
        <is>
          <t>Crestmark</t>
        </is>
      </c>
      <c r="B1354" s="7" t="n">
        <v>2025</v>
      </c>
      <c r="C1354" t="inlineStr">
        <is>
          <t xml:space="preserve">Asphalt Coating </t>
        </is>
      </c>
      <c r="D1354" t="inlineStr">
        <is>
          <t>Seal Coat and Crack Fill</t>
        </is>
      </c>
      <c r="E1354" s="7" t="inlineStr">
        <is>
          <t>84204</t>
        </is>
      </c>
      <c r="F1354" s="12" t="inlineStr">
        <is>
          <t>PMC</t>
        </is>
      </c>
      <c r="G1354" s="7" t="inlineStr">
        <is>
          <t>Capital Plan</t>
        </is>
      </c>
      <c r="H1354" s="3" t="n">
        <v>144000</v>
      </c>
      <c r="I1354" s="3" t="n">
        <v>6391</v>
      </c>
      <c r="J1354" s="4" t="n">
        <v>137609</v>
      </c>
      <c r="K1354" s="8">
        <f>IF(H1354=0,0,I1354/H1354)</f>
        <v/>
      </c>
      <c r="L1354" s="10" t="inlineStr">
        <is>
          <t>In Progress</t>
        </is>
      </c>
    </row>
    <row r="1355">
      <c r="A1355" t="inlineStr">
        <is>
          <t>Crestmark</t>
        </is>
      </c>
      <c r="B1355" s="7" t="n">
        <v>2025</v>
      </c>
      <c r="C1355" t="inlineStr">
        <is>
          <t>Resurface swimming pool</t>
        </is>
      </c>
      <c r="D1355" t="inlineStr">
        <is>
          <t>Resurface both pools</t>
        </is>
      </c>
      <c r="E1355" s="7" t="inlineStr">
        <is>
          <t>84095</t>
        </is>
      </c>
      <c r="F1355" s="11" t="inlineStr">
        <is>
          <t>GC</t>
        </is>
      </c>
      <c r="G1355" s="7" t="inlineStr">
        <is>
          <t>Capital Plan</t>
        </is>
      </c>
      <c r="H1355" s="3" t="n">
        <v>79000</v>
      </c>
      <c r="I1355" s="3" t="n">
        <v>79000</v>
      </c>
      <c r="J1355" s="4" t="n">
        <v>0</v>
      </c>
      <c r="K1355" s="8">
        <f>IF(H1355=0,0,I1355/H1355)</f>
        <v/>
      </c>
      <c r="L1355" s="11" t="inlineStr">
        <is>
          <t>Completed</t>
        </is>
      </c>
    </row>
    <row r="1356">
      <c r="A1356" t="inlineStr">
        <is>
          <t>Crestmark</t>
        </is>
      </c>
      <c r="B1356" s="7" t="n">
        <v>2025</v>
      </c>
      <c r="C1356" t="inlineStr">
        <is>
          <t>Replace swimming pool deck</t>
        </is>
      </c>
      <c r="D1356" t="inlineStr">
        <is>
          <t>Level pavers and presure wash</t>
        </is>
      </c>
      <c r="E1356" s="7" t="inlineStr">
        <is>
          <t>84361</t>
        </is>
      </c>
      <c r="F1356" s="11" t="inlineStr">
        <is>
          <t>GC</t>
        </is>
      </c>
      <c r="G1356" s="7" t="inlineStr">
        <is>
          <t>Capital Plan</t>
        </is>
      </c>
      <c r="H1356" s="3" t="n">
        <v>31000</v>
      </c>
      <c r="I1356" s="3" t="n">
        <v>31000</v>
      </c>
      <c r="J1356" s="4" t="n">
        <v>0</v>
      </c>
      <c r="K1356" s="8">
        <f>IF(H1356=0,0,I1356/H1356)</f>
        <v/>
      </c>
      <c r="L1356" s="11" t="inlineStr">
        <is>
          <t>Completed</t>
        </is>
      </c>
    </row>
    <row r="1357">
      <c r="A1357" t="inlineStr">
        <is>
          <t>Crestmark</t>
        </is>
      </c>
      <c r="B1357" s="7" t="n">
        <v>2025</v>
      </c>
      <c r="C1357" t="inlineStr">
        <is>
          <t>Fences &amp; gates - swimming pool</t>
        </is>
      </c>
      <c r="D1357" t="inlineStr">
        <is>
          <t>Repair fence and gates</t>
        </is>
      </c>
      <c r="E1357" s="7" t="inlineStr">
        <is>
          <t>84361</t>
        </is>
      </c>
      <c r="F1357" s="11" t="inlineStr">
        <is>
          <t>GC</t>
        </is>
      </c>
      <c r="G1357" s="7" t="inlineStr">
        <is>
          <t>Capital Plan</t>
        </is>
      </c>
      <c r="H1357" s="3" t="n">
        <v>18000</v>
      </c>
      <c r="I1357" s="3" t="n">
        <v>18000</v>
      </c>
      <c r="J1357" s="4" t="n">
        <v>0</v>
      </c>
      <c r="K1357" s="8">
        <f>IF(H1357=0,0,I1357/H1357)</f>
        <v/>
      </c>
      <c r="L1357" s="11" t="inlineStr">
        <is>
          <t>Completed</t>
        </is>
      </c>
    </row>
    <row r="1358">
      <c r="A1358" t="inlineStr">
        <is>
          <t>Crestmark</t>
        </is>
      </c>
      <c r="B1358" s="7" t="n">
        <v>2025</v>
      </c>
      <c r="C1358" t="inlineStr">
        <is>
          <t>Carports / Garages</t>
        </is>
      </c>
      <c r="D1358" t="inlineStr">
        <is>
          <t>Repairs to garage door - The garage door at 14C was observed damaged and should be repaired or replaced at this time.</t>
        </is>
      </c>
      <c r="E1358" s="7" t="inlineStr">
        <is>
          <t>84219</t>
        </is>
      </c>
      <c r="F1358" s="12" t="inlineStr">
        <is>
          <t>PMC</t>
        </is>
      </c>
      <c r="G1358" s="7" t="inlineStr">
        <is>
          <t>Capital Plan</t>
        </is>
      </c>
      <c r="H1358" s="3" t="n">
        <v>26000</v>
      </c>
      <c r="I1358" s="3" t="n">
        <v>0</v>
      </c>
      <c r="J1358" s="4" t="n">
        <v>26000</v>
      </c>
      <c r="K1358" s="8">
        <f>IF(H1358=0,0,I1358/H1358)</f>
        <v/>
      </c>
      <c r="L1358" s="13" t="inlineStr">
        <is>
          <t>Not Started</t>
        </is>
      </c>
    </row>
    <row r="1359">
      <c r="A1359" t="inlineStr">
        <is>
          <t>Crestmark</t>
        </is>
      </c>
      <c r="B1359" s="7" t="n">
        <v>2025</v>
      </c>
      <c r="C1359" t="inlineStr">
        <is>
          <t>Stripe parking areas</t>
        </is>
      </c>
      <c r="D1359" t="inlineStr">
        <is>
          <t>Restripe of parking lot</t>
        </is>
      </c>
      <c r="E1359" s="7" t="inlineStr">
        <is>
          <t>84201</t>
        </is>
      </c>
      <c r="F1359" s="12" t="inlineStr">
        <is>
          <t>PMC</t>
        </is>
      </c>
      <c r="G1359" s="7" t="inlineStr">
        <is>
          <t>Capital Plan</t>
        </is>
      </c>
      <c r="H1359" s="3" t="n">
        <v>28000</v>
      </c>
      <c r="I1359" s="3" t="n">
        <v>0</v>
      </c>
      <c r="J1359" s="4" t="n">
        <v>28000</v>
      </c>
      <c r="K1359" s="8">
        <f>IF(H1359=0,0,I1359/H1359)</f>
        <v/>
      </c>
      <c r="L1359" s="13" t="inlineStr">
        <is>
          <t>Not Started</t>
        </is>
      </c>
    </row>
    <row r="1360">
      <c r="A1360" t="inlineStr">
        <is>
          <t>Crestmark</t>
        </is>
      </c>
      <c r="B1360" s="7" t="n">
        <v>2025</v>
      </c>
      <c r="C1360" t="inlineStr">
        <is>
          <t>Sidewalks</t>
        </is>
      </c>
      <c r="D1360" t="inlineStr">
        <is>
          <t>PNA - Sidewalk Cracks 
LPCA - Sidewalks were observed to be in good to fair condition with cracks noted in isolated area</t>
        </is>
      </c>
      <c r="E1360" s="7" t="inlineStr">
        <is>
          <t>84115</t>
        </is>
      </c>
      <c r="F1360" s="12" t="inlineStr">
        <is>
          <t>PMC</t>
        </is>
      </c>
      <c r="G1360" s="7" t="inlineStr">
        <is>
          <t>Capital Plan</t>
        </is>
      </c>
      <c r="H1360" s="3" t="n">
        <v>5000</v>
      </c>
      <c r="I1360" s="3" t="n">
        <v>1650</v>
      </c>
      <c r="J1360" s="4" t="n">
        <v>3350</v>
      </c>
      <c r="K1360" s="8">
        <f>IF(H1360=0,0,I1360/H1360)</f>
        <v/>
      </c>
      <c r="L1360" s="10" t="inlineStr">
        <is>
          <t>In Progress</t>
        </is>
      </c>
    </row>
    <row r="1361">
      <c r="A1361" t="inlineStr">
        <is>
          <t>Crestmark</t>
        </is>
      </c>
      <c r="B1361" s="7" t="n">
        <v>2025</v>
      </c>
      <c r="C1361" t="inlineStr">
        <is>
          <t>Landscape irrigation</t>
        </is>
      </c>
      <c r="D1361" t="inlineStr">
        <is>
          <t>A leak from the irrigation system was observed at the site stairs between building 5 and the leasing office/clubhouse bu</t>
        </is>
      </c>
      <c r="E1361" s="7" t="inlineStr">
        <is>
          <t>84300</t>
        </is>
      </c>
      <c r="F1361" s="12" t="inlineStr">
        <is>
          <t>PMC</t>
        </is>
      </c>
      <c r="G1361" s="7" t="inlineStr">
        <is>
          <t>Capital Plan</t>
        </is>
      </c>
      <c r="H1361" s="3" t="n">
        <v>1500</v>
      </c>
      <c r="I1361" s="3" t="n">
        <v>877</v>
      </c>
      <c r="J1361" s="4" t="n">
        <v>623</v>
      </c>
      <c r="K1361" s="8">
        <f>IF(H1361=0,0,I1361/H1361)</f>
        <v/>
      </c>
      <c r="L1361" s="10" t="inlineStr">
        <is>
          <t>In Progress</t>
        </is>
      </c>
    </row>
    <row r="1362">
      <c r="A1362" t="inlineStr">
        <is>
          <t>Crestmark</t>
        </is>
      </c>
      <c r="B1362" s="7" t="n">
        <v>2025</v>
      </c>
      <c r="C1362" t="inlineStr">
        <is>
          <t>Fences &amp; gates - compactor</t>
        </is>
      </c>
      <c r="D1362" t="inlineStr">
        <is>
          <t>The gates on the trash compactor enclosures are either damaged or missing. Repairs are recommended at this time.</t>
        </is>
      </c>
      <c r="E1362" s="7" t="inlineStr">
        <is>
          <t>84111</t>
        </is>
      </c>
      <c r="F1362" s="12" t="inlineStr">
        <is>
          <t>PMC</t>
        </is>
      </c>
      <c r="G1362" s="7" t="inlineStr">
        <is>
          <t>Capital Plan</t>
        </is>
      </c>
      <c r="H1362" s="3" t="n">
        <v>5000</v>
      </c>
      <c r="I1362" s="3" t="n">
        <v>1302</v>
      </c>
      <c r="J1362" s="4" t="n">
        <v>3698</v>
      </c>
      <c r="K1362" s="8">
        <f>IF(H1362=0,0,I1362/H1362)</f>
        <v/>
      </c>
      <c r="L1362" s="10" t="inlineStr">
        <is>
          <t>In Progress</t>
        </is>
      </c>
    </row>
    <row r="1363">
      <c r="A1363" t="inlineStr">
        <is>
          <t>Crestmark</t>
        </is>
      </c>
      <c r="B1363" s="7" t="n">
        <v>2025</v>
      </c>
      <c r="C1363" t="inlineStr">
        <is>
          <t>Fences &amp; gates - site perimeter</t>
        </is>
      </c>
      <c r="D1363" t="inlineStr">
        <is>
          <t>The motor for automated gates at Crestmark Drive were reported to be inoperable. Repairs are recommended at this time.</t>
        </is>
      </c>
      <c r="E1363" s="7" t="inlineStr">
        <is>
          <t>84205</t>
        </is>
      </c>
      <c r="F1363" s="12" t="inlineStr">
        <is>
          <t>PMC</t>
        </is>
      </c>
      <c r="G1363" s="7" t="inlineStr">
        <is>
          <t>Capital Plan</t>
        </is>
      </c>
      <c r="H1363" s="3" t="n">
        <v>7000</v>
      </c>
      <c r="I1363" s="3" t="n">
        <v>1823</v>
      </c>
      <c r="J1363" s="4" t="n">
        <v>5177</v>
      </c>
      <c r="K1363" s="8">
        <f>IF(H1363=0,0,I1363/H1363)</f>
        <v/>
      </c>
      <c r="L1363" s="10" t="inlineStr">
        <is>
          <t>In Progress</t>
        </is>
      </c>
    </row>
    <row r="1364">
      <c r="A1364" t="inlineStr">
        <is>
          <t>Crestmark</t>
        </is>
      </c>
      <c r="B1364" s="7" t="n">
        <v>2025</v>
      </c>
      <c r="C1364" t="inlineStr">
        <is>
          <t>Landscaping</t>
        </is>
      </c>
      <c r="D1364" t="inlineStr">
        <is>
          <t>Curb Appeal</t>
        </is>
      </c>
      <c r="E1364" s="7" t="inlineStr">
        <is>
          <t>84303</t>
        </is>
      </c>
      <c r="F1364" s="12" t="inlineStr">
        <is>
          <t>PMC</t>
        </is>
      </c>
      <c r="G1364" s="7" t="inlineStr">
        <is>
          <t>Capital Plan</t>
        </is>
      </c>
      <c r="H1364" s="3" t="n">
        <v>75000</v>
      </c>
      <c r="I1364" s="3" t="n">
        <v>88873</v>
      </c>
      <c r="J1364" s="4" t="n">
        <v>-13873</v>
      </c>
      <c r="K1364" s="8">
        <f>IF(H1364=0,0,I1364/H1364)</f>
        <v/>
      </c>
      <c r="L1364" s="11" t="inlineStr">
        <is>
          <t>Completed</t>
        </is>
      </c>
    </row>
    <row r="1365">
      <c r="A1365" t="inlineStr">
        <is>
          <t>Crestmark</t>
        </is>
      </c>
      <c r="B1365" s="7" t="n">
        <v>2025</v>
      </c>
      <c r="C1365" t="inlineStr">
        <is>
          <t>Pressure wash Breezeways</t>
        </is>
      </c>
      <c r="D1365" t="inlineStr">
        <is>
          <t>Pressure Washing - Breezeways</t>
        </is>
      </c>
      <c r="E1365" s="7" t="inlineStr">
        <is>
          <t>84206</t>
        </is>
      </c>
      <c r="F1365" s="11" t="inlineStr">
        <is>
          <t>GC</t>
        </is>
      </c>
      <c r="G1365" s="7" t="inlineStr">
        <is>
          <t>Capital Plan</t>
        </is>
      </c>
      <c r="H1365" s="3" t="n">
        <v>10000</v>
      </c>
      <c r="I1365" s="3" t="n">
        <v>10000</v>
      </c>
      <c r="J1365" s="4" t="n">
        <v>0</v>
      </c>
      <c r="K1365" s="8">
        <f>IF(H1365=0,0,I1365/H1365)</f>
        <v/>
      </c>
      <c r="L1365" s="11" t="inlineStr">
        <is>
          <t>Completed</t>
        </is>
      </c>
    </row>
    <row r="1366">
      <c r="A1366" t="inlineStr">
        <is>
          <t>Crestmark</t>
        </is>
      </c>
      <c r="B1366" s="7" t="n">
        <v>2025</v>
      </c>
      <c r="C1366" t="inlineStr">
        <is>
          <t>Pool Area</t>
        </is>
      </c>
      <c r="D1366" t="inlineStr">
        <is>
          <t>Pool bathroom upgrades - 1st Call to verify scope</t>
        </is>
      </c>
      <c r="E1366" s="7" t="inlineStr">
        <is>
          <t>84361</t>
        </is>
      </c>
      <c r="F1366" s="12" t="inlineStr">
        <is>
          <t>PMC</t>
        </is>
      </c>
      <c r="G1366" s="7" t="inlineStr">
        <is>
          <t>Capital Plan</t>
        </is>
      </c>
      <c r="H1366" s="3" t="n">
        <v>25000</v>
      </c>
      <c r="I1366" s="3" t="n">
        <v>4966</v>
      </c>
      <c r="J1366" s="4" t="n">
        <v>20034</v>
      </c>
      <c r="K1366" s="8">
        <f>IF(H1366=0,0,I1366/H1366)</f>
        <v/>
      </c>
      <c r="L1366" s="10" t="inlineStr">
        <is>
          <t>In Progress</t>
        </is>
      </c>
    </row>
    <row r="1367">
      <c r="A1367" t="inlineStr">
        <is>
          <t>Crestmark</t>
        </is>
      </c>
      <c r="B1367" s="7" t="n">
        <v>2025</v>
      </c>
      <c r="C1367" t="inlineStr">
        <is>
          <t>Playground</t>
        </is>
      </c>
      <c r="D1367" t="inlineStr">
        <is>
          <t>Replace/repair playground equipment next to blacktop courts</t>
        </is>
      </c>
      <c r="E1367" s="7" t="inlineStr">
        <is>
          <t>84195</t>
        </is>
      </c>
      <c r="F1367" s="12" t="inlineStr">
        <is>
          <t>PMC</t>
        </is>
      </c>
      <c r="G1367" s="7" t="inlineStr">
        <is>
          <t>Capital Plan</t>
        </is>
      </c>
      <c r="H1367" s="3" t="n">
        <v>30000</v>
      </c>
      <c r="I1367" s="3" t="n">
        <v>2300</v>
      </c>
      <c r="J1367" s="4" t="n">
        <v>27700</v>
      </c>
      <c r="K1367" s="8">
        <f>IF(H1367=0,0,I1367/H1367)</f>
        <v/>
      </c>
      <c r="L1367" s="10" t="inlineStr">
        <is>
          <t>In Progress</t>
        </is>
      </c>
    </row>
    <row r="1368">
      <c r="A1368" t="inlineStr">
        <is>
          <t>Crestmark</t>
        </is>
      </c>
      <c r="B1368" s="7" t="n">
        <v>2025</v>
      </c>
      <c r="C1368" t="inlineStr">
        <is>
          <t>Concrete deck / floor fill</t>
        </is>
      </c>
      <c r="D1368" t="inlineStr">
        <is>
          <t>Rout and seal landings</t>
        </is>
      </c>
      <c r="E1368" s="7" t="inlineStr">
        <is>
          <t>84102</t>
        </is>
      </c>
      <c r="F1368" s="11" t="inlineStr">
        <is>
          <t>GC</t>
        </is>
      </c>
      <c r="G1368" s="7" t="inlineStr">
        <is>
          <t>Capital Plan</t>
        </is>
      </c>
      <c r="H1368" s="3" t="n">
        <v>16000</v>
      </c>
      <c r="I1368" s="3" t="n">
        <v>16000</v>
      </c>
      <c r="J1368" s="4" t="n">
        <v>0</v>
      </c>
      <c r="K1368" s="8">
        <f>IF(H1368=0,0,I1368/H1368)</f>
        <v/>
      </c>
      <c r="L1368" s="11" t="inlineStr">
        <is>
          <t>Completed</t>
        </is>
      </c>
    </row>
    <row r="1369">
      <c r="A1369" t="inlineStr">
        <is>
          <t>Crestmark</t>
        </is>
      </c>
      <c r="B1369" s="7" t="n">
        <v>2025</v>
      </c>
      <c r="C1369" t="inlineStr">
        <is>
          <t>Repair exterior stair railings</t>
        </is>
      </c>
      <c r="D1369" t="inlineStr">
        <is>
          <t>Secure railings</t>
        </is>
      </c>
      <c r="E1369" s="7" t="inlineStr">
        <is>
          <t>84121</t>
        </is>
      </c>
      <c r="F1369" s="11" t="inlineStr">
        <is>
          <t>GC</t>
        </is>
      </c>
      <c r="G1369" s="7" t="inlineStr">
        <is>
          <t>Capital Plan</t>
        </is>
      </c>
      <c r="H1369" s="3" t="n">
        <v>7000</v>
      </c>
      <c r="I1369" s="3" t="n">
        <v>7000</v>
      </c>
      <c r="J1369" s="4" t="n">
        <v>0</v>
      </c>
      <c r="K1369" s="8">
        <f>IF(H1369=0,0,I1369/H1369)</f>
        <v/>
      </c>
      <c r="L1369" s="11" t="inlineStr">
        <is>
          <t>Completed</t>
        </is>
      </c>
    </row>
    <row r="1370">
      <c r="A1370" t="inlineStr">
        <is>
          <t>Crestmark</t>
        </is>
      </c>
      <c r="B1370" s="7" t="n">
        <v>2025</v>
      </c>
      <c r="C1370" t="inlineStr">
        <is>
          <t>Repair balcony framing &amp; decking</t>
        </is>
      </c>
      <c r="D1370" t="inlineStr">
        <is>
          <t>Repair 3 landing with structural issues</t>
        </is>
      </c>
      <c r="E1370" s="7" t="inlineStr">
        <is>
          <t>84104</t>
        </is>
      </c>
      <c r="F1370" s="11" t="inlineStr">
        <is>
          <t>GC</t>
        </is>
      </c>
      <c r="G1370" s="7" t="inlineStr">
        <is>
          <t>Capital Plan</t>
        </is>
      </c>
      <c r="H1370" s="3" t="n">
        <v>30000</v>
      </c>
      <c r="I1370" s="3" t="n">
        <v>15000</v>
      </c>
      <c r="J1370" s="4" t="n">
        <v>15000</v>
      </c>
      <c r="K1370" s="8">
        <f>IF(H1370=0,0,I1370/H1370)</f>
        <v/>
      </c>
      <c r="L1370" s="10" t="inlineStr">
        <is>
          <t>In Progress</t>
        </is>
      </c>
    </row>
    <row r="1371">
      <c r="A1371" t="inlineStr">
        <is>
          <t>Crestmark</t>
        </is>
      </c>
      <c r="B1371" s="7" t="n">
        <v>2025</v>
      </c>
      <c r="C1371" t="inlineStr">
        <is>
          <t>Repair patio/balcony railings</t>
        </is>
      </c>
      <c r="D1371" t="inlineStr">
        <is>
          <t>Secure railings</t>
        </is>
      </c>
      <c r="E1371" s="7" t="inlineStr">
        <is>
          <t>84121</t>
        </is>
      </c>
      <c r="F1371" s="11" t="inlineStr">
        <is>
          <t>GC</t>
        </is>
      </c>
      <c r="G1371" s="7" t="inlineStr">
        <is>
          <t>Capital Plan</t>
        </is>
      </c>
      <c r="H1371" s="3" t="n">
        <v>7000</v>
      </c>
      <c r="I1371" s="3" t="n">
        <v>7000</v>
      </c>
      <c r="J1371" s="4" t="n">
        <v>0</v>
      </c>
      <c r="K1371" s="8">
        <f>IF(H1371=0,0,I1371/H1371)</f>
        <v/>
      </c>
      <c r="L1371" s="11" t="inlineStr">
        <is>
          <t>Completed</t>
        </is>
      </c>
    </row>
    <row r="1372">
      <c r="A1372" t="inlineStr">
        <is>
          <t>Crestmark</t>
        </is>
      </c>
      <c r="B1372" s="7" t="n">
        <v>2025</v>
      </c>
      <c r="C1372" t="inlineStr">
        <is>
          <t>Asphalt composite shingle roofing</t>
        </is>
      </c>
      <c r="D1372" t="inlineStr">
        <is>
          <t>Standard roof tune up on ridge, vault and pipe jacks</t>
        </is>
      </c>
      <c r="E1372" s="7" t="inlineStr">
        <is>
          <t>84433</t>
        </is>
      </c>
      <c r="F1372" s="11" t="inlineStr">
        <is>
          <t>GC</t>
        </is>
      </c>
      <c r="G1372" s="7" t="inlineStr">
        <is>
          <t>Capital Plan</t>
        </is>
      </c>
      <c r="H1372" s="3" t="n">
        <v>32000</v>
      </c>
      <c r="I1372" s="3" t="n">
        <v>9600</v>
      </c>
      <c r="J1372" s="4" t="n">
        <v>22400</v>
      </c>
      <c r="K1372" s="8">
        <f>IF(H1372=0,0,I1372/H1372)</f>
        <v/>
      </c>
      <c r="L1372" s="10" t="inlineStr">
        <is>
          <t>In Progress</t>
        </is>
      </c>
    </row>
    <row r="1373">
      <c r="A1373" t="inlineStr">
        <is>
          <t>Crestmark</t>
        </is>
      </c>
      <c r="B1373" s="7" t="n">
        <v>2025</v>
      </c>
      <c r="C1373" t="inlineStr">
        <is>
          <t>Gutters &amp; downspouts</t>
        </is>
      </c>
      <c r="D1373" t="inlineStr">
        <is>
          <t>Clean and repitch gutters throughout property</t>
        </is>
      </c>
      <c r="E1373" s="7" t="inlineStr">
        <is>
          <t>84202</t>
        </is>
      </c>
      <c r="F1373" s="11" t="inlineStr">
        <is>
          <t>GC</t>
        </is>
      </c>
      <c r="G1373" s="7" t="inlineStr">
        <is>
          <t>Capital Plan</t>
        </is>
      </c>
      <c r="H1373" s="3" t="n">
        <v>18000</v>
      </c>
      <c r="I1373" s="3" t="n">
        <v>5400</v>
      </c>
      <c r="J1373" s="4" t="n">
        <v>12600</v>
      </c>
      <c r="K1373" s="8">
        <f>IF(H1373=0,0,I1373/H1373)</f>
        <v/>
      </c>
      <c r="L1373" s="10" t="inlineStr">
        <is>
          <t>In Progress</t>
        </is>
      </c>
    </row>
    <row r="1374">
      <c r="A1374" t="inlineStr">
        <is>
          <t>Crestmark</t>
        </is>
      </c>
      <c r="B1374" s="7" t="n">
        <v>2025</v>
      </c>
      <c r="C1374" t="inlineStr">
        <is>
          <t>Siding- Water Intrusion</t>
        </is>
      </c>
      <c r="D1374" t="inlineStr">
        <is>
          <t>Address water intrusion near bay windows - 32 units</t>
        </is>
      </c>
      <c r="E1374" s="7" t="inlineStr">
        <is>
          <t>84113</t>
        </is>
      </c>
      <c r="F1374" s="11" t="inlineStr">
        <is>
          <t>GC</t>
        </is>
      </c>
      <c r="G1374" s="7" t="inlineStr">
        <is>
          <t>Capital Plan</t>
        </is>
      </c>
      <c r="H1374" s="3" t="n">
        <v>160000</v>
      </c>
      <c r="I1374" s="3" t="n">
        <v>80000</v>
      </c>
      <c r="J1374" s="4" t="n">
        <v>80000</v>
      </c>
      <c r="K1374" s="8">
        <f>IF(H1374=0,0,I1374/H1374)</f>
        <v/>
      </c>
      <c r="L1374" s="10" t="inlineStr">
        <is>
          <t>In Progress</t>
        </is>
      </c>
    </row>
    <row r="1375">
      <c r="A1375" t="inlineStr">
        <is>
          <t>Crestmark</t>
        </is>
      </c>
      <c r="B1375" s="7" t="n">
        <v>2025</v>
      </c>
      <c r="C1375" t="inlineStr">
        <is>
          <t>Flashing/Siding</t>
        </is>
      </c>
      <c r="D1375" t="inlineStr">
        <is>
          <t>A section of metal flashing is missing on the west side of the clock tower. Repairs are recommended.</t>
        </is>
      </c>
      <c r="E1375" s="7" t="inlineStr">
        <is>
          <t>84105</t>
        </is>
      </c>
      <c r="F1375" s="12" t="inlineStr">
        <is>
          <t>PMC</t>
        </is>
      </c>
      <c r="G1375" s="7" t="inlineStr">
        <is>
          <t>Capital Plan</t>
        </is>
      </c>
      <c r="H1375" s="3" t="n">
        <v>700</v>
      </c>
      <c r="I1375" s="3" t="n">
        <v>0</v>
      </c>
      <c r="J1375" s="4" t="n">
        <v>700</v>
      </c>
      <c r="K1375" s="8">
        <f>IF(H1375=0,0,I1375/H1375)</f>
        <v/>
      </c>
      <c r="L1375" s="13" t="inlineStr">
        <is>
          <t>Not Started</t>
        </is>
      </c>
    </row>
    <row r="1376">
      <c r="A1376" t="inlineStr">
        <is>
          <t>Crestmark</t>
        </is>
      </c>
      <c r="B1376" s="7" t="n">
        <v>2025</v>
      </c>
      <c r="C1376" t="inlineStr">
        <is>
          <t>Repair / replace vinyl siding</t>
        </is>
      </c>
      <c r="D1376" t="inlineStr">
        <is>
          <t>Repair Vinyl siding / trim / flashing</t>
        </is>
      </c>
      <c r="E1376" s="7" t="inlineStr">
        <is>
          <t>84105</t>
        </is>
      </c>
      <c r="F1376" s="12" t="inlineStr">
        <is>
          <t>PMC</t>
        </is>
      </c>
      <c r="G1376" s="7" t="inlineStr">
        <is>
          <t>Capital Plan</t>
        </is>
      </c>
      <c r="H1376" s="3" t="n">
        <v>85000</v>
      </c>
      <c r="I1376" s="3" t="n">
        <v>0</v>
      </c>
      <c r="J1376" s="4" t="n">
        <v>85000</v>
      </c>
      <c r="K1376" s="8">
        <f>IF(H1376=0,0,I1376/H1376)</f>
        <v/>
      </c>
      <c r="L1376" s="13" t="inlineStr">
        <is>
          <t>Not Started</t>
        </is>
      </c>
    </row>
    <row r="1377">
      <c r="A1377" t="inlineStr">
        <is>
          <t>Crestmark</t>
        </is>
      </c>
      <c r="B1377" s="7" t="n">
        <v>2025</v>
      </c>
      <c r="C1377" t="inlineStr">
        <is>
          <t>Paint/finish</t>
        </is>
      </c>
      <c r="D1377" t="inlineStr">
        <is>
          <t>Repaint full site</t>
        </is>
      </c>
      <c r="E1377" s="7" t="inlineStr">
        <is>
          <t>84101</t>
        </is>
      </c>
      <c r="F1377" s="12" t="inlineStr">
        <is>
          <t>PMC</t>
        </is>
      </c>
      <c r="G1377" s="7" t="inlineStr">
        <is>
          <t>Capital Plan</t>
        </is>
      </c>
      <c r="H1377" s="3" t="n">
        <v>334000</v>
      </c>
      <c r="I1377" s="3" t="n">
        <v>0</v>
      </c>
      <c r="J1377" s="4" t="n">
        <v>334000</v>
      </c>
      <c r="K1377" s="8">
        <f>IF(H1377=0,0,I1377/H1377)</f>
        <v/>
      </c>
      <c r="L1377" s="13" t="inlineStr">
        <is>
          <t>Not Started</t>
        </is>
      </c>
    </row>
    <row r="1378">
      <c r="A1378" t="inlineStr">
        <is>
          <t>Crestmark</t>
        </is>
      </c>
      <c r="B1378" s="7" t="n">
        <v>2025</v>
      </c>
      <c r="C1378" t="inlineStr">
        <is>
          <t>Repair / replace wood trim</t>
        </is>
      </c>
      <c r="D1378" t="inlineStr">
        <is>
          <t>Replace rotten wood throughout</t>
        </is>
      </c>
      <c r="E1378" s="7" t="inlineStr">
        <is>
          <t>84105</t>
        </is>
      </c>
      <c r="F1378" s="12" t="inlineStr">
        <is>
          <t>PMC</t>
        </is>
      </c>
      <c r="G1378" s="7" t="inlineStr">
        <is>
          <t>Capital Plan</t>
        </is>
      </c>
      <c r="H1378" s="3" t="n">
        <v>83500</v>
      </c>
      <c r="I1378" s="3" t="n">
        <v>0</v>
      </c>
      <c r="J1378" s="4" t="n">
        <v>83500</v>
      </c>
      <c r="K1378" s="8">
        <f>IF(H1378=0,0,I1378/H1378)</f>
        <v/>
      </c>
      <c r="L1378" s="13" t="inlineStr">
        <is>
          <t>Not Started</t>
        </is>
      </c>
    </row>
    <row r="1379">
      <c r="A1379" t="inlineStr">
        <is>
          <t>Crestmark</t>
        </is>
      </c>
      <c r="B1379" s="7" t="n">
        <v>2025</v>
      </c>
      <c r="C1379" t="inlineStr">
        <is>
          <t>Install CO Detectors</t>
        </is>
      </c>
      <c r="D1379" t="inlineStr">
        <is>
          <t>CO detectors were not observed in the units. The fireplaces are reportedly gas-fired units and require a CO detector. In</t>
        </is>
      </c>
      <c r="E1379" s="7" t="inlineStr">
        <is>
          <t>83236</t>
        </is>
      </c>
      <c r="F1379" s="12" t="inlineStr">
        <is>
          <t>PMC</t>
        </is>
      </c>
      <c r="G1379" s="7" t="inlineStr">
        <is>
          <t>Capital Plan</t>
        </is>
      </c>
      <c r="H1379" s="3" t="n">
        <v>20040</v>
      </c>
      <c r="I1379" s="3" t="n">
        <v>35518</v>
      </c>
      <c r="J1379" s="4" t="n">
        <v>-15478</v>
      </c>
      <c r="K1379" s="8">
        <f>IF(H1379=0,0,I1379/H1379)</f>
        <v/>
      </c>
      <c r="L1379" s="11" t="inlineStr">
        <is>
          <t>Completed</t>
        </is>
      </c>
    </row>
    <row r="1380">
      <c r="A1380" t="inlineStr">
        <is>
          <t>Crestmark</t>
        </is>
      </c>
      <c r="B1380" s="7" t="n">
        <v>2025</v>
      </c>
      <c r="C1380" t="inlineStr">
        <is>
          <t>Clean Drier vents</t>
        </is>
      </c>
      <c r="D1380" t="inlineStr">
        <is>
          <t>clean dryer vents and replace damaged covers</t>
        </is>
      </c>
      <c r="E1380" s="7" t="inlineStr">
        <is>
          <t>84106</t>
        </is>
      </c>
      <c r="F1380" s="11" t="inlineStr">
        <is>
          <t>GC</t>
        </is>
      </c>
      <c r="G1380" s="7" t="inlineStr">
        <is>
          <t>Capital Plan</t>
        </is>
      </c>
      <c r="H1380" s="3" t="n">
        <v>16700</v>
      </c>
      <c r="I1380" s="3" t="n">
        <v>16700</v>
      </c>
      <c r="J1380" s="4" t="n">
        <v>0</v>
      </c>
      <c r="K1380" s="8">
        <f>IF(H1380=0,0,I1380/H1380)</f>
        <v/>
      </c>
      <c r="L1380" s="11" t="inlineStr">
        <is>
          <t>Completed</t>
        </is>
      </c>
    </row>
    <row r="1381">
      <c r="A1381" t="inlineStr">
        <is>
          <t>Crestmark</t>
        </is>
      </c>
      <c r="B1381" s="7" t="n">
        <v>2025</v>
      </c>
      <c r="C1381" t="inlineStr">
        <is>
          <t>Install GCI Outlets</t>
        </is>
      </c>
      <c r="D1381" t="inlineStr">
        <is>
          <t>Non-GFCI outlets were observed in the pool restrooms and some secondary bathrooms of the apartment units, including 8-81</t>
        </is>
      </c>
      <c r="E1381" s="7" t="inlineStr">
        <is>
          <t>83330</t>
        </is>
      </c>
      <c r="F1381" s="12" t="inlineStr">
        <is>
          <t>PMC</t>
        </is>
      </c>
      <c r="G1381" s="7" t="inlineStr">
        <is>
          <t>Capital Plan</t>
        </is>
      </c>
      <c r="H1381" s="3" t="n">
        <v>10020</v>
      </c>
      <c r="I1381" s="3" t="n">
        <v>0</v>
      </c>
      <c r="J1381" s="4" t="n">
        <v>10020</v>
      </c>
      <c r="K1381" s="8">
        <f>IF(H1381=0,0,I1381/H1381)</f>
        <v/>
      </c>
      <c r="L1381" s="13" t="inlineStr">
        <is>
          <t>Not Started</t>
        </is>
      </c>
    </row>
    <row r="1382">
      <c r="A1382" t="inlineStr">
        <is>
          <t>Crestmark</t>
        </is>
      </c>
      <c r="B1382" s="7" t="n">
        <v>2025</v>
      </c>
      <c r="C1382" t="inlineStr">
        <is>
          <t>Fire Stops</t>
        </is>
      </c>
      <c r="D1382" t="inlineStr">
        <is>
          <t>Fire stops</t>
        </is>
      </c>
      <c r="E1382" s="7" t="inlineStr">
        <is>
          <t>84239</t>
        </is>
      </c>
      <c r="F1382" s="12" t="inlineStr">
        <is>
          <t>PMC</t>
        </is>
      </c>
      <c r="G1382" s="7" t="inlineStr">
        <is>
          <t>Capital Plan</t>
        </is>
      </c>
      <c r="H1382" s="3" t="n">
        <v>36740</v>
      </c>
      <c r="I1382" s="3" t="n">
        <v>15411</v>
      </c>
      <c r="J1382" s="4" t="n">
        <v>21329</v>
      </c>
      <c r="K1382" s="8">
        <f>IF(H1382=0,0,I1382/H1382)</f>
        <v/>
      </c>
      <c r="L1382" s="10" t="inlineStr">
        <is>
          <t>In Progress</t>
        </is>
      </c>
    </row>
    <row r="1383">
      <c r="A1383" t="inlineStr">
        <is>
          <t>Crestmark</t>
        </is>
      </c>
      <c r="B1383" s="7" t="n">
        <v>2025</v>
      </c>
      <c r="C1383" t="inlineStr">
        <is>
          <t>Unit deferred maintenance</t>
        </is>
      </c>
      <c r="D1383" t="inlineStr">
        <is>
          <t>Repair mechanical closet subfloors</t>
        </is>
      </c>
      <c r="E1383" s="7" t="inlineStr">
        <is>
          <t>84304</t>
        </is>
      </c>
      <c r="F1383" s="11" t="inlineStr">
        <is>
          <t>GC</t>
        </is>
      </c>
      <c r="G1383" s="7" t="inlineStr">
        <is>
          <t>Capital Plan</t>
        </is>
      </c>
      <c r="H1383" s="3" t="n">
        <v>20000</v>
      </c>
      <c r="I1383" s="3" t="n">
        <v>6000</v>
      </c>
      <c r="J1383" s="4" t="n">
        <v>14000</v>
      </c>
      <c r="K1383" s="8">
        <f>IF(H1383=0,0,I1383/H1383)</f>
        <v/>
      </c>
      <c r="L1383" s="10" t="inlineStr">
        <is>
          <t>In Progress</t>
        </is>
      </c>
    </row>
    <row r="1384">
      <c r="A1384" t="inlineStr">
        <is>
          <t>Crestmark</t>
        </is>
      </c>
      <c r="B1384" s="7" t="n">
        <v>2025</v>
      </c>
      <c r="C1384" t="inlineStr">
        <is>
          <t>Signage - Entry Monument</t>
        </is>
      </c>
      <c r="D1384" t="inlineStr">
        <is>
          <t>Noted during concept walk</t>
        </is>
      </c>
      <c r="E1384" s="7" t="inlineStr">
        <is>
          <t>84290</t>
        </is>
      </c>
      <c r="F1384" s="12" t="inlineStr">
        <is>
          <t>PMC</t>
        </is>
      </c>
      <c r="G1384" s="7" t="inlineStr">
        <is>
          <t>Capital Plan</t>
        </is>
      </c>
      <c r="H1384" s="3" t="n">
        <v>10000</v>
      </c>
      <c r="I1384" s="3" t="n">
        <v>0</v>
      </c>
      <c r="J1384" s="4" t="n">
        <v>10000</v>
      </c>
      <c r="K1384" s="8">
        <f>IF(H1384=0,0,I1384/H1384)</f>
        <v/>
      </c>
      <c r="L1384" s="13" t="inlineStr">
        <is>
          <t>Not Started</t>
        </is>
      </c>
    </row>
    <row r="1385">
      <c r="A1385" t="inlineStr">
        <is>
          <t>Crestmark</t>
        </is>
      </c>
      <c r="B1385" s="7" t="n">
        <v>2025</v>
      </c>
      <c r="C1385" t="inlineStr">
        <is>
          <t>Signage - Site</t>
        </is>
      </c>
      <c r="D1385" t="inlineStr">
        <is>
          <t>Added based on Kevin DD email feedback</t>
        </is>
      </c>
      <c r="E1385" s="7" t="inlineStr">
        <is>
          <t>84103</t>
        </is>
      </c>
      <c r="F1385" s="12" t="inlineStr">
        <is>
          <t>PMC</t>
        </is>
      </c>
      <c r="G1385" s="7" t="inlineStr">
        <is>
          <t>Capital Plan</t>
        </is>
      </c>
      <c r="H1385" s="3" t="n">
        <v>5000</v>
      </c>
      <c r="I1385" s="3" t="n">
        <v>2062</v>
      </c>
      <c r="J1385" s="4" t="n">
        <v>2938</v>
      </c>
      <c r="K1385" s="8">
        <f>IF(H1385=0,0,I1385/H1385)</f>
        <v/>
      </c>
      <c r="L1385" s="10" t="inlineStr">
        <is>
          <t>In Progress</t>
        </is>
      </c>
    </row>
    <row r="1386">
      <c r="A1386" t="inlineStr">
        <is>
          <t>Crestmark</t>
        </is>
      </c>
      <c r="B1386" s="7" t="n">
        <v>2025</v>
      </c>
      <c r="C1386" t="inlineStr">
        <is>
          <t>Clubhouse</t>
        </is>
      </c>
      <c r="D1386" t="inlineStr">
        <is>
          <t>Update color scheme and game room</t>
        </is>
      </c>
      <c r="E1386" s="7" t="inlineStr">
        <is>
          <t>84116</t>
        </is>
      </c>
      <c r="F1386" s="12" t="inlineStr">
        <is>
          <t>PMC</t>
        </is>
      </c>
      <c r="G1386" s="7" t="inlineStr">
        <is>
          <t>Capital Plan</t>
        </is>
      </c>
      <c r="H1386" s="3" t="n">
        <v>30000</v>
      </c>
      <c r="I1386" s="3" t="n">
        <v>3425</v>
      </c>
      <c r="J1386" s="4" t="n">
        <v>26575</v>
      </c>
      <c r="K1386" s="8">
        <f>IF(H1386=0,0,I1386/H1386)</f>
        <v/>
      </c>
      <c r="L1386" s="10" t="inlineStr">
        <is>
          <t>In Progress</t>
        </is>
      </c>
    </row>
    <row r="1387">
      <c r="A1387" t="inlineStr">
        <is>
          <t>Crestmark</t>
        </is>
      </c>
      <c r="B1387" s="7" t="n">
        <v>2025</v>
      </c>
      <c r="C1387" t="inlineStr">
        <is>
          <t>Fitness Center: New Equipment</t>
        </is>
      </c>
      <c r="D1387" t="inlineStr">
        <is>
          <t>Supplement existing equipment &amp; redo bathrooms</t>
        </is>
      </c>
      <c r="E1387" s="7" t="inlineStr">
        <is>
          <t>84190</t>
        </is>
      </c>
      <c r="F1387" s="12" t="inlineStr">
        <is>
          <t>PMC</t>
        </is>
      </c>
      <c r="G1387" s="7" t="inlineStr">
        <is>
          <t>Capital Plan</t>
        </is>
      </c>
      <c r="H1387" s="3" t="n">
        <v>20000</v>
      </c>
      <c r="I1387" s="3" t="n">
        <v>0</v>
      </c>
      <c r="J1387" s="4" t="n">
        <v>20000</v>
      </c>
      <c r="K1387" s="8">
        <f>IF(H1387=0,0,I1387/H1387)</f>
        <v/>
      </c>
      <c r="L1387" s="13" t="inlineStr">
        <is>
          <t>Not Started</t>
        </is>
      </c>
    </row>
    <row r="1388">
      <c r="A1388" t="inlineStr">
        <is>
          <t>Crestmark</t>
        </is>
      </c>
      <c r="B1388" s="7" t="n">
        <v>2025</v>
      </c>
      <c r="C1388" t="inlineStr">
        <is>
          <t>Pool Area Furniture</t>
        </is>
      </c>
      <c r="D1388" t="inlineStr">
        <is>
          <t>Split between the two pools</t>
        </is>
      </c>
      <c r="E1388" s="7" t="inlineStr">
        <is>
          <t>84360</t>
        </is>
      </c>
      <c r="F1388" s="12" t="inlineStr">
        <is>
          <t>PMC</t>
        </is>
      </c>
      <c r="G1388" s="7" t="inlineStr">
        <is>
          <t>Capital Plan</t>
        </is>
      </c>
      <c r="H1388" s="3" t="n">
        <v>60000</v>
      </c>
      <c r="I1388" s="3" t="n">
        <v>0</v>
      </c>
      <c r="J1388" s="4" t="n">
        <v>60000</v>
      </c>
      <c r="K1388" s="8">
        <f>IF(H1388=0,0,I1388/H1388)</f>
        <v/>
      </c>
      <c r="L1388" s="13" t="inlineStr">
        <is>
          <t>Not Started</t>
        </is>
      </c>
    </row>
    <row r="1389">
      <c r="A1389" t="inlineStr">
        <is>
          <t>Crestmark</t>
        </is>
      </c>
      <c r="B1389" s="7" t="n">
        <v>2025</v>
      </c>
      <c r="C1389" t="inlineStr">
        <is>
          <t>Picnic/Grill Area Remodel</t>
        </is>
      </c>
      <c r="D1389" t="inlineStr">
        <is>
          <t>Pool 1: $25K &amp; Pool 2: $15K</t>
        </is>
      </c>
      <c r="E1389" s="7" t="inlineStr">
        <is>
          <t>84203</t>
        </is>
      </c>
      <c r="F1389" s="12" t="inlineStr">
        <is>
          <t>PMC</t>
        </is>
      </c>
      <c r="G1389" s="7" t="inlineStr">
        <is>
          <t>Capital Plan</t>
        </is>
      </c>
      <c r="H1389" s="3" t="n">
        <v>40000</v>
      </c>
      <c r="I1389" s="3" t="n">
        <v>0</v>
      </c>
      <c r="J1389" s="4" t="n">
        <v>40000</v>
      </c>
      <c r="K1389" s="8">
        <f>IF(H1389=0,0,I1389/H1389)</f>
        <v/>
      </c>
      <c r="L1389" s="13" t="inlineStr">
        <is>
          <t>Not Started</t>
        </is>
      </c>
    </row>
    <row r="1390">
      <c r="A1390" t="inlineStr">
        <is>
          <t>Crestmark</t>
        </is>
      </c>
      <c r="B1390" s="7" t="n">
        <v>2025</v>
      </c>
      <c r="C1390" t="inlineStr">
        <is>
          <t>Sports Courts</t>
        </is>
      </c>
      <c r="D1390" t="inlineStr">
        <is>
          <t>Convert tennis court to pickle ball court</t>
        </is>
      </c>
      <c r="E1390" s="7" t="inlineStr">
        <is>
          <t>84390</t>
        </is>
      </c>
      <c r="F1390" s="11" t="inlineStr">
        <is>
          <t>GC</t>
        </is>
      </c>
      <c r="G1390" s="7" t="inlineStr">
        <is>
          <t>Capital Plan</t>
        </is>
      </c>
      <c r="H1390" s="3" t="n">
        <v>75000</v>
      </c>
      <c r="I1390" s="3" t="n">
        <v>22500</v>
      </c>
      <c r="J1390" s="4" t="n">
        <v>52500</v>
      </c>
      <c r="K1390" s="8">
        <f>IF(H1390=0,0,I1390/H1390)</f>
        <v/>
      </c>
      <c r="L1390" s="10" t="inlineStr">
        <is>
          <t>In Progress</t>
        </is>
      </c>
    </row>
    <row r="1391">
      <c r="A1391" t="inlineStr">
        <is>
          <t>Crestmark</t>
        </is>
      </c>
      <c r="B1391" s="7" t="n">
        <v>2025</v>
      </c>
      <c r="C1391" t="inlineStr">
        <is>
          <t xml:space="preserve">Mailboxes </t>
        </is>
      </c>
      <c r="D1391" t="inlineStr">
        <is>
          <t>New Mailboxes</t>
        </is>
      </c>
      <c r="E1391" s="7" t="inlineStr">
        <is>
          <t>84005</t>
        </is>
      </c>
      <c r="F1391" s="12" t="inlineStr">
        <is>
          <t>PMC</t>
        </is>
      </c>
      <c r="G1391" s="7" t="inlineStr">
        <is>
          <t>Capital Plan</t>
        </is>
      </c>
      <c r="H1391" s="3" t="n">
        <v>65000</v>
      </c>
      <c r="I1391" s="3" t="n">
        <v>0</v>
      </c>
      <c r="J1391" s="4" t="n">
        <v>65000</v>
      </c>
      <c r="K1391" s="8">
        <f>IF(H1391=0,0,I1391/H1391)</f>
        <v/>
      </c>
      <c r="L1391" s="13" t="inlineStr">
        <is>
          <t>Not Started</t>
        </is>
      </c>
    </row>
    <row r="1392">
      <c r="A1392" t="inlineStr">
        <is>
          <t>Crestmark</t>
        </is>
      </c>
      <c r="B1392" s="7" t="n">
        <v>2025</v>
      </c>
      <c r="C1392" t="inlineStr">
        <is>
          <t>Golf Cart</t>
        </is>
      </c>
      <c r="D1392" t="inlineStr">
        <is>
          <t>Maintenace carts; property has 2 maintenance carts &amp; 1 6-seat leasing</t>
        </is>
      </c>
      <c r="E1392" s="7" t="inlineStr">
        <is>
          <t>83375</t>
        </is>
      </c>
      <c r="F1392" s="12" t="inlineStr">
        <is>
          <t>PMC</t>
        </is>
      </c>
      <c r="G1392" s="7" t="inlineStr">
        <is>
          <t>Capital Plan</t>
        </is>
      </c>
      <c r="H1392" s="3" t="n">
        <v>30000</v>
      </c>
      <c r="I1392" s="3" t="n">
        <v>12840</v>
      </c>
      <c r="J1392" s="4" t="n">
        <v>17160</v>
      </c>
      <c r="K1392" s="8">
        <f>IF(H1392=0,0,I1392/H1392)</f>
        <v/>
      </c>
      <c r="L1392" s="10" t="inlineStr">
        <is>
          <t>In Progress</t>
        </is>
      </c>
    </row>
    <row r="1393">
      <c r="A1393" t="inlineStr">
        <is>
          <t>Crestmark</t>
        </is>
      </c>
      <c r="B1393" s="7" t="n">
        <v>2025</v>
      </c>
      <c r="C1393" t="inlineStr">
        <is>
          <t>Replace AC condenser</t>
        </is>
      </c>
      <c r="D1393" t="inlineStr">
        <is>
          <t>Add insulation to Condensing unit lines</t>
        </is>
      </c>
      <c r="E1393" s="7" t="inlineStr">
        <is>
          <t>84217</t>
        </is>
      </c>
      <c r="F1393" s="11" t="inlineStr">
        <is>
          <t>GC</t>
        </is>
      </c>
      <c r="G1393" s="7" t="inlineStr">
        <is>
          <t>Capital Plan</t>
        </is>
      </c>
      <c r="H1393" s="3" t="n">
        <v>15000</v>
      </c>
      <c r="I1393" s="3" t="n">
        <v>15000</v>
      </c>
      <c r="J1393" s="4" t="n">
        <v>0</v>
      </c>
      <c r="K1393" s="8">
        <f>IF(H1393=0,0,I1393/H1393)</f>
        <v/>
      </c>
      <c r="L1393" s="11" t="inlineStr">
        <is>
          <t>Completed</t>
        </is>
      </c>
    </row>
    <row r="1394">
      <c r="A1394" t="inlineStr">
        <is>
          <t>Crestmark</t>
        </is>
      </c>
      <c r="B1394" s="7" t="n">
        <v>2025</v>
      </c>
      <c r="C1394" t="inlineStr">
        <is>
          <t>Replace breezeway lights</t>
        </is>
      </c>
      <c r="D1394" t="inlineStr">
        <is>
          <t>Inspect and replace emergency lighting</t>
        </is>
      </c>
      <c r="E1394" s="7" t="inlineStr">
        <is>
          <t>84210</t>
        </is>
      </c>
      <c r="F1394" s="11" t="inlineStr">
        <is>
          <t>GC</t>
        </is>
      </c>
      <c r="G1394" s="7" t="inlineStr">
        <is>
          <t>Capital Plan</t>
        </is>
      </c>
      <c r="H1394" s="3" t="n">
        <v>19000</v>
      </c>
      <c r="I1394" s="3" t="n">
        <v>19000</v>
      </c>
      <c r="J1394" s="4" t="n">
        <v>0</v>
      </c>
      <c r="K1394" s="8">
        <f>IF(H1394=0,0,I1394/H1394)</f>
        <v/>
      </c>
      <c r="L1394" s="11" t="inlineStr">
        <is>
          <t>Completed</t>
        </is>
      </c>
    </row>
    <row r="1395">
      <c r="A1395" t="inlineStr">
        <is>
          <t>Crestmark</t>
        </is>
      </c>
      <c r="B1395" s="7" t="n">
        <v>2025</v>
      </c>
      <c r="C1395" t="inlineStr">
        <is>
          <t>Contingency</t>
        </is>
      </c>
      <c r="D1395" t="inlineStr">
        <is>
          <t>Contingency Amount</t>
        </is>
      </c>
      <c r="E1395" s="7" t="inlineStr">
        <is>
          <t>84510</t>
        </is>
      </c>
      <c r="F1395" s="11" t="inlineStr">
        <is>
          <t>GC</t>
        </is>
      </c>
      <c r="G1395" s="15" t="inlineStr">
        <is>
          <t>Contingency</t>
        </is>
      </c>
      <c r="H1395" s="3" t="n">
        <v>87760</v>
      </c>
      <c r="I1395" s="3" t="n">
        <v>0</v>
      </c>
      <c r="J1395" s="4" t="n">
        <v>87760</v>
      </c>
      <c r="K1395" s="8">
        <f>IF(H1395=0,0,I1395/H1395)</f>
        <v/>
      </c>
      <c r="L1395" s="12" t="inlineStr">
        <is>
          <t>Reserve</t>
        </is>
      </c>
    </row>
    <row r="1396">
      <c r="A1396" t="inlineStr">
        <is>
          <t>Crestmark</t>
        </is>
      </c>
      <c r="B1396" s="7" t="n">
        <v>2025</v>
      </c>
      <c r="C1396" t="inlineStr">
        <is>
          <t>Construction Management Fee</t>
        </is>
      </c>
      <c r="D1396" t="inlineStr">
        <is>
          <t>CM Fees</t>
        </is>
      </c>
      <c r="E1396" s="7" t="inlineStr">
        <is>
          <t>84505</t>
        </is>
      </c>
      <c r="F1396" s="11" t="inlineStr">
        <is>
          <t>GC</t>
        </is>
      </c>
      <c r="G1396" s="15" t="inlineStr">
        <is>
          <t>CM Fee</t>
        </is>
      </c>
      <c r="H1396" s="3" t="n">
        <v>92148</v>
      </c>
      <c r="I1396" s="3" t="n">
        <v>0</v>
      </c>
      <c r="J1396" s="4" t="n">
        <v>92148</v>
      </c>
      <c r="K1396" s="8">
        <f>IF(H1396=0,0,I1396/H1396)</f>
        <v/>
      </c>
      <c r="L1396" s="12" t="inlineStr">
        <is>
          <t>Reserve</t>
        </is>
      </c>
    </row>
    <row r="1397">
      <c r="A1397" t="inlineStr">
        <is>
          <t>Cypress Bend</t>
        </is>
      </c>
      <c r="B1397" s="7" t="n">
        <v>2025</v>
      </c>
      <c r="C1397" t="inlineStr">
        <is>
          <t>Landscape Cleanup and Enhancements</t>
        </is>
      </c>
      <c r="D1397" t="inlineStr">
        <is>
          <t>Initial property tree trim, landscape cleanup, entry and tour path enhancements, etc</t>
        </is>
      </c>
      <c r="E1397" s="7" t="inlineStr">
        <is>
          <t>84303</t>
        </is>
      </c>
      <c r="F1397" s="12" t="inlineStr">
        <is>
          <t>PMC</t>
        </is>
      </c>
      <c r="G1397" s="7" t="inlineStr">
        <is>
          <t>Capital Plan</t>
        </is>
      </c>
      <c r="H1397" s="3" t="n">
        <v>15000</v>
      </c>
      <c r="I1397" s="3" t="n">
        <v>0</v>
      </c>
      <c r="J1397" s="4" t="n">
        <v>15000</v>
      </c>
      <c r="K1397" s="8">
        <f>IF(H1397=0,0,I1397/H1397)</f>
        <v/>
      </c>
      <c r="L1397" s="13" t="inlineStr">
        <is>
          <t>Not Started</t>
        </is>
      </c>
    </row>
    <row r="1398">
      <c r="A1398" t="inlineStr">
        <is>
          <t>Cypress Bend</t>
        </is>
      </c>
      <c r="B1398" s="7" t="n">
        <v>2025</v>
      </c>
      <c r="C1398" t="inlineStr">
        <is>
          <t>Pavement</t>
        </is>
      </c>
      <c r="D1398" t="inlineStr">
        <is>
          <t>PNA - Repair Potholes  PCA 3.2.2 - Areas of linear cracking and isolated spalling around linear cracks was observed at t</t>
        </is>
      </c>
      <c r="E1398" s="7" t="inlineStr">
        <is>
          <t>84204</t>
        </is>
      </c>
      <c r="F1398" s="11" t="inlineStr">
        <is>
          <t>GC</t>
        </is>
      </c>
      <c r="G1398" s="7" t="inlineStr">
        <is>
          <t>Capital Plan</t>
        </is>
      </c>
      <c r="H1398" s="3" t="n">
        <v>21000</v>
      </c>
      <c r="I1398" s="3" t="n">
        <v>21000</v>
      </c>
      <c r="J1398" s="4" t="n">
        <v>0</v>
      </c>
      <c r="K1398" s="8">
        <f>IF(H1398=0,0,I1398/H1398)</f>
        <v/>
      </c>
      <c r="L1398" s="11" t="inlineStr">
        <is>
          <t>Completed</t>
        </is>
      </c>
    </row>
    <row r="1399">
      <c r="A1399" t="inlineStr">
        <is>
          <t>Cypress Bend</t>
        </is>
      </c>
      <c r="B1399" s="7" t="n">
        <v>2025</v>
      </c>
      <c r="C1399" t="inlineStr">
        <is>
          <t>Sidewalks</t>
        </is>
      </c>
      <c r="D1399" t="inlineStr">
        <is>
          <t>PNA - Remove and replace areas of trip hazards.  PCA 3.2.3 -Areas of linear cracking was observed in the concrete walkwa</t>
        </is>
      </c>
      <c r="E1399" s="7" t="inlineStr">
        <is>
          <t>84115</t>
        </is>
      </c>
      <c r="F1399" s="11" t="inlineStr">
        <is>
          <t>GC</t>
        </is>
      </c>
      <c r="G1399" s="7" t="inlineStr">
        <is>
          <t>Capital Plan</t>
        </is>
      </c>
      <c r="H1399" s="3" t="n">
        <v>14000</v>
      </c>
      <c r="I1399" s="3" t="n">
        <v>14000</v>
      </c>
      <c r="J1399" s="4" t="n">
        <v>0</v>
      </c>
      <c r="K1399" s="8">
        <f>IF(H1399=0,0,I1399/H1399)</f>
        <v/>
      </c>
      <c r="L1399" s="11" t="inlineStr">
        <is>
          <t>Completed</t>
        </is>
      </c>
    </row>
    <row r="1400">
      <c r="A1400" t="inlineStr">
        <is>
          <t>Cypress Bend</t>
        </is>
      </c>
      <c r="B1400" s="7" t="n">
        <v>2025</v>
      </c>
      <c r="C1400" t="inlineStr">
        <is>
          <t xml:space="preserve">Erosion control </t>
        </is>
      </c>
      <c r="D1400" t="inlineStr">
        <is>
          <t>PNA - Fill in erosion areas around buildings.</t>
        </is>
      </c>
      <c r="E1400" s="7" t="inlineStr">
        <is>
          <t>84517</t>
        </is>
      </c>
      <c r="F1400" s="11" t="inlineStr">
        <is>
          <t>GC</t>
        </is>
      </c>
      <c r="G1400" s="7" t="inlineStr">
        <is>
          <t>Capital Plan</t>
        </is>
      </c>
      <c r="H1400" s="3" t="n">
        <v>29000</v>
      </c>
      <c r="I1400" s="3" t="n">
        <v>29000</v>
      </c>
      <c r="J1400" s="4" t="n">
        <v>0</v>
      </c>
      <c r="K1400" s="8">
        <f>IF(H1400=0,0,I1400/H1400)</f>
        <v/>
      </c>
      <c r="L1400" s="11" t="inlineStr">
        <is>
          <t>Completed</t>
        </is>
      </c>
    </row>
    <row r="1401">
      <c r="A1401" t="inlineStr">
        <is>
          <t>Cypress Bend</t>
        </is>
      </c>
      <c r="B1401" s="7" t="n">
        <v>2025</v>
      </c>
      <c r="C1401" t="inlineStr">
        <is>
          <t>Fences &amp; gates - site perimeter</t>
        </is>
      </c>
      <c r="D1401" t="inlineStr">
        <is>
          <t>PNA - Repair perimater fencing</t>
        </is>
      </c>
      <c r="E1401" s="7" t="inlineStr">
        <is>
          <t>84205</t>
        </is>
      </c>
      <c r="F1401" s="11" t="inlineStr">
        <is>
          <t>GC</t>
        </is>
      </c>
      <c r="G1401" s="7" t="inlineStr">
        <is>
          <t>Capital Plan</t>
        </is>
      </c>
      <c r="H1401" s="3" t="n">
        <v>43000</v>
      </c>
      <c r="I1401" s="3" t="n">
        <v>43000</v>
      </c>
      <c r="J1401" s="4" t="n">
        <v>0</v>
      </c>
      <c r="K1401" s="8">
        <f>IF(H1401=0,0,I1401/H1401)</f>
        <v/>
      </c>
      <c r="L1401" s="11" t="inlineStr">
        <is>
          <t>Completed</t>
        </is>
      </c>
    </row>
    <row r="1402">
      <c r="A1402" t="inlineStr">
        <is>
          <t>Cypress Bend</t>
        </is>
      </c>
      <c r="B1402" s="7" t="n">
        <v>2025</v>
      </c>
      <c r="C1402" t="inlineStr">
        <is>
          <t>Dumpster enclosures</t>
        </is>
      </c>
      <c r="D1402" t="inlineStr">
        <is>
          <t>PNA - Repair dumpster enclosures  PCA 3.2.7 - Areas of damaged wood fencing was observed east adjacent to Building 12, n</t>
        </is>
      </c>
      <c r="E1402" s="7" t="inlineStr">
        <is>
          <t>84111</t>
        </is>
      </c>
      <c r="F1402" s="11" t="inlineStr">
        <is>
          <t>GC</t>
        </is>
      </c>
      <c r="G1402" s="7" t="inlineStr">
        <is>
          <t>Capital Plan</t>
        </is>
      </c>
      <c r="H1402" s="3" t="n">
        <v>16000</v>
      </c>
      <c r="I1402" s="3" t="n">
        <v>16000</v>
      </c>
      <c r="J1402" s="4" t="n">
        <v>0</v>
      </c>
      <c r="K1402" s="8">
        <f>IF(H1402=0,0,I1402/H1402)</f>
        <v/>
      </c>
      <c r="L1402" s="11" t="inlineStr">
        <is>
          <t>Completed</t>
        </is>
      </c>
    </row>
    <row r="1403">
      <c r="A1403" t="inlineStr">
        <is>
          <t>Cypress Bend</t>
        </is>
      </c>
      <c r="B1403" s="7" t="n">
        <v>2025</v>
      </c>
      <c r="C1403" t="inlineStr">
        <is>
          <t>Stripe parking areas</t>
        </is>
      </c>
      <c r="D1403" t="inlineStr">
        <is>
          <t>Stripe Parking</t>
        </is>
      </c>
      <c r="E1403" s="7" t="inlineStr">
        <is>
          <t>84201</t>
        </is>
      </c>
      <c r="F1403" s="11" t="inlineStr">
        <is>
          <t>GC</t>
        </is>
      </c>
      <c r="G1403" s="7" t="inlineStr">
        <is>
          <t>Capital Plan</t>
        </is>
      </c>
      <c r="H1403" s="3" t="n">
        <v>15000</v>
      </c>
      <c r="I1403" s="3" t="n">
        <v>4500</v>
      </c>
      <c r="J1403" s="4" t="n">
        <v>10500</v>
      </c>
      <c r="K1403" s="8">
        <f>IF(H1403=0,0,I1403/H1403)</f>
        <v/>
      </c>
      <c r="L1403" s="10" t="inlineStr">
        <is>
          <t>In Progress</t>
        </is>
      </c>
    </row>
    <row r="1404">
      <c r="A1404" t="inlineStr">
        <is>
          <t>Cypress Bend</t>
        </is>
      </c>
      <c r="B1404" s="7" t="n">
        <v>2025</v>
      </c>
      <c r="C1404" t="inlineStr">
        <is>
          <t>ADA parking &amp; curb cuts</t>
        </is>
      </c>
      <c r="D1404" t="inlineStr">
        <is>
          <t>PCA 7.1 - Installation of an access aisle adjacent to the accessible parking stall north adjacent to Building 10</t>
        </is>
      </c>
      <c r="E1404" s="7" t="inlineStr">
        <is>
          <t>84221</t>
        </is>
      </c>
      <c r="F1404" s="11" t="inlineStr">
        <is>
          <t>GC</t>
        </is>
      </c>
      <c r="G1404" s="7" t="inlineStr">
        <is>
          <t>Capital Plan</t>
        </is>
      </c>
      <c r="H1404" s="3" t="n">
        <v>250</v>
      </c>
      <c r="I1404" s="3" t="n">
        <v>250</v>
      </c>
      <c r="J1404" s="4" t="n">
        <v>0</v>
      </c>
      <c r="K1404" s="8">
        <f>IF(H1404=0,0,I1404/H1404)</f>
        <v/>
      </c>
      <c r="L1404" s="11" t="inlineStr">
        <is>
          <t>Completed</t>
        </is>
      </c>
    </row>
    <row r="1405">
      <c r="A1405" t="inlineStr">
        <is>
          <t>Cypress Bend</t>
        </is>
      </c>
      <c r="B1405" s="7" t="n">
        <v>2025</v>
      </c>
      <c r="C1405" t="inlineStr">
        <is>
          <t>Concrete deck / floor fill</t>
        </is>
      </c>
      <c r="D1405" t="inlineStr">
        <is>
          <t>Grind and seal cracks in light weight concrete landings</t>
        </is>
      </c>
      <c r="E1405" s="7" t="inlineStr">
        <is>
          <t>84110</t>
        </is>
      </c>
      <c r="F1405" s="11" t="inlineStr">
        <is>
          <t>GC</t>
        </is>
      </c>
      <c r="G1405" s="7" t="inlineStr">
        <is>
          <t>Capital Plan</t>
        </is>
      </c>
      <c r="H1405" s="3" t="n">
        <v>15000</v>
      </c>
      <c r="I1405" s="3" t="n">
        <v>15000</v>
      </c>
      <c r="J1405" s="4" t="n">
        <v>0</v>
      </c>
      <c r="K1405" s="8">
        <f>IF(H1405=0,0,I1405/H1405)</f>
        <v/>
      </c>
      <c r="L1405" s="11" t="inlineStr">
        <is>
          <t>Completed</t>
        </is>
      </c>
    </row>
    <row r="1406">
      <c r="A1406" t="inlineStr">
        <is>
          <t>Cypress Bend</t>
        </is>
      </c>
      <c r="B1406" s="7" t="n">
        <v>2025</v>
      </c>
      <c r="C1406" t="inlineStr">
        <is>
          <t>Repair exterior stair railings</t>
        </is>
      </c>
      <c r="D1406" t="inlineStr">
        <is>
          <t>PNA - Replace damaged railing on staircases.   PCA 4.5 - Rust and corrosion was observed on the metal stringers, handrai</t>
        </is>
      </c>
      <c r="E1406" s="7" t="inlineStr">
        <is>
          <t>84121</t>
        </is>
      </c>
      <c r="F1406" s="11" t="inlineStr">
        <is>
          <t>GC</t>
        </is>
      </c>
      <c r="G1406" s="7" t="inlineStr">
        <is>
          <t>Capital Plan</t>
        </is>
      </c>
      <c r="H1406" s="3" t="n">
        <v>39000</v>
      </c>
      <c r="I1406" s="3" t="n">
        <v>39000</v>
      </c>
      <c r="J1406" s="4" t="n">
        <v>0</v>
      </c>
      <c r="K1406" s="8">
        <f>IF(H1406=0,0,I1406/H1406)</f>
        <v/>
      </c>
      <c r="L1406" s="11" t="inlineStr">
        <is>
          <t>Completed</t>
        </is>
      </c>
    </row>
    <row r="1407">
      <c r="A1407" t="inlineStr">
        <is>
          <t>Cypress Bend</t>
        </is>
      </c>
      <c r="B1407" s="7" t="n">
        <v>2025</v>
      </c>
      <c r="C1407" t="inlineStr">
        <is>
          <t>Asphalt composite shingle roofing</t>
        </is>
      </c>
      <c r="D1407" t="inlineStr">
        <is>
          <t xml:space="preserve">PNA - Roof tune up.  PCA 4.4.1 - Unit 606 was observed to have water staining on the ceiling indicative of a roof leak. </t>
        </is>
      </c>
      <c r="E1407" s="7" t="inlineStr">
        <is>
          <t>84433</t>
        </is>
      </c>
      <c r="F1407" s="11" t="inlineStr">
        <is>
          <t>GC</t>
        </is>
      </c>
      <c r="G1407" s="7" t="inlineStr">
        <is>
          <t>Capital Plan</t>
        </is>
      </c>
      <c r="H1407" s="3" t="n">
        <v>13000</v>
      </c>
      <c r="I1407" s="3" t="n">
        <v>13000</v>
      </c>
      <c r="J1407" s="4" t="n">
        <v>0</v>
      </c>
      <c r="K1407" s="8">
        <f>IF(H1407=0,0,I1407/H1407)</f>
        <v/>
      </c>
      <c r="L1407" s="11" t="inlineStr">
        <is>
          <t>Completed</t>
        </is>
      </c>
    </row>
    <row r="1408">
      <c r="A1408" t="inlineStr">
        <is>
          <t>Cypress Bend</t>
        </is>
      </c>
      <c r="B1408" s="7" t="n">
        <v>2025</v>
      </c>
      <c r="C1408" t="inlineStr">
        <is>
          <t>Gutters &amp; downspouts</t>
        </is>
      </c>
      <c r="D1408" t="inlineStr">
        <is>
          <t>PNA - Clean, repitch, and secure gutters.  PCA 4.4.2 - Building 1 was observed to have a missing gutter system on the so</t>
        </is>
      </c>
      <c r="E1408" s="7" t="inlineStr">
        <is>
          <t>84202</t>
        </is>
      </c>
      <c r="F1408" s="11" t="inlineStr">
        <is>
          <t>GC</t>
        </is>
      </c>
      <c r="G1408" s="7" t="inlineStr">
        <is>
          <t>Capital Plan</t>
        </is>
      </c>
      <c r="H1408" s="3" t="n">
        <v>7500</v>
      </c>
      <c r="I1408" s="3" t="n">
        <v>7500</v>
      </c>
      <c r="J1408" s="4" t="n">
        <v>0</v>
      </c>
      <c r="K1408" s="8">
        <f>IF(H1408=0,0,I1408/H1408)</f>
        <v/>
      </c>
      <c r="L1408" s="11" t="inlineStr">
        <is>
          <t>Completed</t>
        </is>
      </c>
    </row>
    <row r="1409">
      <c r="A1409" t="inlineStr">
        <is>
          <t>Cypress Bend</t>
        </is>
      </c>
      <c r="B1409" s="7" t="n">
        <v>2025</v>
      </c>
      <c r="C1409" t="inlineStr">
        <is>
          <t>Flashing</t>
        </is>
      </c>
      <c r="D1409" t="inlineStr">
        <is>
          <t>Repair damaged flashing</t>
        </is>
      </c>
      <c r="E1409" s="7" t="inlineStr">
        <is>
          <t>84433</t>
        </is>
      </c>
      <c r="F1409" s="11" t="inlineStr">
        <is>
          <t>GC</t>
        </is>
      </c>
      <c r="G1409" s="7" t="inlineStr">
        <is>
          <t>Capital Plan</t>
        </is>
      </c>
      <c r="H1409" s="3" t="n">
        <v>5000</v>
      </c>
      <c r="I1409" s="3" t="n">
        <v>5000</v>
      </c>
      <c r="J1409" s="4" t="n">
        <v>0</v>
      </c>
      <c r="K1409" s="8">
        <f>IF(H1409=0,0,I1409/H1409)</f>
        <v/>
      </c>
      <c r="L1409" s="11" t="inlineStr">
        <is>
          <t>Completed</t>
        </is>
      </c>
    </row>
    <row r="1410">
      <c r="A1410" t="inlineStr">
        <is>
          <t>Cypress Bend</t>
        </is>
      </c>
      <c r="B1410" s="7" t="n">
        <v>2025</v>
      </c>
      <c r="C1410" t="inlineStr">
        <is>
          <t xml:space="preserve">Sealants &amp; caulking </t>
        </is>
      </c>
      <c r="D1410" t="inlineStr">
        <is>
          <t>Roof Sealants</t>
        </is>
      </c>
      <c r="E1410" s="7" t="inlineStr">
        <is>
          <t>84433</t>
        </is>
      </c>
      <c r="F1410" s="11" t="inlineStr">
        <is>
          <t>GC</t>
        </is>
      </c>
      <c r="G1410" s="7" t="inlineStr">
        <is>
          <t>Capital Plan</t>
        </is>
      </c>
      <c r="H1410" s="3" t="n">
        <v>6000</v>
      </c>
      <c r="I1410" s="3" t="n">
        <v>6000</v>
      </c>
      <c r="J1410" s="4" t="n">
        <v>0</v>
      </c>
      <c r="K1410" s="8">
        <f>IF(H1410=0,0,I1410/H1410)</f>
        <v/>
      </c>
      <c r="L1410" s="11" t="inlineStr">
        <is>
          <t>Completed</t>
        </is>
      </c>
    </row>
    <row r="1411">
      <c r="A1411" t="inlineStr">
        <is>
          <t>Cypress Bend</t>
        </is>
      </c>
      <c r="B1411" s="7" t="n">
        <v>2025</v>
      </c>
      <c r="C1411" t="inlineStr">
        <is>
          <t>Repair / replace cement fiber siding</t>
        </is>
      </c>
      <c r="D1411" t="inlineStr">
        <is>
          <t>PNA - Siding repairs.   PCA 4.3.1 - Damaged fiber cement lap board siding was observed on the east elevation of Building</t>
        </is>
      </c>
      <c r="E1411" s="7" t="inlineStr">
        <is>
          <t>84206</t>
        </is>
      </c>
      <c r="F1411" s="11" t="inlineStr">
        <is>
          <t>GC</t>
        </is>
      </c>
      <c r="G1411" s="7" t="inlineStr">
        <is>
          <t>Capital Plan</t>
        </is>
      </c>
      <c r="H1411" s="3" t="n">
        <v>7500</v>
      </c>
      <c r="I1411" s="3" t="n">
        <v>7500</v>
      </c>
      <c r="J1411" s="4" t="n">
        <v>0</v>
      </c>
      <c r="K1411" s="8">
        <f>IF(H1411=0,0,I1411/H1411)</f>
        <v/>
      </c>
      <c r="L1411" s="11" t="inlineStr">
        <is>
          <t>Completed</t>
        </is>
      </c>
    </row>
    <row r="1412">
      <c r="A1412" t="inlineStr">
        <is>
          <t>Cypress Bend</t>
        </is>
      </c>
      <c r="B1412" s="7" t="n">
        <v>2025</v>
      </c>
      <c r="C1412" t="inlineStr">
        <is>
          <t>Breezeways</t>
        </is>
      </c>
      <c r="D1412" t="inlineStr">
        <is>
          <t>PNA - Repair soffits</t>
        </is>
      </c>
      <c r="E1412" s="7" t="inlineStr">
        <is>
          <t>84120</t>
        </is>
      </c>
      <c r="F1412" s="11" t="inlineStr">
        <is>
          <t>GC</t>
        </is>
      </c>
      <c r="G1412" s="7" t="inlineStr">
        <is>
          <t>Capital Plan</t>
        </is>
      </c>
      <c r="H1412" s="3" t="n">
        <v>6000</v>
      </c>
      <c r="I1412" s="3" t="n">
        <v>6000</v>
      </c>
      <c r="J1412" s="4" t="n">
        <v>0</v>
      </c>
      <c r="K1412" s="8">
        <f>IF(H1412=0,0,I1412/H1412)</f>
        <v/>
      </c>
      <c r="L1412" s="11" t="inlineStr">
        <is>
          <t>Completed</t>
        </is>
      </c>
    </row>
    <row r="1413">
      <c r="A1413" t="inlineStr">
        <is>
          <t>Cypress Bend</t>
        </is>
      </c>
      <c r="B1413" s="7" t="n">
        <v>2025</v>
      </c>
      <c r="C1413" t="inlineStr">
        <is>
          <t>Exterior building</t>
        </is>
      </c>
      <c r="D1413" t="inlineStr">
        <is>
          <t>PNA - Exterior painting.  PCA 4.3.1- Exterior cleaning, painting, sealing</t>
        </is>
      </c>
      <c r="E1413" s="7" t="inlineStr">
        <is>
          <t>84101</t>
        </is>
      </c>
      <c r="F1413" s="11" t="inlineStr">
        <is>
          <t>GC</t>
        </is>
      </c>
      <c r="G1413" s="7" t="inlineStr">
        <is>
          <t>Capital Plan</t>
        </is>
      </c>
      <c r="H1413" s="3" t="n">
        <v>195000</v>
      </c>
      <c r="I1413" s="3" t="n">
        <v>167100</v>
      </c>
      <c r="J1413" s="4" t="n">
        <v>27900</v>
      </c>
      <c r="K1413" s="8">
        <f>IF(H1413=0,0,I1413/H1413)</f>
        <v/>
      </c>
      <c r="L1413" s="10" t="inlineStr">
        <is>
          <t>In Progress</t>
        </is>
      </c>
    </row>
    <row r="1414">
      <c r="A1414" t="inlineStr">
        <is>
          <t>Cypress Bend</t>
        </is>
      </c>
      <c r="B1414" s="7" t="n">
        <v>2025</v>
      </c>
      <c r="C1414" t="inlineStr">
        <is>
          <t>Repair / replace wood trim</t>
        </is>
      </c>
      <c r="D1414" t="inlineStr">
        <is>
          <t>PNA - Replace damaged trim</t>
        </is>
      </c>
      <c r="E1414" s="7" t="inlineStr">
        <is>
          <t>84105</t>
        </is>
      </c>
      <c r="F1414" s="11" t="inlineStr">
        <is>
          <t>GC</t>
        </is>
      </c>
      <c r="G1414" s="7" t="inlineStr">
        <is>
          <t>Capital Plan</t>
        </is>
      </c>
      <c r="H1414" s="3" t="n">
        <v>8000</v>
      </c>
      <c r="I1414" s="3" t="n">
        <v>8000</v>
      </c>
      <c r="J1414" s="4" t="n">
        <v>0</v>
      </c>
      <c r="K1414" s="8">
        <f>IF(H1414=0,0,I1414/H1414)</f>
        <v/>
      </c>
      <c r="L1414" s="11" t="inlineStr">
        <is>
          <t>Completed</t>
        </is>
      </c>
    </row>
    <row r="1415">
      <c r="A1415" t="inlineStr">
        <is>
          <t>Cypress Bend</t>
        </is>
      </c>
      <c r="B1415" s="7" t="n">
        <v>2025</v>
      </c>
      <c r="C1415" t="inlineStr">
        <is>
          <t>Drier vents</t>
        </is>
      </c>
      <c r="D1415" t="inlineStr">
        <is>
          <t>PNA - Clean all dryer vents. PCA 5.2 Some of the dryer vents appeared to be damaged and full of debris. Cracked or vents</t>
        </is>
      </c>
      <c r="E1415" s="7" t="inlineStr">
        <is>
          <t>84106</t>
        </is>
      </c>
      <c r="F1415" s="11" t="inlineStr">
        <is>
          <t>GC</t>
        </is>
      </c>
      <c r="G1415" s="7" t="inlineStr">
        <is>
          <t>Capital Plan</t>
        </is>
      </c>
      <c r="H1415" s="3" t="n">
        <v>14400</v>
      </c>
      <c r="I1415" s="3" t="n">
        <v>14400</v>
      </c>
      <c r="J1415" s="4" t="n">
        <v>0</v>
      </c>
      <c r="K1415" s="8">
        <f>IF(H1415=0,0,I1415/H1415)</f>
        <v/>
      </c>
      <c r="L1415" s="11" t="inlineStr">
        <is>
          <t>Completed</t>
        </is>
      </c>
    </row>
    <row r="1416">
      <c r="A1416" t="inlineStr">
        <is>
          <t>Cypress Bend</t>
        </is>
      </c>
      <c r="B1416" s="7" t="n">
        <v>2025</v>
      </c>
      <c r="C1416" t="inlineStr">
        <is>
          <t>Garabage Disposals</t>
        </is>
      </c>
      <c r="D1416" t="inlineStr">
        <is>
          <t>Interior Replacements</t>
        </is>
      </c>
      <c r="E1416" s="7" t="inlineStr">
        <is>
          <t>82206</t>
        </is>
      </c>
      <c r="F1416" s="12" t="inlineStr">
        <is>
          <t>PMC</t>
        </is>
      </c>
      <c r="G1416" s="7" t="inlineStr">
        <is>
          <t>Capital Plan</t>
        </is>
      </c>
      <c r="H1416" s="3" t="n">
        <v>7500</v>
      </c>
      <c r="I1416" s="3" t="n">
        <v>0</v>
      </c>
      <c r="J1416" s="4" t="n">
        <v>7500</v>
      </c>
      <c r="K1416" s="8">
        <f>IF(H1416=0,0,I1416/H1416)</f>
        <v/>
      </c>
      <c r="L1416" s="13" t="inlineStr">
        <is>
          <t>Not Started</t>
        </is>
      </c>
    </row>
    <row r="1417">
      <c r="A1417" t="inlineStr">
        <is>
          <t>Cypress Bend</t>
        </is>
      </c>
      <c r="B1417" s="7" t="n">
        <v>2025</v>
      </c>
      <c r="C1417" t="inlineStr">
        <is>
          <t>Fire Stops</t>
        </is>
      </c>
      <c r="D1417" t="inlineStr">
        <is>
          <t>LowPro (Pair covers 4 burner range)- For range top microwaves</t>
        </is>
      </c>
      <c r="E1417" s="7" t="inlineStr">
        <is>
          <t>84239</t>
        </is>
      </c>
      <c r="F1417" s="12" t="inlineStr">
        <is>
          <t>PMC</t>
        </is>
      </c>
      <c r="G1417" s="7" t="inlineStr">
        <is>
          <t>Capital Plan</t>
        </is>
      </c>
      <c r="H1417" s="3" t="n">
        <v>22440</v>
      </c>
      <c r="I1417" s="3" t="n">
        <v>0</v>
      </c>
      <c r="J1417" s="4" t="n">
        <v>22440</v>
      </c>
      <c r="K1417" s="8">
        <f>IF(H1417=0,0,I1417/H1417)</f>
        <v/>
      </c>
      <c r="L1417" s="13" t="inlineStr">
        <is>
          <t>Not Started</t>
        </is>
      </c>
    </row>
    <row r="1418">
      <c r="A1418" t="inlineStr">
        <is>
          <t>Cypress Bend</t>
        </is>
      </c>
      <c r="B1418" s="7" t="n">
        <v>2025</v>
      </c>
      <c r="C1418" t="inlineStr">
        <is>
          <t>Unit deferred maintenance</t>
        </is>
      </c>
      <c r="D1418" t="inlineStr">
        <is>
          <t>Major Repairs
Floors
18 Bedrooms
13 Living Rooms
3 Kitchens
2 Kitchen Countertop Resurface
2 Interior Door Replacement
E</t>
        </is>
      </c>
      <c r="E1418" s="7" t="inlineStr">
        <is>
          <t>84304</t>
        </is>
      </c>
      <c r="F1418" s="12" t="inlineStr">
        <is>
          <t>PMC</t>
        </is>
      </c>
      <c r="G1418" s="7" t="inlineStr">
        <is>
          <t>Capital Plan</t>
        </is>
      </c>
      <c r="H1418" s="3" t="n">
        <v>21000</v>
      </c>
      <c r="I1418" s="3" t="n">
        <v>0</v>
      </c>
      <c r="J1418" s="4" t="n">
        <v>21000</v>
      </c>
      <c r="K1418" s="8">
        <f>IF(H1418=0,0,I1418/H1418)</f>
        <v/>
      </c>
      <c r="L1418" s="13" t="inlineStr">
        <is>
          <t>Not Started</t>
        </is>
      </c>
    </row>
    <row r="1419">
      <c r="A1419" t="inlineStr">
        <is>
          <t>Cypress Bend</t>
        </is>
      </c>
      <c r="B1419" s="7" t="n">
        <v>2025</v>
      </c>
      <c r="C1419" t="inlineStr">
        <is>
          <t>Signage</t>
        </is>
      </c>
      <c r="D1419" t="inlineStr">
        <is>
          <t>Budget for wall signage, current is dated.</t>
        </is>
      </c>
      <c r="E1419" s="7" t="inlineStr">
        <is>
          <t>84103</t>
        </is>
      </c>
      <c r="F1419" s="12" t="inlineStr">
        <is>
          <t>PMC</t>
        </is>
      </c>
      <c r="G1419" s="7" t="inlineStr">
        <is>
          <t>Capital Plan</t>
        </is>
      </c>
      <c r="H1419" s="3" t="n">
        <v>10000</v>
      </c>
      <c r="I1419" s="3" t="n">
        <v>0</v>
      </c>
      <c r="J1419" s="4" t="n">
        <v>10000</v>
      </c>
      <c r="K1419" s="8">
        <f>IF(H1419=0,0,I1419/H1419)</f>
        <v/>
      </c>
      <c r="L1419" s="13" t="inlineStr">
        <is>
          <t>Not Started</t>
        </is>
      </c>
    </row>
    <row r="1420">
      <c r="A1420" t="inlineStr">
        <is>
          <t>Cypress Bend</t>
        </is>
      </c>
      <c r="B1420" s="7" t="n">
        <v>2025</v>
      </c>
      <c r="C1420" t="inlineStr">
        <is>
          <t>Signage - Site</t>
        </is>
      </c>
      <c r="D1420" t="inlineStr">
        <is>
          <t>PCA 7.1 - Installation of ADA vertical identification parking signage</t>
        </is>
      </c>
      <c r="E1420" s="7" t="inlineStr">
        <is>
          <t>84103</t>
        </is>
      </c>
      <c r="F1420" s="12" t="inlineStr">
        <is>
          <t>PMC</t>
        </is>
      </c>
      <c r="G1420" s="7" t="inlineStr">
        <is>
          <t>Capital Plan</t>
        </is>
      </c>
      <c r="H1420" s="3" t="n">
        <v>450</v>
      </c>
      <c r="I1420" s="3" t="n">
        <v>0</v>
      </c>
      <c r="J1420" s="4" t="n">
        <v>450</v>
      </c>
      <c r="K1420" s="8">
        <f>IF(H1420=0,0,I1420/H1420)</f>
        <v/>
      </c>
      <c r="L1420" s="13" t="inlineStr">
        <is>
          <t>Not Started</t>
        </is>
      </c>
    </row>
    <row r="1421">
      <c r="A1421" t="inlineStr">
        <is>
          <t>Cypress Bend</t>
        </is>
      </c>
      <c r="B1421" s="7" t="n">
        <v>2025</v>
      </c>
      <c r="C1421" t="inlineStr">
        <is>
          <t>Clubhouse / Office Remodel</t>
        </is>
      </c>
      <c r="D1421" t="inlineStr">
        <is>
          <t>PCA 7.1 - Installation of grab bars adjacent to the commode in the leasing office</t>
        </is>
      </c>
      <c r="E1421" s="7" t="inlineStr">
        <is>
          <t>84208</t>
        </is>
      </c>
      <c r="F1421" s="12" t="inlineStr">
        <is>
          <t>PMC</t>
        </is>
      </c>
      <c r="G1421" s="7" t="inlineStr">
        <is>
          <t>Capital Plan</t>
        </is>
      </c>
      <c r="H1421" s="3" t="n">
        <v>500</v>
      </c>
      <c r="I1421" s="3" t="n">
        <v>0</v>
      </c>
      <c r="J1421" s="4" t="n">
        <v>500</v>
      </c>
      <c r="K1421" s="8">
        <f>IF(H1421=0,0,I1421/H1421)</f>
        <v/>
      </c>
      <c r="L1421" s="13" t="inlineStr">
        <is>
          <t>Not Started</t>
        </is>
      </c>
    </row>
    <row r="1422">
      <c r="A1422" t="inlineStr">
        <is>
          <t>Cypress Bend</t>
        </is>
      </c>
      <c r="B1422" s="7" t="n">
        <v>2025</v>
      </c>
      <c r="C1422" t="inlineStr">
        <is>
          <t>Clubhouse / Office Furniture</t>
        </is>
      </c>
      <c r="D1422" t="inlineStr">
        <is>
          <t>No clubhouse, allowance for office furniture</t>
        </is>
      </c>
      <c r="E1422" s="7" t="inlineStr">
        <is>
          <t>84306</t>
        </is>
      </c>
      <c r="F1422" s="12" t="inlineStr">
        <is>
          <t>PMC</t>
        </is>
      </c>
      <c r="G1422" s="7" t="inlineStr">
        <is>
          <t>Capital Plan</t>
        </is>
      </c>
      <c r="H1422" s="3" t="n">
        <v>5000</v>
      </c>
      <c r="I1422" s="3" t="n">
        <v>0</v>
      </c>
      <c r="J1422" s="4" t="n">
        <v>5000</v>
      </c>
      <c r="K1422" s="8">
        <f>IF(H1422=0,0,I1422/H1422)</f>
        <v/>
      </c>
      <c r="L1422" s="13" t="inlineStr">
        <is>
          <t>Not Started</t>
        </is>
      </c>
    </row>
    <row r="1423">
      <c r="A1423" t="inlineStr">
        <is>
          <t>Cypress Bend</t>
        </is>
      </c>
      <c r="B1423" s="7" t="n">
        <v>2025</v>
      </c>
      <c r="C1423" t="inlineStr">
        <is>
          <t>Computers</t>
        </is>
      </c>
      <c r="D1423" t="inlineStr">
        <is>
          <t>Budget for 2 replacement</t>
        </is>
      </c>
      <c r="E1423" s="7" t="inlineStr">
        <is>
          <t>82140</t>
        </is>
      </c>
      <c r="F1423" s="12" t="inlineStr">
        <is>
          <t>PMC</t>
        </is>
      </c>
      <c r="G1423" s="7" t="inlineStr">
        <is>
          <t>Capital Plan</t>
        </is>
      </c>
      <c r="H1423" s="3" t="n">
        <v>4000</v>
      </c>
      <c r="I1423" s="3" t="n">
        <v>9877</v>
      </c>
      <c r="J1423" s="4" t="n">
        <v>-5877</v>
      </c>
      <c r="K1423" s="8">
        <f>IF(H1423=0,0,I1423/H1423)</f>
        <v/>
      </c>
      <c r="L1423" s="11" t="inlineStr">
        <is>
          <t>Completed</t>
        </is>
      </c>
    </row>
    <row r="1424">
      <c r="A1424" t="inlineStr">
        <is>
          <t>Cypress Bend</t>
        </is>
      </c>
      <c r="B1424" s="7" t="n">
        <v>2025</v>
      </c>
      <c r="C1424" t="inlineStr">
        <is>
          <t>Playground</t>
        </is>
      </c>
      <c r="D1424" t="inlineStr">
        <is>
          <t>PCA 3.2.9 - Partner observed that the ground cover beneath the play equipment consisted of grass. According to the Consu</t>
        </is>
      </c>
      <c r="E1424" s="7" t="inlineStr">
        <is>
          <t>84195</t>
        </is>
      </c>
      <c r="F1424" s="12" t="inlineStr">
        <is>
          <t>PMC</t>
        </is>
      </c>
      <c r="G1424" s="7" t="inlineStr">
        <is>
          <t>Capital Plan</t>
        </is>
      </c>
      <c r="H1424" s="3" t="n">
        <v>11250</v>
      </c>
      <c r="I1424" s="3" t="n">
        <v>12048</v>
      </c>
      <c r="J1424" s="4" t="n">
        <v>-798</v>
      </c>
      <c r="K1424" s="8">
        <f>IF(H1424=0,0,I1424/H1424)</f>
        <v/>
      </c>
      <c r="L1424" s="11" t="inlineStr">
        <is>
          <t>Completed</t>
        </is>
      </c>
    </row>
    <row r="1425">
      <c r="A1425" t="inlineStr">
        <is>
          <t>Cypress Bend</t>
        </is>
      </c>
      <c r="B1425" s="7" t="n">
        <v>2025</v>
      </c>
      <c r="C1425" t="inlineStr">
        <is>
          <t>Unit Model Update</t>
        </is>
      </c>
      <c r="D1425" t="inlineStr">
        <is>
          <t>New furniture in model unit</t>
        </is>
      </c>
      <c r="E1425" s="7" t="inlineStr">
        <is>
          <t>84280</t>
        </is>
      </c>
      <c r="F1425" s="12" t="inlineStr">
        <is>
          <t>PMC</t>
        </is>
      </c>
      <c r="G1425" s="7" t="inlineStr">
        <is>
          <t>Capital Plan</t>
        </is>
      </c>
      <c r="H1425" s="3" t="n">
        <v>18000</v>
      </c>
      <c r="I1425" s="3" t="n">
        <v>0</v>
      </c>
      <c r="J1425" s="4" t="n">
        <v>18000</v>
      </c>
      <c r="K1425" s="8">
        <f>IF(H1425=0,0,I1425/H1425)</f>
        <v/>
      </c>
      <c r="L1425" s="13" t="inlineStr">
        <is>
          <t>Not Started</t>
        </is>
      </c>
    </row>
    <row r="1426">
      <c r="A1426" t="inlineStr">
        <is>
          <t>Cypress Bend</t>
        </is>
      </c>
      <c r="B1426" s="7" t="n">
        <v>2025</v>
      </c>
      <c r="C1426" t="inlineStr">
        <is>
          <t>Tools &amp; Equipment</t>
        </is>
      </c>
      <c r="D1426" t="inlineStr">
        <is>
          <t>Water Restoration Equipment- Dehumidifier, 2 blowers, Wet vac
Miscellaneous tools</t>
        </is>
      </c>
      <c r="E1426" s="7" t="inlineStr">
        <is>
          <t>83440</t>
        </is>
      </c>
      <c r="F1426" s="12" t="inlineStr">
        <is>
          <t>PMC</t>
        </is>
      </c>
      <c r="G1426" s="7" t="inlineStr">
        <is>
          <t>Capital Plan</t>
        </is>
      </c>
      <c r="H1426" s="3" t="n">
        <v>10000</v>
      </c>
      <c r="I1426" s="3" t="n">
        <v>866</v>
      </c>
      <c r="J1426" s="4" t="n">
        <v>9134</v>
      </c>
      <c r="K1426" s="8">
        <f>IF(H1426=0,0,I1426/H1426)</f>
        <v/>
      </c>
      <c r="L1426" s="10" t="inlineStr">
        <is>
          <t>In Progress</t>
        </is>
      </c>
    </row>
    <row r="1427">
      <c r="A1427" t="inlineStr">
        <is>
          <t>Cypress Bend</t>
        </is>
      </c>
      <c r="B1427" s="7" t="n">
        <v>2025</v>
      </c>
      <c r="C1427" t="inlineStr">
        <is>
          <t>Golf Cart</t>
        </is>
      </c>
      <c r="D1427" t="inlineStr">
        <is>
          <t>Don't have any carts, nowhere to park them. Could budget for one</t>
        </is>
      </c>
      <c r="E1427" s="7" t="inlineStr">
        <is>
          <t>83375</t>
        </is>
      </c>
      <c r="F1427" s="12" t="inlineStr">
        <is>
          <t>PMC</t>
        </is>
      </c>
      <c r="G1427" s="7" t="inlineStr">
        <is>
          <t>Capital Plan</t>
        </is>
      </c>
      <c r="H1427" s="3" t="n">
        <v>8000</v>
      </c>
      <c r="I1427" s="3" t="n">
        <v>0</v>
      </c>
      <c r="J1427" s="4" t="n">
        <v>8000</v>
      </c>
      <c r="K1427" s="8">
        <f>IF(H1427=0,0,I1427/H1427)</f>
        <v/>
      </c>
      <c r="L1427" s="13" t="inlineStr">
        <is>
          <t>Not Started</t>
        </is>
      </c>
    </row>
    <row r="1428">
      <c r="A1428" t="inlineStr">
        <is>
          <t>Cypress Bend</t>
        </is>
      </c>
      <c r="B1428" s="7" t="n">
        <v>2025</v>
      </c>
      <c r="C1428" t="inlineStr">
        <is>
          <t>AC condenser</t>
        </is>
      </c>
      <c r="D1428" t="inlineStr">
        <is>
          <t>PNA - Reposistion A/C condensers to achive 12" between units</t>
        </is>
      </c>
      <c r="E1428" s="7" t="inlineStr">
        <is>
          <t>84220</t>
        </is>
      </c>
      <c r="F1428" s="11" t="inlineStr">
        <is>
          <t>GC</t>
        </is>
      </c>
      <c r="G1428" s="7" t="inlineStr">
        <is>
          <t>Capital Plan</t>
        </is>
      </c>
      <c r="H1428" s="3" t="n">
        <v>20000</v>
      </c>
      <c r="I1428" s="3" t="n">
        <v>20000</v>
      </c>
      <c r="J1428" s="4" t="n">
        <v>0</v>
      </c>
      <c r="K1428" s="8">
        <f>IF(H1428=0,0,I1428/H1428)</f>
        <v/>
      </c>
      <c r="L1428" s="11" t="inlineStr">
        <is>
          <t>Completed</t>
        </is>
      </c>
    </row>
    <row r="1429">
      <c r="A1429" t="inlineStr">
        <is>
          <t>Cypress Bend</t>
        </is>
      </c>
      <c r="B1429" s="7" t="n">
        <v>2025</v>
      </c>
      <c r="C1429" t="inlineStr">
        <is>
          <t>HVAC Preventative Maintenance</t>
        </is>
      </c>
      <c r="D1429" t="inlineStr">
        <is>
          <t>PCA - 5.2  Supply and return air vents were observed with buildup of debris and need cleaning in buildings 10 and 12 due</t>
        </is>
      </c>
      <c r="E1429" s="7" t="inlineStr">
        <is>
          <t>84217</t>
        </is>
      </c>
      <c r="F1429" s="11" t="inlineStr">
        <is>
          <t>GC</t>
        </is>
      </c>
      <c r="G1429" s="7" t="inlineStr">
        <is>
          <t>Capital Plan</t>
        </is>
      </c>
      <c r="H1429" s="3" t="n">
        <v>15600</v>
      </c>
      <c r="I1429" s="3" t="n">
        <v>0</v>
      </c>
      <c r="J1429" s="4" t="n">
        <v>15600</v>
      </c>
      <c r="K1429" s="8">
        <f>IF(H1429=0,0,I1429/H1429)</f>
        <v/>
      </c>
      <c r="L1429" s="13" t="inlineStr">
        <is>
          <t>Not Started</t>
        </is>
      </c>
    </row>
    <row r="1430">
      <c r="A1430" t="inlineStr">
        <is>
          <t>Cypress Bend</t>
        </is>
      </c>
      <c r="B1430" s="7" t="n">
        <v>2025</v>
      </c>
      <c r="C1430" t="inlineStr">
        <is>
          <t>Contingency</t>
        </is>
      </c>
      <c r="D1430" t="inlineStr">
        <is>
          <t>Contingency Amount</t>
        </is>
      </c>
      <c r="E1430" s="7" t="inlineStr">
        <is>
          <t>84510</t>
        </is>
      </c>
      <c r="F1430" s="11" t="inlineStr">
        <is>
          <t>GC</t>
        </is>
      </c>
      <c r="G1430" s="15" t="inlineStr">
        <is>
          <t>Contingency</t>
        </is>
      </c>
      <c r="H1430" s="3" t="n">
        <v>77339</v>
      </c>
      <c r="I1430" s="3" t="n">
        <v>0</v>
      </c>
      <c r="J1430" s="4" t="n">
        <v>77339</v>
      </c>
      <c r="K1430" s="8">
        <f>IF(H1430=0,0,I1430/H1430)</f>
        <v/>
      </c>
      <c r="L1430" s="12" t="inlineStr">
        <is>
          <t>Reserve</t>
        </is>
      </c>
    </row>
    <row r="1431">
      <c r="A1431" t="inlineStr">
        <is>
          <t>Cypress Bend</t>
        </is>
      </c>
      <c r="B1431" s="7" t="n">
        <v>2025</v>
      </c>
      <c r="C1431" t="inlineStr">
        <is>
          <t>Construction Management Fee</t>
        </is>
      </c>
      <c r="D1431" t="inlineStr">
        <is>
          <t>CM Fees</t>
        </is>
      </c>
      <c r="E1431" s="7" t="inlineStr">
        <is>
          <t>84505</t>
        </is>
      </c>
      <c r="F1431" s="11" t="inlineStr">
        <is>
          <t>GC</t>
        </is>
      </c>
      <c r="G1431" s="15" t="inlineStr">
        <is>
          <t>CM Fee</t>
        </is>
      </c>
      <c r="H1431" s="3" t="n">
        <v>42724</v>
      </c>
      <c r="I1431" s="3" t="n">
        <v>0</v>
      </c>
      <c r="J1431" s="4" t="n">
        <v>42724</v>
      </c>
      <c r="K1431" s="8">
        <f>IF(H1431=0,0,I1431/H1431)</f>
        <v/>
      </c>
      <c r="L1431" s="12" t="inlineStr">
        <is>
          <t>Reserve</t>
        </is>
      </c>
    </row>
    <row r="1432">
      <c r="A1432" t="inlineStr">
        <is>
          <t>Cypress Bend Village</t>
        </is>
      </c>
      <c r="B1432" s="7" t="n">
        <v>2025</v>
      </c>
      <c r="C1432" t="inlineStr">
        <is>
          <t>Storm sewer piping</t>
        </is>
      </c>
      <c r="D1432" t="inlineStr">
        <is>
          <t>PNA - Add drainage behing 4 building and connect to downspouts</t>
        </is>
      </c>
      <c r="E1432" s="7" t="inlineStr">
        <is>
          <t>84385</t>
        </is>
      </c>
      <c r="F1432" s="11" t="inlineStr">
        <is>
          <t>GC</t>
        </is>
      </c>
      <c r="G1432" s="7" t="inlineStr">
        <is>
          <t>Capital Plan</t>
        </is>
      </c>
      <c r="H1432" s="3" t="n">
        <v>75000</v>
      </c>
      <c r="I1432" s="3" t="n">
        <v>75000</v>
      </c>
      <c r="J1432" s="4" t="n">
        <v>0</v>
      </c>
      <c r="K1432" s="8">
        <f>IF(H1432=0,0,I1432/H1432)</f>
        <v/>
      </c>
      <c r="L1432" s="11" t="inlineStr">
        <is>
          <t>Completed</t>
        </is>
      </c>
    </row>
    <row r="1433">
      <c r="A1433" t="inlineStr">
        <is>
          <t>Cypress Bend Village</t>
        </is>
      </c>
      <c r="B1433" s="7" t="n">
        <v>2025</v>
      </c>
      <c r="C1433" t="inlineStr">
        <is>
          <t>Pavement</t>
        </is>
      </c>
      <c r="D1433" t="inlineStr">
        <is>
          <t>PNA - Repair Potholes  PCA 3.2.2 - Linear cracking was observed in the drive aisles and parking spaces at the entrance d</t>
        </is>
      </c>
      <c r="E1433" s="7" t="inlineStr">
        <is>
          <t>84204</t>
        </is>
      </c>
      <c r="F1433" s="11" t="inlineStr">
        <is>
          <t>GC</t>
        </is>
      </c>
      <c r="G1433" s="7" t="inlineStr">
        <is>
          <t>Capital Plan</t>
        </is>
      </c>
      <c r="H1433" s="3" t="n">
        <v>20000</v>
      </c>
      <c r="I1433" s="3" t="n">
        <v>20000</v>
      </c>
      <c r="J1433" s="4" t="n">
        <v>0</v>
      </c>
      <c r="K1433" s="8">
        <f>IF(H1433=0,0,I1433/H1433)</f>
        <v/>
      </c>
      <c r="L1433" s="11" t="inlineStr">
        <is>
          <t>Completed</t>
        </is>
      </c>
    </row>
    <row r="1434">
      <c r="A1434" t="inlineStr">
        <is>
          <t>Cypress Bend Village</t>
        </is>
      </c>
      <c r="B1434" s="7" t="n">
        <v>2025</v>
      </c>
      <c r="C1434" t="inlineStr">
        <is>
          <t>Stripe parking areas</t>
        </is>
      </c>
      <c r="D1434" t="inlineStr">
        <is>
          <t>Stripe Parking</t>
        </is>
      </c>
      <c r="E1434" s="7" t="inlineStr">
        <is>
          <t>84204</t>
        </is>
      </c>
      <c r="F1434" s="11" t="inlineStr">
        <is>
          <t>GC</t>
        </is>
      </c>
      <c r="G1434" s="7" t="inlineStr">
        <is>
          <t>Capital Plan</t>
        </is>
      </c>
      <c r="H1434" s="3" t="n">
        <v>24000</v>
      </c>
      <c r="I1434" s="3" t="n">
        <v>24000</v>
      </c>
      <c r="J1434" s="4" t="n">
        <v>0</v>
      </c>
      <c r="K1434" s="8">
        <f>IF(H1434=0,0,I1434/H1434)</f>
        <v/>
      </c>
      <c r="L1434" s="11" t="inlineStr">
        <is>
          <t>Completed</t>
        </is>
      </c>
    </row>
    <row r="1435">
      <c r="A1435" t="inlineStr">
        <is>
          <t>Cypress Bend Village</t>
        </is>
      </c>
      <c r="B1435" s="7" t="n">
        <v>2025</v>
      </c>
      <c r="C1435" t="inlineStr">
        <is>
          <t>ADA parking &amp; curb cuts</t>
        </is>
      </c>
      <c r="D1435" t="inlineStr">
        <is>
          <t>PNA - Add rail around ADA Ramp to units  PCA - Installation of vertical identification signage at parking space</t>
        </is>
      </c>
      <c r="E1435" s="7" t="inlineStr">
        <is>
          <t>84204</t>
        </is>
      </c>
      <c r="F1435" s="11" t="inlineStr">
        <is>
          <t>GC</t>
        </is>
      </c>
      <c r="G1435" s="7" t="inlineStr">
        <is>
          <t>Capital Plan</t>
        </is>
      </c>
      <c r="H1435" s="3" t="n">
        <v>14000</v>
      </c>
      <c r="I1435" s="3" t="n">
        <v>14000</v>
      </c>
      <c r="J1435" s="4" t="n">
        <v>0</v>
      </c>
      <c r="K1435" s="8">
        <f>IF(H1435=0,0,I1435/H1435)</f>
        <v/>
      </c>
      <c r="L1435" s="11" t="inlineStr">
        <is>
          <t>Completed</t>
        </is>
      </c>
    </row>
    <row r="1436">
      <c r="A1436" t="inlineStr">
        <is>
          <t>Cypress Bend Village</t>
        </is>
      </c>
      <c r="B1436" s="7" t="n">
        <v>2025</v>
      </c>
      <c r="C1436" t="inlineStr">
        <is>
          <t>Sidewalks</t>
        </is>
      </c>
      <c r="D1436" t="inlineStr">
        <is>
          <t>PNA - remove and replace areas of trip hazards  PCA 3.2.3 - Potential tripping hazards due to heaved concrete sections w</t>
        </is>
      </c>
      <c r="E1436" s="7" t="inlineStr">
        <is>
          <t>84221</t>
        </is>
      </c>
      <c r="F1436" s="11" t="inlineStr">
        <is>
          <t>GC</t>
        </is>
      </c>
      <c r="G1436" s="7" t="inlineStr">
        <is>
          <t>Capital Plan</t>
        </is>
      </c>
      <c r="H1436" s="3" t="n">
        <v>14400</v>
      </c>
      <c r="I1436" s="3" t="n">
        <v>14400</v>
      </c>
      <c r="J1436" s="4" t="n">
        <v>0</v>
      </c>
      <c r="K1436" s="8">
        <f>IF(H1436=0,0,I1436/H1436)</f>
        <v/>
      </c>
      <c r="L1436" s="11" t="inlineStr">
        <is>
          <t>Completed</t>
        </is>
      </c>
    </row>
    <row r="1437">
      <c r="A1437" t="inlineStr">
        <is>
          <t>Cypress Bend Village</t>
        </is>
      </c>
      <c r="B1437" s="7" t="n">
        <v>2025</v>
      </c>
      <c r="C1437" t="inlineStr">
        <is>
          <t>Erosion control / Tree trimming</t>
        </is>
      </c>
      <c r="D1437" t="inlineStr">
        <is>
          <t>PNA - Fill eroded areas around buildings;  PCA - 3.2.4- Areas of soil erosion were observed on the northeast corner ad e</t>
        </is>
      </c>
      <c r="E1437" s="7" t="inlineStr">
        <is>
          <t>83517</t>
        </is>
      </c>
      <c r="F1437" s="11" t="inlineStr">
        <is>
          <t>GC</t>
        </is>
      </c>
      <c r="G1437" s="7" t="inlineStr">
        <is>
          <t>Capital Plan</t>
        </is>
      </c>
      <c r="H1437" s="3" t="n">
        <v>24000</v>
      </c>
      <c r="I1437" s="3" t="n">
        <v>24000</v>
      </c>
      <c r="J1437" s="4" t="n">
        <v>0</v>
      </c>
      <c r="K1437" s="8">
        <f>IF(H1437=0,0,I1437/H1437)</f>
        <v/>
      </c>
      <c r="L1437" s="11" t="inlineStr">
        <is>
          <t>Completed</t>
        </is>
      </c>
    </row>
    <row r="1438">
      <c r="A1438" t="inlineStr">
        <is>
          <t>Cypress Bend Village</t>
        </is>
      </c>
      <c r="B1438" s="7" t="n">
        <v>2025</v>
      </c>
      <c r="C1438" t="inlineStr">
        <is>
          <t>Resurface swimming pool</t>
        </is>
      </c>
      <c r="D1438" t="inlineStr">
        <is>
          <t>Swimming Pool</t>
        </is>
      </c>
      <c r="E1438" s="7" t="inlineStr">
        <is>
          <t>84095</t>
        </is>
      </c>
      <c r="F1438" s="11" t="inlineStr">
        <is>
          <t>GC</t>
        </is>
      </c>
      <c r="G1438" s="7" t="inlineStr">
        <is>
          <t>Capital Plan</t>
        </is>
      </c>
      <c r="H1438" s="3" t="n">
        <v>42000</v>
      </c>
      <c r="I1438" s="3" t="n">
        <v>18600</v>
      </c>
      <c r="J1438" s="4" t="n">
        <v>23400</v>
      </c>
      <c r="K1438" s="8">
        <f>IF(H1438=0,0,I1438/H1438)</f>
        <v/>
      </c>
      <c r="L1438" s="10" t="inlineStr">
        <is>
          <t>In Progress</t>
        </is>
      </c>
    </row>
    <row r="1439">
      <c r="A1439" t="inlineStr">
        <is>
          <t>Cypress Bend Village</t>
        </is>
      </c>
      <c r="B1439" s="7" t="n">
        <v>2025</v>
      </c>
      <c r="C1439" t="inlineStr">
        <is>
          <t>Replace swimming pool coping</t>
        </is>
      </c>
      <c r="D1439" t="inlineStr">
        <is>
          <t>PNA - Replace deck-o-seal</t>
        </is>
      </c>
      <c r="E1439" s="7" t="inlineStr">
        <is>
          <t>84361</t>
        </is>
      </c>
      <c r="F1439" s="11" t="inlineStr">
        <is>
          <t>GC</t>
        </is>
      </c>
      <c r="G1439" s="7" t="inlineStr">
        <is>
          <t>Capital Plan</t>
        </is>
      </c>
      <c r="H1439" s="3" t="n">
        <v>6500</v>
      </c>
      <c r="I1439" s="3" t="n">
        <v>6500</v>
      </c>
      <c r="J1439" s="4" t="n">
        <v>0</v>
      </c>
      <c r="K1439" s="8">
        <f>IF(H1439=0,0,I1439/H1439)</f>
        <v/>
      </c>
      <c r="L1439" s="11" t="inlineStr">
        <is>
          <t>Completed</t>
        </is>
      </c>
    </row>
    <row r="1440">
      <c r="A1440" t="inlineStr">
        <is>
          <t>Cypress Bend Village</t>
        </is>
      </c>
      <c r="B1440" s="7" t="n">
        <v>2025</v>
      </c>
      <c r="C1440" t="inlineStr">
        <is>
          <t>Replace swimming pool deck</t>
        </is>
      </c>
      <c r="D1440" t="inlineStr">
        <is>
          <t>PNA - Pressure wash  pool decks</t>
        </is>
      </c>
      <c r="E1440" s="7" t="inlineStr">
        <is>
          <t>84361</t>
        </is>
      </c>
      <c r="F1440" s="11" t="inlineStr">
        <is>
          <t>GC</t>
        </is>
      </c>
      <c r="G1440" s="7" t="inlineStr">
        <is>
          <t>Capital Plan</t>
        </is>
      </c>
      <c r="H1440" s="3" t="n">
        <v>12000</v>
      </c>
      <c r="I1440" s="3" t="n">
        <v>12000</v>
      </c>
      <c r="J1440" s="4" t="n">
        <v>0</v>
      </c>
      <c r="K1440" s="8">
        <f>IF(H1440=0,0,I1440/H1440)</f>
        <v/>
      </c>
      <c r="L1440" s="11" t="inlineStr">
        <is>
          <t>Completed</t>
        </is>
      </c>
    </row>
    <row r="1441">
      <c r="A1441" t="inlineStr">
        <is>
          <t>Cypress Bend Village</t>
        </is>
      </c>
      <c r="B1441" s="7" t="n">
        <v>2025</v>
      </c>
      <c r="C1441" t="inlineStr">
        <is>
          <t>Fences &amp; gates - swimming pool</t>
        </is>
      </c>
      <c r="D1441" t="inlineStr">
        <is>
          <t>PNA - Adjust gates and repair gate latches</t>
        </is>
      </c>
      <c r="E1441" s="7" t="inlineStr">
        <is>
          <t>84361</t>
        </is>
      </c>
      <c r="F1441" s="11" t="inlineStr">
        <is>
          <t>GC</t>
        </is>
      </c>
      <c r="G1441" s="7" t="inlineStr">
        <is>
          <t>Capital Plan</t>
        </is>
      </c>
      <c r="H1441" s="3" t="n">
        <v>6500</v>
      </c>
      <c r="I1441" s="3" t="n">
        <v>6500</v>
      </c>
      <c r="J1441" s="4" t="n">
        <v>0</v>
      </c>
      <c r="K1441" s="8">
        <f>IF(H1441=0,0,I1441/H1441)</f>
        <v/>
      </c>
      <c r="L1441" s="11" t="inlineStr">
        <is>
          <t>Completed</t>
        </is>
      </c>
    </row>
    <row r="1442">
      <c r="A1442" t="inlineStr">
        <is>
          <t>Cypress Bend Village</t>
        </is>
      </c>
      <c r="B1442" s="7" t="n">
        <v>2025</v>
      </c>
      <c r="C1442" t="inlineStr">
        <is>
          <t>Dumpster enclosures</t>
        </is>
      </c>
      <c r="D1442" t="inlineStr">
        <is>
          <t>PNA - Repair compactor areas</t>
        </is>
      </c>
      <c r="E1442" s="7" t="inlineStr">
        <is>
          <t>84111</t>
        </is>
      </c>
      <c r="F1442" s="11" t="inlineStr">
        <is>
          <t>GC</t>
        </is>
      </c>
      <c r="G1442" s="7" t="inlineStr">
        <is>
          <t>Capital Plan</t>
        </is>
      </c>
      <c r="H1442" s="3" t="n">
        <v>16000</v>
      </c>
      <c r="I1442" s="3" t="n">
        <v>16000</v>
      </c>
      <c r="J1442" s="4" t="n">
        <v>0</v>
      </c>
      <c r="K1442" s="8">
        <f>IF(H1442=0,0,I1442/H1442)</f>
        <v/>
      </c>
      <c r="L1442" s="11" t="inlineStr">
        <is>
          <t>Completed</t>
        </is>
      </c>
    </row>
    <row r="1443">
      <c r="A1443" t="inlineStr">
        <is>
          <t>Cypress Bend Village</t>
        </is>
      </c>
      <c r="B1443" s="7" t="n">
        <v>2025</v>
      </c>
      <c r="C1443" t="inlineStr">
        <is>
          <t>Fences &amp; gates - site perimeter</t>
        </is>
      </c>
      <c r="D1443" t="inlineStr">
        <is>
          <t xml:space="preserve">PCA 3.2.7 - Isolated areas of damaged fencing was observed north adjacent to Building 12, south adjacent to Building 4, </t>
        </is>
      </c>
      <c r="E1443" s="7" t="inlineStr">
        <is>
          <t>84205</t>
        </is>
      </c>
      <c r="F1443" s="11" t="inlineStr">
        <is>
          <t>GC</t>
        </is>
      </c>
      <c r="G1443" s="7" t="inlineStr">
        <is>
          <t>Capital Plan</t>
        </is>
      </c>
      <c r="H1443" s="3" t="n">
        <v>980</v>
      </c>
      <c r="I1443" s="3" t="n">
        <v>980</v>
      </c>
      <c r="J1443" s="4" t="n">
        <v>0</v>
      </c>
      <c r="K1443" s="8">
        <f>IF(H1443=0,0,I1443/H1443)</f>
        <v/>
      </c>
      <c r="L1443" s="11" t="inlineStr">
        <is>
          <t>Completed</t>
        </is>
      </c>
    </row>
    <row r="1444">
      <c r="A1444" t="inlineStr">
        <is>
          <t>Cypress Bend Village</t>
        </is>
      </c>
      <c r="B1444" s="7" t="n">
        <v>2025</v>
      </c>
      <c r="C1444" t="inlineStr">
        <is>
          <t>Concrete deck / floor fill</t>
        </is>
      </c>
      <c r="D1444" t="inlineStr">
        <is>
          <t>PNA - Grind and seal cracks in light weight concrete landings</t>
        </is>
      </c>
      <c r="E1444" s="7" t="inlineStr">
        <is>
          <t>84206</t>
        </is>
      </c>
      <c r="F1444" s="11" t="inlineStr">
        <is>
          <t>GC</t>
        </is>
      </c>
      <c r="G1444" s="7" t="inlineStr">
        <is>
          <t>Capital Plan</t>
        </is>
      </c>
      <c r="H1444" s="3" t="n">
        <v>12000</v>
      </c>
      <c r="I1444" s="3" t="n">
        <v>12000</v>
      </c>
      <c r="J1444" s="4" t="n">
        <v>0</v>
      </c>
      <c r="K1444" s="8">
        <f>IF(H1444=0,0,I1444/H1444)</f>
        <v/>
      </c>
      <c r="L1444" s="11" t="inlineStr">
        <is>
          <t>Completed</t>
        </is>
      </c>
    </row>
    <row r="1445">
      <c r="A1445" t="inlineStr">
        <is>
          <t>Cypress Bend Village</t>
        </is>
      </c>
      <c r="B1445" s="7" t="n">
        <v>2025</v>
      </c>
      <c r="C1445" t="inlineStr">
        <is>
          <t>Repair exterior stair treads, stringers, and railings</t>
        </is>
      </c>
      <c r="D1445" t="inlineStr">
        <is>
          <t>PNA - Replace damaged railing on stair cases PCA 4.5 - Areas of rust and corrosion was observed on the steel stingers an</t>
        </is>
      </c>
      <c r="E1445" s="7" t="inlineStr">
        <is>
          <t>84114</t>
        </is>
      </c>
      <c r="F1445" s="11" t="inlineStr">
        <is>
          <t>GC</t>
        </is>
      </c>
      <c r="G1445" s="7" t="inlineStr">
        <is>
          <t>Capital Plan</t>
        </is>
      </c>
      <c r="H1445" s="3" t="n">
        <v>35000</v>
      </c>
      <c r="I1445" s="3" t="n">
        <v>35000</v>
      </c>
      <c r="J1445" s="4" t="n">
        <v>0</v>
      </c>
      <c r="K1445" s="8">
        <f>IF(H1445=0,0,I1445/H1445)</f>
        <v/>
      </c>
      <c r="L1445" s="11" t="inlineStr">
        <is>
          <t>Completed</t>
        </is>
      </c>
    </row>
    <row r="1446">
      <c r="A1446" t="inlineStr">
        <is>
          <t>Cypress Bend Village</t>
        </is>
      </c>
      <c r="B1446" s="7" t="n">
        <v>2025</v>
      </c>
      <c r="C1446" t="inlineStr">
        <is>
          <t>Repair patio/balcony railings</t>
        </is>
      </c>
      <c r="D1446" t="inlineStr">
        <is>
          <t>PNA - Repair balcony railings</t>
        </is>
      </c>
      <c r="E1446" s="7" t="inlineStr">
        <is>
          <t>84121</t>
        </is>
      </c>
      <c r="F1446" s="11" t="inlineStr">
        <is>
          <t>GC</t>
        </is>
      </c>
      <c r="G1446" s="7" t="inlineStr">
        <is>
          <t>Capital Plan</t>
        </is>
      </c>
      <c r="H1446" s="3" t="n">
        <v>18000</v>
      </c>
      <c r="I1446" s="3" t="n">
        <v>18000</v>
      </c>
      <c r="J1446" s="4" t="n">
        <v>0</v>
      </c>
      <c r="K1446" s="8">
        <f>IF(H1446=0,0,I1446/H1446)</f>
        <v/>
      </c>
      <c r="L1446" s="11" t="inlineStr">
        <is>
          <t>Completed</t>
        </is>
      </c>
    </row>
    <row r="1447">
      <c r="A1447" t="inlineStr">
        <is>
          <t>Cypress Bend Village</t>
        </is>
      </c>
      <c r="B1447" s="7" t="n">
        <v>2025</v>
      </c>
      <c r="C1447" t="inlineStr">
        <is>
          <t>Expansion Joints</t>
        </is>
      </c>
      <c r="D1447" t="inlineStr">
        <is>
          <t>Building Expansion Joints</t>
        </is>
      </c>
      <c r="E1447" s="7" t="inlineStr">
        <is>
          <t>84102</t>
        </is>
      </c>
      <c r="F1447" s="11" t="inlineStr">
        <is>
          <t>GC</t>
        </is>
      </c>
      <c r="G1447" s="7" t="inlineStr">
        <is>
          <t>Capital Plan</t>
        </is>
      </c>
      <c r="H1447" s="3" t="n">
        <v>8000</v>
      </c>
      <c r="I1447" s="3" t="n">
        <v>8000</v>
      </c>
      <c r="J1447" s="4" t="n">
        <v>0</v>
      </c>
      <c r="K1447" s="8">
        <f>IF(H1447=0,0,I1447/H1447)</f>
        <v/>
      </c>
      <c r="L1447" s="11" t="inlineStr">
        <is>
          <t>Completed</t>
        </is>
      </c>
    </row>
    <row r="1448">
      <c r="A1448" t="inlineStr">
        <is>
          <t>Cypress Bend Village</t>
        </is>
      </c>
      <c r="B1448" s="7" t="n">
        <v>2025</v>
      </c>
      <c r="C1448" t="inlineStr">
        <is>
          <t>Asphalt composite shingle roofing</t>
        </is>
      </c>
      <c r="D1448" t="inlineStr">
        <is>
          <t>PNA - Roof tune up</t>
        </is>
      </c>
      <c r="E1448" s="7" t="inlineStr">
        <is>
          <t>84433</t>
        </is>
      </c>
      <c r="F1448" s="11" t="inlineStr">
        <is>
          <t>GC</t>
        </is>
      </c>
      <c r="G1448" s="7" t="inlineStr">
        <is>
          <t>Capital Plan</t>
        </is>
      </c>
      <c r="H1448" s="3" t="n">
        <v>18000</v>
      </c>
      <c r="I1448" s="3" t="n">
        <v>18000</v>
      </c>
      <c r="J1448" s="4" t="n">
        <v>0</v>
      </c>
      <c r="K1448" s="8">
        <f>IF(H1448=0,0,I1448/H1448)</f>
        <v/>
      </c>
      <c r="L1448" s="11" t="inlineStr">
        <is>
          <t>Completed</t>
        </is>
      </c>
    </row>
    <row r="1449">
      <c r="A1449" t="inlineStr">
        <is>
          <t>Cypress Bend Village</t>
        </is>
      </c>
      <c r="B1449" s="7" t="n">
        <v>2025</v>
      </c>
      <c r="C1449" t="inlineStr">
        <is>
          <t>Gutters &amp; downspouts</t>
        </is>
      </c>
      <c r="D1449" t="inlineStr">
        <is>
          <t>PNA - Clean, repitch, and secure gutters</t>
        </is>
      </c>
      <c r="E1449" s="7" t="inlineStr">
        <is>
          <t>84202</t>
        </is>
      </c>
      <c r="F1449" s="11" t="inlineStr">
        <is>
          <t>GC</t>
        </is>
      </c>
      <c r="G1449" s="7" t="inlineStr">
        <is>
          <t>Capital Plan</t>
        </is>
      </c>
      <c r="H1449" s="3" t="n">
        <v>9500</v>
      </c>
      <c r="I1449" s="3" t="n">
        <v>9500</v>
      </c>
      <c r="J1449" s="4" t="n">
        <v>0</v>
      </c>
      <c r="K1449" s="8">
        <f>IF(H1449=0,0,I1449/H1449)</f>
        <v/>
      </c>
      <c r="L1449" s="11" t="inlineStr">
        <is>
          <t>Completed</t>
        </is>
      </c>
    </row>
    <row r="1450">
      <c r="A1450" t="inlineStr">
        <is>
          <t>Cypress Bend Village</t>
        </is>
      </c>
      <c r="B1450" s="7" t="n">
        <v>2025</v>
      </c>
      <c r="C1450" t="inlineStr">
        <is>
          <t>Flashing</t>
        </is>
      </c>
      <c r="D1450" t="inlineStr">
        <is>
          <t>PNA - Repair damaged flashing</t>
        </is>
      </c>
      <c r="E1450" s="7" t="inlineStr">
        <is>
          <t>84433</t>
        </is>
      </c>
      <c r="F1450" s="11" t="inlineStr">
        <is>
          <t>GC</t>
        </is>
      </c>
      <c r="G1450" s="7" t="inlineStr">
        <is>
          <t>Capital Plan</t>
        </is>
      </c>
      <c r="H1450" s="3" t="n">
        <v>6000</v>
      </c>
      <c r="I1450" s="3" t="n">
        <v>6000</v>
      </c>
      <c r="J1450" s="4" t="n">
        <v>0</v>
      </c>
      <c r="K1450" s="8">
        <f>IF(H1450=0,0,I1450/H1450)</f>
        <v/>
      </c>
      <c r="L1450" s="11" t="inlineStr">
        <is>
          <t>Completed</t>
        </is>
      </c>
    </row>
    <row r="1451">
      <c r="A1451" t="inlineStr">
        <is>
          <t>Cypress Bend Village</t>
        </is>
      </c>
      <c r="B1451" s="7" t="n">
        <v>2025</v>
      </c>
      <c r="C1451" t="inlineStr">
        <is>
          <t xml:space="preserve">Sealants &amp; caulking </t>
        </is>
      </c>
      <c r="D1451" t="inlineStr">
        <is>
          <t>Roof Sealants</t>
        </is>
      </c>
      <c r="E1451" s="7" t="inlineStr">
        <is>
          <t>84433</t>
        </is>
      </c>
      <c r="F1451" s="11" t="inlineStr">
        <is>
          <t>GC</t>
        </is>
      </c>
      <c r="G1451" s="7" t="inlineStr">
        <is>
          <t>Capital Plan</t>
        </is>
      </c>
      <c r="H1451" s="3" t="n">
        <v>6000</v>
      </c>
      <c r="I1451" s="3" t="n">
        <v>6000</v>
      </c>
      <c r="J1451" s="4" t="n">
        <v>0</v>
      </c>
      <c r="K1451" s="8">
        <f>IF(H1451=0,0,I1451/H1451)</f>
        <v/>
      </c>
      <c r="L1451" s="11" t="inlineStr">
        <is>
          <t>Completed</t>
        </is>
      </c>
    </row>
    <row r="1452">
      <c r="A1452" t="inlineStr">
        <is>
          <t>Cypress Bend Village</t>
        </is>
      </c>
      <c r="B1452" s="7" t="n">
        <v>2025</v>
      </c>
      <c r="C1452" t="inlineStr">
        <is>
          <t>Breezeways</t>
        </is>
      </c>
      <c r="D1452" t="inlineStr">
        <is>
          <t>Repair soffits</t>
        </is>
      </c>
      <c r="E1452" s="7" t="inlineStr">
        <is>
          <t>84120</t>
        </is>
      </c>
      <c r="F1452" s="11" t="inlineStr">
        <is>
          <t>GC</t>
        </is>
      </c>
      <c r="G1452" s="7" t="inlineStr">
        <is>
          <t>Capital Plan</t>
        </is>
      </c>
      <c r="H1452" s="3" t="n">
        <v>6000</v>
      </c>
      <c r="I1452" s="3" t="n">
        <v>6000</v>
      </c>
      <c r="J1452" s="4" t="n">
        <v>0</v>
      </c>
      <c r="K1452" s="8">
        <f>IF(H1452=0,0,I1452/H1452)</f>
        <v/>
      </c>
      <c r="L1452" s="11" t="inlineStr">
        <is>
          <t>Completed</t>
        </is>
      </c>
    </row>
    <row r="1453">
      <c r="A1453" t="inlineStr">
        <is>
          <t>Cypress Bend Village</t>
        </is>
      </c>
      <c r="B1453" s="7" t="n">
        <v>2025</v>
      </c>
      <c r="C1453" t="inlineStr">
        <is>
          <t>Exterior building</t>
        </is>
      </c>
      <c r="D1453" t="inlineStr">
        <is>
          <t xml:space="preserve">PNA - Repaint community  PCA 4.3.1 - Areas of damaged siding were observed on the east and south elevations of Building </t>
        </is>
      </c>
      <c r="E1453" s="7" t="inlineStr">
        <is>
          <t>84101</t>
        </is>
      </c>
      <c r="F1453" s="11" t="inlineStr">
        <is>
          <t>GC</t>
        </is>
      </c>
      <c r="G1453" s="7" t="inlineStr">
        <is>
          <t>Capital Plan</t>
        </is>
      </c>
      <c r="H1453" s="3" t="n">
        <v>198000</v>
      </c>
      <c r="I1453" s="3" t="n">
        <v>185750</v>
      </c>
      <c r="J1453" s="4" t="n">
        <v>12250</v>
      </c>
      <c r="K1453" s="8">
        <f>IF(H1453=0,0,I1453/H1453)</f>
        <v/>
      </c>
      <c r="L1453" s="10" t="inlineStr">
        <is>
          <t>In Progress</t>
        </is>
      </c>
    </row>
    <row r="1454">
      <c r="A1454" t="inlineStr">
        <is>
          <t>Cypress Bend Village</t>
        </is>
      </c>
      <c r="B1454" s="7" t="n">
        <v>2025</v>
      </c>
      <c r="C1454" t="inlineStr">
        <is>
          <t>Repair / replace wood trim</t>
        </is>
      </c>
      <c r="D1454" t="inlineStr">
        <is>
          <t>Replace damaged trim</t>
        </is>
      </c>
      <c r="E1454" s="7" t="inlineStr">
        <is>
          <t>84105</t>
        </is>
      </c>
      <c r="F1454" s="11" t="inlineStr">
        <is>
          <t>GC</t>
        </is>
      </c>
      <c r="G1454" s="7" t="inlineStr">
        <is>
          <t>Capital Plan</t>
        </is>
      </c>
      <c r="H1454" s="3" t="n">
        <v>8000</v>
      </c>
      <c r="I1454" s="3" t="n">
        <v>8000</v>
      </c>
      <c r="J1454" s="4" t="n">
        <v>0</v>
      </c>
      <c r="K1454" s="8">
        <f>IF(H1454=0,0,I1454/H1454)</f>
        <v/>
      </c>
      <c r="L1454" s="11" t="inlineStr">
        <is>
          <t>Completed</t>
        </is>
      </c>
    </row>
    <row r="1455">
      <c r="A1455" t="inlineStr">
        <is>
          <t>Cypress Bend Village</t>
        </is>
      </c>
      <c r="B1455" s="7" t="n">
        <v>2025</v>
      </c>
      <c r="C1455" t="inlineStr">
        <is>
          <t>Drier vents</t>
        </is>
      </c>
      <c r="D1455" t="inlineStr">
        <is>
          <t>PNA - Clean drier vents and repair as needed. PCA 5.2 - Some of the dryer vents appeared to be damaged and full of debri</t>
        </is>
      </c>
      <c r="E1455" s="7" t="inlineStr">
        <is>
          <t>84106</t>
        </is>
      </c>
      <c r="F1455" s="11" t="inlineStr">
        <is>
          <t>GC</t>
        </is>
      </c>
      <c r="G1455" s="7" t="inlineStr">
        <is>
          <t>Capital Plan</t>
        </is>
      </c>
      <c r="H1455" s="3" t="n">
        <v>16660</v>
      </c>
      <c r="I1455" s="3" t="n">
        <v>24500</v>
      </c>
      <c r="J1455" s="4" t="n">
        <v>-7840</v>
      </c>
      <c r="K1455" s="8">
        <f>IF(H1455=0,0,I1455/H1455)</f>
        <v/>
      </c>
      <c r="L1455" s="11" t="inlineStr">
        <is>
          <t>Completed</t>
        </is>
      </c>
    </row>
    <row r="1456">
      <c r="A1456" t="inlineStr">
        <is>
          <t>Cypress Bend Village</t>
        </is>
      </c>
      <c r="B1456" s="7" t="n">
        <v>2025</v>
      </c>
      <c r="C1456" t="inlineStr">
        <is>
          <t>Fire Stops</t>
        </is>
      </c>
      <c r="D1456" t="inlineStr">
        <is>
          <t>LowPro (Pair covers 4 burner range)- For range top microwaves</t>
        </is>
      </c>
      <c r="E1456" s="7" t="inlineStr">
        <is>
          <t>84239</t>
        </is>
      </c>
      <c r="F1456" s="12" t="inlineStr">
        <is>
          <t>PMC</t>
        </is>
      </c>
      <c r="G1456" s="7" t="inlineStr">
        <is>
          <t>Capital Plan</t>
        </is>
      </c>
      <c r="H1456" s="3" t="n">
        <v>23375</v>
      </c>
      <c r="I1456" s="3" t="n">
        <v>0</v>
      </c>
      <c r="J1456" s="4" t="n">
        <v>23375</v>
      </c>
      <c r="K1456" s="8">
        <f>IF(H1456=0,0,I1456/H1456)</f>
        <v/>
      </c>
      <c r="L1456" s="13" t="inlineStr">
        <is>
          <t>Not Started</t>
        </is>
      </c>
    </row>
    <row r="1457">
      <c r="A1457" t="inlineStr">
        <is>
          <t>Cypress Bend Village</t>
        </is>
      </c>
      <c r="B1457" s="7" t="n">
        <v>2025</v>
      </c>
      <c r="C1457" t="inlineStr">
        <is>
          <t>Unit Deferred Maintenance</t>
        </is>
      </c>
      <c r="D1457" t="inlineStr">
        <is>
          <t>2 Units have mold: (1-601, 1-610)
97% of water heaters &gt; 10 years old
Major Repairs
Flooring repair:
17 Bedrooms
18 Livi</t>
        </is>
      </c>
      <c r="E1457" s="7" t="inlineStr">
        <is>
          <t>84304</t>
        </is>
      </c>
      <c r="F1457" s="12" t="inlineStr">
        <is>
          <t>PMC</t>
        </is>
      </c>
      <c r="G1457" s="7" t="inlineStr">
        <is>
          <t>Capital Plan</t>
        </is>
      </c>
      <c r="H1457" s="3" t="n">
        <v>26000</v>
      </c>
      <c r="I1457" s="3" t="n">
        <v>0</v>
      </c>
      <c r="J1457" s="4" t="n">
        <v>26000</v>
      </c>
      <c r="K1457" s="8">
        <f>IF(H1457=0,0,I1457/H1457)</f>
        <v/>
      </c>
      <c r="L1457" s="13" t="inlineStr">
        <is>
          <t>Not Started</t>
        </is>
      </c>
    </row>
    <row r="1458">
      <c r="A1458" t="inlineStr">
        <is>
          <t>Cypress Bend Village</t>
        </is>
      </c>
      <c r="B1458" s="7" t="n">
        <v>2025</v>
      </c>
      <c r="C1458" t="inlineStr">
        <is>
          <t>Clubhouse / Office Remodel</t>
        </is>
      </c>
      <c r="D1458" t="inlineStr">
        <is>
          <t>No clubhouse, allowance for office</t>
        </is>
      </c>
      <c r="E1458" s="7" t="inlineStr">
        <is>
          <t>84208</t>
        </is>
      </c>
      <c r="F1458" s="12" t="inlineStr">
        <is>
          <t>PMC</t>
        </is>
      </c>
      <c r="G1458" s="7" t="inlineStr">
        <is>
          <t>Capital Plan</t>
        </is>
      </c>
      <c r="H1458" s="3" t="n">
        <v>7500</v>
      </c>
      <c r="I1458" s="3" t="n">
        <v>3871</v>
      </c>
      <c r="J1458" s="4" t="n">
        <v>3629</v>
      </c>
      <c r="K1458" s="8">
        <f>IF(H1458=0,0,I1458/H1458)</f>
        <v/>
      </c>
      <c r="L1458" s="10" t="inlineStr">
        <is>
          <t>In Progress</t>
        </is>
      </c>
    </row>
    <row r="1459">
      <c r="A1459" t="inlineStr">
        <is>
          <t>Cypress Bend Village</t>
        </is>
      </c>
      <c r="B1459" s="7" t="n">
        <v>2025</v>
      </c>
      <c r="C1459" t="inlineStr">
        <is>
          <t>Computers</t>
        </is>
      </c>
      <c r="D1459" t="inlineStr">
        <is>
          <t>Budget for 3 replacement</t>
        </is>
      </c>
      <c r="E1459" s="7" t="inlineStr">
        <is>
          <t>83265</t>
        </is>
      </c>
      <c r="F1459" s="12" t="inlineStr">
        <is>
          <t>PMC</t>
        </is>
      </c>
      <c r="G1459" s="7" t="inlineStr">
        <is>
          <t>Capital Plan</t>
        </is>
      </c>
      <c r="H1459" s="3" t="n">
        <v>6000</v>
      </c>
      <c r="I1459" s="3" t="n">
        <v>75832</v>
      </c>
      <c r="J1459" s="4" t="n">
        <v>-69832</v>
      </c>
      <c r="K1459" s="8">
        <f>IF(H1459=0,0,I1459/H1459)</f>
        <v/>
      </c>
      <c r="L1459" s="11" t="inlineStr">
        <is>
          <t>Completed</t>
        </is>
      </c>
    </row>
    <row r="1460">
      <c r="A1460" t="inlineStr">
        <is>
          <t>Cypress Bend Village</t>
        </is>
      </c>
      <c r="B1460" s="7" t="n">
        <v>2025</v>
      </c>
      <c r="C1460" t="inlineStr">
        <is>
          <t>Fitness Equipment</t>
        </is>
      </c>
      <c r="D1460" t="inlineStr">
        <is>
          <t>Add equipment</t>
        </is>
      </c>
      <c r="E1460" s="7" t="inlineStr">
        <is>
          <t>84190</t>
        </is>
      </c>
      <c r="F1460" s="12" t="inlineStr">
        <is>
          <t>PMC</t>
        </is>
      </c>
      <c r="G1460" s="7" t="inlineStr">
        <is>
          <t>Capital Plan</t>
        </is>
      </c>
      <c r="H1460" s="3" t="n">
        <v>25000</v>
      </c>
      <c r="I1460" s="3" t="n">
        <v>0</v>
      </c>
      <c r="J1460" s="4" t="n">
        <v>25000</v>
      </c>
      <c r="K1460" s="8">
        <f>IF(H1460=0,0,I1460/H1460)</f>
        <v/>
      </c>
      <c r="L1460" s="13" t="inlineStr">
        <is>
          <t>Not Started</t>
        </is>
      </c>
    </row>
    <row r="1461">
      <c r="A1461" t="inlineStr">
        <is>
          <t>Cypress Bend Village</t>
        </is>
      </c>
      <c r="B1461" s="7" t="n">
        <v>2025</v>
      </c>
      <c r="C1461" t="inlineStr">
        <is>
          <t>Pool Area Remodel</t>
        </is>
      </c>
      <c r="D1461" t="inlineStr">
        <is>
          <t>Add gazebo, turf next to clubhouse</t>
        </is>
      </c>
      <c r="E1461" s="7" t="inlineStr">
        <is>
          <t>84361</t>
        </is>
      </c>
      <c r="F1461" s="11" t="inlineStr">
        <is>
          <t>GC</t>
        </is>
      </c>
      <c r="G1461" s="7" t="inlineStr">
        <is>
          <t>Capital Plan</t>
        </is>
      </c>
      <c r="H1461" s="3" t="n">
        <v>30000</v>
      </c>
      <c r="I1461" s="3" t="n">
        <v>30000</v>
      </c>
      <c r="J1461" s="4" t="n">
        <v>0</v>
      </c>
      <c r="K1461" s="8">
        <f>IF(H1461=0,0,I1461/H1461)</f>
        <v/>
      </c>
      <c r="L1461" s="11" t="inlineStr">
        <is>
          <t>Completed</t>
        </is>
      </c>
    </row>
    <row r="1462">
      <c r="A1462" t="inlineStr">
        <is>
          <t>Cypress Bend Village</t>
        </is>
      </c>
      <c r="B1462" s="7" t="n">
        <v>2025</v>
      </c>
      <c r="C1462" t="inlineStr">
        <is>
          <t>Pool Furniture</t>
        </is>
      </c>
      <c r="D1462" t="inlineStr">
        <is>
          <t>New furniture</t>
        </is>
      </c>
      <c r="E1462" s="7" t="inlineStr">
        <is>
          <t>84360</t>
        </is>
      </c>
      <c r="F1462" s="12" t="inlineStr">
        <is>
          <t>PMC</t>
        </is>
      </c>
      <c r="G1462" s="7" t="inlineStr">
        <is>
          <t>Capital Plan</t>
        </is>
      </c>
      <c r="H1462" s="3" t="n">
        <v>15000</v>
      </c>
      <c r="I1462" s="3" t="n">
        <v>0</v>
      </c>
      <c r="J1462" s="4" t="n">
        <v>15000</v>
      </c>
      <c r="K1462" s="8">
        <f>IF(H1462=0,0,I1462/H1462)</f>
        <v/>
      </c>
      <c r="L1462" s="13" t="inlineStr">
        <is>
          <t>Not Started</t>
        </is>
      </c>
    </row>
    <row r="1463">
      <c r="A1463" t="inlineStr">
        <is>
          <t>Cypress Bend Village</t>
        </is>
      </c>
      <c r="B1463" s="7" t="n">
        <v>2025</v>
      </c>
      <c r="C1463" t="inlineStr">
        <is>
          <t>Dog Park</t>
        </is>
      </c>
      <c r="D1463" t="inlineStr">
        <is>
          <t>Water/Wash Station with concrete pad ($6k)
Dog turf ($10/sqft)
Shade sail or pergola</t>
        </is>
      </c>
      <c r="E1463" s="7" t="inlineStr">
        <is>
          <t>84130</t>
        </is>
      </c>
      <c r="F1463" s="11" t="inlineStr">
        <is>
          <t>GC</t>
        </is>
      </c>
      <c r="G1463" s="7" t="inlineStr">
        <is>
          <t>Capital Plan</t>
        </is>
      </c>
      <c r="H1463" s="3" t="n">
        <v>15000</v>
      </c>
      <c r="I1463" s="3" t="n">
        <v>15000</v>
      </c>
      <c r="J1463" s="4" t="n">
        <v>0</v>
      </c>
      <c r="K1463" s="8">
        <f>IF(H1463=0,0,I1463/H1463)</f>
        <v/>
      </c>
      <c r="L1463" s="11" t="inlineStr">
        <is>
          <t>Completed</t>
        </is>
      </c>
    </row>
    <row r="1464">
      <c r="A1464" t="inlineStr">
        <is>
          <t>Cypress Bend Village</t>
        </is>
      </c>
      <c r="B1464" s="7" t="n">
        <v>2025</v>
      </c>
      <c r="C1464" t="inlineStr">
        <is>
          <t>Model Unit Update</t>
        </is>
      </c>
      <c r="D1464" t="inlineStr">
        <is>
          <t>New furniture in model unit</t>
        </is>
      </c>
      <c r="E1464" s="7" t="inlineStr">
        <is>
          <t>84280</t>
        </is>
      </c>
      <c r="F1464" s="12" t="inlineStr">
        <is>
          <t>PMC</t>
        </is>
      </c>
      <c r="G1464" s="7" t="inlineStr">
        <is>
          <t>Capital Plan</t>
        </is>
      </c>
      <c r="H1464" s="3" t="n">
        <v>20000</v>
      </c>
      <c r="I1464" s="3" t="n">
        <v>0</v>
      </c>
      <c r="J1464" s="4" t="n">
        <v>20000</v>
      </c>
      <c r="K1464" s="8">
        <f>IF(H1464=0,0,I1464/H1464)</f>
        <v/>
      </c>
      <c r="L1464" s="13" t="inlineStr">
        <is>
          <t>Not Started</t>
        </is>
      </c>
    </row>
    <row r="1465">
      <c r="A1465" t="inlineStr">
        <is>
          <t>Cypress Bend Village</t>
        </is>
      </c>
      <c r="B1465" s="7" t="n">
        <v>2025</v>
      </c>
      <c r="C1465" t="inlineStr">
        <is>
          <t>Security Camera System</t>
        </is>
      </c>
      <c r="D1465" t="inlineStr">
        <is>
          <t>Manager says system is ok, maybe add license plate reader and a few cameras</t>
        </is>
      </c>
      <c r="E1465" s="7" t="inlineStr">
        <is>
          <t>84450</t>
        </is>
      </c>
      <c r="F1465" s="12" t="inlineStr">
        <is>
          <t>PMC</t>
        </is>
      </c>
      <c r="G1465" s="7" t="inlineStr">
        <is>
          <t>Capital Plan</t>
        </is>
      </c>
      <c r="H1465" s="3" t="n">
        <v>50000</v>
      </c>
      <c r="I1465" s="3" t="n">
        <v>0</v>
      </c>
      <c r="J1465" s="4" t="n">
        <v>50000</v>
      </c>
      <c r="K1465" s="8">
        <f>IF(H1465=0,0,I1465/H1465)</f>
        <v/>
      </c>
      <c r="L1465" s="13" t="inlineStr">
        <is>
          <t>Not Started</t>
        </is>
      </c>
    </row>
    <row r="1466">
      <c r="A1466" t="inlineStr">
        <is>
          <t>Cypress Bend Village</t>
        </is>
      </c>
      <c r="B1466" s="7" t="n">
        <v>2025</v>
      </c>
      <c r="C1466" t="inlineStr">
        <is>
          <t>Restoration &amp; Remediation</t>
        </is>
      </c>
      <c r="D1466" t="inlineStr">
        <is>
          <t>Water Restoration Equipment- Dehumidifier, 2 blowers, Wet vac
Miscellaneous tools</t>
        </is>
      </c>
      <c r="E1466" s="7" t="inlineStr">
        <is>
          <t>84905</t>
        </is>
      </c>
      <c r="F1466" s="12" t="inlineStr">
        <is>
          <t>PMC</t>
        </is>
      </c>
      <c r="G1466" s="7" t="inlineStr">
        <is>
          <t>Capital Plan</t>
        </is>
      </c>
      <c r="H1466" s="3" t="n">
        <v>10000</v>
      </c>
      <c r="I1466" s="3" t="n">
        <v>0</v>
      </c>
      <c r="J1466" s="4" t="n">
        <v>10000</v>
      </c>
      <c r="K1466" s="8">
        <f>IF(H1466=0,0,I1466/H1466)</f>
        <v/>
      </c>
      <c r="L1466" s="13" t="inlineStr">
        <is>
          <t>Not Started</t>
        </is>
      </c>
    </row>
    <row r="1467">
      <c r="A1467" t="inlineStr">
        <is>
          <t>Cypress Bend Village</t>
        </is>
      </c>
      <c r="B1467" s="7" t="n">
        <v>2025</v>
      </c>
      <c r="C1467" t="inlineStr">
        <is>
          <t>Golf Cart</t>
        </is>
      </c>
      <c r="D1467" t="inlineStr">
        <is>
          <t>Budget for maintenance cart. 
Don't have leasing cart, budget for one in case it is needed</t>
        </is>
      </c>
      <c r="E1467" s="7" t="inlineStr">
        <is>
          <t>83375</t>
        </is>
      </c>
      <c r="F1467" s="12" t="inlineStr">
        <is>
          <t>PMC</t>
        </is>
      </c>
      <c r="G1467" s="7" t="inlineStr">
        <is>
          <t>Capital Plan</t>
        </is>
      </c>
      <c r="H1467" s="3" t="n">
        <v>10000</v>
      </c>
      <c r="I1467" s="3" t="n">
        <v>0</v>
      </c>
      <c r="J1467" s="4" t="n">
        <v>10000</v>
      </c>
      <c r="K1467" s="8">
        <f>IF(H1467=0,0,I1467/H1467)</f>
        <v/>
      </c>
      <c r="L1467" s="13" t="inlineStr">
        <is>
          <t>Not Started</t>
        </is>
      </c>
    </row>
    <row r="1468">
      <c r="A1468" t="inlineStr">
        <is>
          <t>Cypress Bend Village</t>
        </is>
      </c>
      <c r="B1468" s="7" t="n">
        <v>2025</v>
      </c>
      <c r="C1468" t="inlineStr">
        <is>
          <t>Replace forced air unit</t>
        </is>
      </c>
      <c r="D1468" t="inlineStr">
        <is>
          <t>PCA 5.2 - Split-system furnace/fan coil, Replace</t>
        </is>
      </c>
      <c r="E1468" s="7" t="inlineStr">
        <is>
          <t>84220</t>
        </is>
      </c>
      <c r="F1468" s="11" t="inlineStr">
        <is>
          <t>GC</t>
        </is>
      </c>
      <c r="G1468" s="7" t="inlineStr">
        <is>
          <t>Capital Plan</t>
        </is>
      </c>
      <c r="H1468" s="3" t="n">
        <v>78000</v>
      </c>
      <c r="I1468" s="3" t="n">
        <v>23400</v>
      </c>
      <c r="J1468" s="4" t="n">
        <v>54600</v>
      </c>
      <c r="K1468" s="8">
        <f>IF(H1468=0,0,I1468/H1468)</f>
        <v/>
      </c>
      <c r="L1468" s="10" t="inlineStr">
        <is>
          <t>In Progress</t>
        </is>
      </c>
    </row>
    <row r="1469">
      <c r="A1469" t="inlineStr">
        <is>
          <t>Cypress Bend Village</t>
        </is>
      </c>
      <c r="B1469" s="7" t="n">
        <v>2025</v>
      </c>
      <c r="C1469" t="inlineStr">
        <is>
          <t>Replace AC condenser</t>
        </is>
      </c>
      <c r="D1469" t="inlineStr">
        <is>
          <t>PCA 5.2 -Many of the condensing units were installed in an improper manner. Limited units were observed set on pads that</t>
        </is>
      </c>
      <c r="E1469" s="7" t="inlineStr">
        <is>
          <t>84218</t>
        </is>
      </c>
      <c r="F1469" s="11" t="inlineStr">
        <is>
          <t>GC</t>
        </is>
      </c>
      <c r="G1469" s="7" t="inlineStr">
        <is>
          <t>Capital Plan</t>
        </is>
      </c>
      <c r="H1469" s="3" t="n">
        <v>20000</v>
      </c>
      <c r="I1469" s="3" t="n">
        <v>20000</v>
      </c>
      <c r="J1469" s="4" t="n">
        <v>0</v>
      </c>
      <c r="K1469" s="8">
        <f>IF(H1469=0,0,I1469/H1469)</f>
        <v/>
      </c>
      <c r="L1469" s="11" t="inlineStr">
        <is>
          <t>Completed</t>
        </is>
      </c>
    </row>
    <row r="1470">
      <c r="A1470" t="inlineStr">
        <is>
          <t>Cypress Bend Village</t>
        </is>
      </c>
      <c r="B1470" s="7" t="n">
        <v>2025</v>
      </c>
      <c r="C1470" t="inlineStr">
        <is>
          <t>Contingency</t>
        </is>
      </c>
      <c r="D1470" t="inlineStr">
        <is>
          <t>Contingency</t>
        </is>
      </c>
      <c r="E1470" s="7" t="inlineStr">
        <is>
          <t>84510</t>
        </is>
      </c>
      <c r="F1470" s="11" t="inlineStr">
        <is>
          <t>GC</t>
        </is>
      </c>
      <c r="G1470" s="15" t="inlineStr">
        <is>
          <t>Contingency</t>
        </is>
      </c>
      <c r="H1470" s="3" t="n">
        <v>103516</v>
      </c>
      <c r="I1470" s="3" t="n">
        <v>0</v>
      </c>
      <c r="J1470" s="4" t="n">
        <v>103516</v>
      </c>
      <c r="K1470" s="8">
        <f>IF(H1470=0,0,I1470/H1470)</f>
        <v/>
      </c>
      <c r="L1470" s="12" t="inlineStr">
        <is>
          <t>Reserve</t>
        </is>
      </c>
    </row>
    <row r="1471">
      <c r="A1471" t="inlineStr">
        <is>
          <t>Cypress Bend Village</t>
        </is>
      </c>
      <c r="B1471" s="7" t="n">
        <v>2025</v>
      </c>
      <c r="C1471" t="inlineStr">
        <is>
          <t>Construction Management Fee</t>
        </is>
      </c>
      <c r="D1471" t="inlineStr">
        <is>
          <t>CM Fee</t>
        </is>
      </c>
      <c r="E1471" s="7" t="inlineStr">
        <is>
          <t>84505</t>
        </is>
      </c>
      <c r="F1471" s="11" t="inlineStr">
        <is>
          <t>GC</t>
        </is>
      </c>
      <c r="G1471" s="15" t="inlineStr">
        <is>
          <t>CM Fee</t>
        </is>
      </c>
      <c r="H1471" s="3" t="n">
        <v>57309</v>
      </c>
      <c r="I1471" s="3" t="n">
        <v>0</v>
      </c>
      <c r="J1471" s="4" t="n">
        <v>57309</v>
      </c>
      <c r="K1471" s="8">
        <f>IF(H1471=0,0,I1471/H1471)</f>
        <v/>
      </c>
      <c r="L1471" s="12" t="inlineStr">
        <is>
          <t>Reserve</t>
        </is>
      </c>
    </row>
    <row r="1472">
      <c r="A1472" t="inlineStr">
        <is>
          <t>David Ave</t>
        </is>
      </c>
      <c r="B1472" s="7" t="n">
        <v>2025</v>
      </c>
      <c r="C1472" t="inlineStr">
        <is>
          <t xml:space="preserve">Asphalt Coating </t>
        </is>
      </c>
      <c r="D1472" t="inlineStr">
        <is>
          <t>Seal asphalt 
Includes Equity PCA Item- 3.2.2- Asphalt seal coat and pavement markings/striping appear to be in fair con</t>
        </is>
      </c>
      <c r="E1472" s="7" t="inlineStr">
        <is>
          <t>51053-00</t>
        </is>
      </c>
      <c r="F1472" s="11" t="inlineStr">
        <is>
          <t>GC</t>
        </is>
      </c>
      <c r="G1472" s="7" t="inlineStr">
        <is>
          <t>Capital Plan</t>
        </is>
      </c>
      <c r="H1472" s="3" t="n">
        <v>61000</v>
      </c>
      <c r="I1472" s="3" t="n">
        <v>61000</v>
      </c>
      <c r="J1472" s="4" t="n">
        <v>0</v>
      </c>
      <c r="K1472" s="8">
        <f>IF(H1472=0,0,I1472/H1472)</f>
        <v/>
      </c>
      <c r="L1472" s="11" t="inlineStr">
        <is>
          <t>Completed</t>
        </is>
      </c>
    </row>
    <row r="1473">
      <c r="A1473" t="inlineStr">
        <is>
          <t>David Ave</t>
        </is>
      </c>
      <c r="B1473" s="7" t="n">
        <v>2025</v>
      </c>
      <c r="C1473" t="inlineStr">
        <is>
          <t>Resurface swimming pool</t>
        </is>
      </c>
      <c r="D1473" t="inlineStr">
        <is>
          <t>Resurface two pools</t>
        </is>
      </c>
      <c r="E1473" s="7" t="inlineStr">
        <is>
          <t>51023-00</t>
        </is>
      </c>
      <c r="F1473" s="11" t="inlineStr">
        <is>
          <t>GC</t>
        </is>
      </c>
      <c r="G1473" s="7" t="inlineStr">
        <is>
          <t>Capital Plan</t>
        </is>
      </c>
      <c r="H1473" s="3" t="n">
        <v>92000</v>
      </c>
      <c r="I1473" s="3" t="n">
        <v>27600</v>
      </c>
      <c r="J1473" s="4" t="n">
        <v>64400</v>
      </c>
      <c r="K1473" s="8">
        <f>IF(H1473=0,0,I1473/H1473)</f>
        <v/>
      </c>
      <c r="L1473" s="10" t="inlineStr">
        <is>
          <t>In Progress</t>
        </is>
      </c>
    </row>
    <row r="1474">
      <c r="A1474" t="inlineStr">
        <is>
          <t>David Ave</t>
        </is>
      </c>
      <c r="B1474" s="7" t="n">
        <v>2025</v>
      </c>
      <c r="C1474" t="inlineStr">
        <is>
          <t>Repair / replace swimming pool pumps</t>
        </is>
      </c>
      <c r="D1474" t="inlineStr">
        <is>
          <t>Anti entrapment devices</t>
        </is>
      </c>
      <c r="E1474" s="7" t="inlineStr">
        <is>
          <t>51026-00</t>
        </is>
      </c>
      <c r="F1474" s="11" t="inlineStr">
        <is>
          <t>GC</t>
        </is>
      </c>
      <c r="G1474" s="7" t="inlineStr">
        <is>
          <t>Capital Plan</t>
        </is>
      </c>
      <c r="H1474" s="3" t="n">
        <v>12600</v>
      </c>
      <c r="I1474" s="3" t="n">
        <v>3780</v>
      </c>
      <c r="J1474" s="4" t="n">
        <v>8820</v>
      </c>
      <c r="K1474" s="8">
        <f>IF(H1474=0,0,I1474/H1474)</f>
        <v/>
      </c>
      <c r="L1474" s="10" t="inlineStr">
        <is>
          <t>In Progress</t>
        </is>
      </c>
    </row>
    <row r="1475">
      <c r="A1475" t="inlineStr">
        <is>
          <t>David Ave</t>
        </is>
      </c>
      <c r="B1475" s="7" t="n">
        <v>2025</v>
      </c>
      <c r="C1475" t="inlineStr">
        <is>
          <t>Fences &amp; gates - swimming pool</t>
        </is>
      </c>
      <c r="D1475" t="inlineStr">
        <is>
          <t>Adjust closers on pool gates</t>
        </is>
      </c>
      <c r="E1475" s="7" t="inlineStr">
        <is>
          <t>51076-00</t>
        </is>
      </c>
      <c r="F1475" s="11" t="inlineStr">
        <is>
          <t>GC</t>
        </is>
      </c>
      <c r="G1475" s="7" t="inlineStr">
        <is>
          <t>Capital Plan</t>
        </is>
      </c>
      <c r="H1475" s="3" t="n">
        <v>12800</v>
      </c>
      <c r="I1475" s="3" t="n">
        <v>12800</v>
      </c>
      <c r="J1475" s="4" t="n">
        <v>0</v>
      </c>
      <c r="K1475" s="8">
        <f>IF(H1475=0,0,I1475/H1475)</f>
        <v/>
      </c>
      <c r="L1475" s="11" t="inlineStr">
        <is>
          <t>Completed</t>
        </is>
      </c>
    </row>
    <row r="1476">
      <c r="A1476" t="inlineStr">
        <is>
          <t>David Ave</t>
        </is>
      </c>
      <c r="B1476" s="7" t="n">
        <v>2025</v>
      </c>
      <c r="C1476" t="inlineStr">
        <is>
          <t>Carports / Garages</t>
        </is>
      </c>
      <c r="D1476" t="inlineStr">
        <is>
          <t>Repair and paint carport supports</t>
        </is>
      </c>
      <c r="E1476" s="7" t="inlineStr">
        <is>
          <t>51172-00</t>
        </is>
      </c>
      <c r="F1476" s="11" t="inlineStr">
        <is>
          <t>GC</t>
        </is>
      </c>
      <c r="G1476" s="7" t="inlineStr">
        <is>
          <t>Capital Plan</t>
        </is>
      </c>
      <c r="H1476" s="3" t="n">
        <v>12000</v>
      </c>
      <c r="I1476" s="3" t="n">
        <v>12000</v>
      </c>
      <c r="J1476" s="4" t="n">
        <v>0</v>
      </c>
      <c r="K1476" s="8">
        <f>IF(H1476=0,0,I1476/H1476)</f>
        <v/>
      </c>
      <c r="L1476" s="11" t="inlineStr">
        <is>
          <t>Completed</t>
        </is>
      </c>
    </row>
    <row r="1477">
      <c r="A1477" t="inlineStr">
        <is>
          <t>David Ave</t>
        </is>
      </c>
      <c r="B1477" s="7" t="n">
        <v>2025</v>
      </c>
      <c r="C1477" t="inlineStr">
        <is>
          <t xml:space="preserve">Termite Remediation </t>
        </is>
      </c>
      <c r="D1477" t="inlineStr">
        <is>
          <t>Drywood termites treatment</t>
        </is>
      </c>
      <c r="E1477" s="7" t="inlineStr">
        <is>
          <t>51992-00</t>
        </is>
      </c>
      <c r="F1477" s="12" t="inlineStr">
        <is>
          <t>PMC</t>
        </is>
      </c>
      <c r="G1477" s="7" t="inlineStr">
        <is>
          <t>Capital Plan</t>
        </is>
      </c>
      <c r="H1477" s="3" t="n">
        <v>6000</v>
      </c>
      <c r="I1477" s="3" t="n">
        <v>6000</v>
      </c>
      <c r="J1477" s="4" t="n">
        <v>0</v>
      </c>
      <c r="K1477" s="8">
        <f>IF(H1477=0,0,I1477/H1477)</f>
        <v/>
      </c>
      <c r="L1477" s="11" t="inlineStr">
        <is>
          <t>Completed</t>
        </is>
      </c>
    </row>
    <row r="1478">
      <c r="A1478" t="inlineStr">
        <is>
          <t>David Ave</t>
        </is>
      </c>
      <c r="B1478" s="7" t="n">
        <v>2025</v>
      </c>
      <c r="C1478" t="inlineStr">
        <is>
          <t xml:space="preserve">Install metal hardware connections at post-to-beam and </t>
        </is>
      </c>
      <c r="D1478" t="inlineStr">
        <is>
          <t>PCA 4.1 - Install metal hardware connections at post-to-beam and post-to-foundation locations in crawlspaces.</t>
        </is>
      </c>
      <c r="E1478" s="7" t="inlineStr">
        <is>
          <t>51092-00</t>
        </is>
      </c>
      <c r="F1478" s="11" t="inlineStr">
        <is>
          <t>GC</t>
        </is>
      </c>
      <c r="G1478" s="7" t="inlineStr">
        <is>
          <t>Capital Plan</t>
        </is>
      </c>
      <c r="H1478" s="3" t="n">
        <v>22500</v>
      </c>
      <c r="I1478" s="3" t="n">
        <v>22500</v>
      </c>
      <c r="J1478" s="4" t="n">
        <v>0</v>
      </c>
      <c r="K1478" s="8">
        <f>IF(H1478=0,0,I1478/H1478)</f>
        <v/>
      </c>
      <c r="L1478" s="11" t="inlineStr">
        <is>
          <t>Completed</t>
        </is>
      </c>
    </row>
    <row r="1479">
      <c r="A1479" t="inlineStr">
        <is>
          <t>David Ave</t>
        </is>
      </c>
      <c r="B1479" s="7" t="n">
        <v>2025</v>
      </c>
      <c r="C1479" t="inlineStr">
        <is>
          <t>Rout and seal cracks in concrete slab-on-grade.</t>
        </is>
      </c>
      <c r="D1479" t="inlineStr">
        <is>
          <t>PCA 4.1 Rout and seal cracks in concrete slab-on-grade.</t>
        </is>
      </c>
      <c r="E1479" s="7" t="inlineStr">
        <is>
          <t>51090-00</t>
        </is>
      </c>
      <c r="F1479" s="11" t="inlineStr">
        <is>
          <t>GC</t>
        </is>
      </c>
      <c r="G1479" s="7" t="inlineStr">
        <is>
          <t>Capital Plan</t>
        </is>
      </c>
      <c r="H1479" s="3" t="n">
        <v>3000</v>
      </c>
      <c r="I1479" s="3" t="n">
        <v>3000</v>
      </c>
      <c r="J1479" s="4" t="n">
        <v>0</v>
      </c>
      <c r="K1479" s="8">
        <f>IF(H1479=0,0,I1479/H1479)</f>
        <v/>
      </c>
      <c r="L1479" s="11" t="inlineStr">
        <is>
          <t>Completed</t>
        </is>
      </c>
    </row>
    <row r="1480">
      <c r="A1480" t="inlineStr">
        <is>
          <t>David Ave</t>
        </is>
      </c>
      <c r="B1480" s="7" t="n">
        <v>2025</v>
      </c>
      <c r="C1480" t="inlineStr">
        <is>
          <t>3040 David – Engineered repair design to remediate dama</t>
        </is>
      </c>
      <c r="D1480" t="inlineStr">
        <is>
          <t>PCA 4.2. -3040 David – Engineered repair design to remediate damaged beam at TUP.</t>
        </is>
      </c>
      <c r="E1480" s="7" t="inlineStr">
        <is>
          <t>51070-00</t>
        </is>
      </c>
      <c r="F1480" s="11" t="inlineStr">
        <is>
          <t>GC</t>
        </is>
      </c>
      <c r="G1480" s="7" t="inlineStr">
        <is>
          <t>Capital Plan</t>
        </is>
      </c>
      <c r="H1480" s="3" t="n">
        <v>15000</v>
      </c>
      <c r="I1480" s="3" t="n">
        <v>15000</v>
      </c>
      <c r="J1480" s="4" t="n">
        <v>0</v>
      </c>
      <c r="K1480" s="8">
        <f>IF(H1480=0,0,I1480/H1480)</f>
        <v/>
      </c>
      <c r="L1480" s="11" t="inlineStr">
        <is>
          <t>Completed</t>
        </is>
      </c>
    </row>
    <row r="1481">
      <c r="A1481" t="inlineStr">
        <is>
          <t>David Ave</t>
        </is>
      </c>
      <c r="B1481" s="7" t="n">
        <v>2025</v>
      </c>
      <c r="C1481" t="inlineStr">
        <is>
          <t>Remediation of exposed wood beams exhibiting deteriorat</t>
        </is>
      </c>
      <c r="D1481" t="inlineStr">
        <is>
          <t>PCA 4.2 - Remediation of exposed wood beams exhibiting deterioration at TUP regions.</t>
        </is>
      </c>
      <c r="E1481" s="7" t="inlineStr">
        <is>
          <t>51070-00</t>
        </is>
      </c>
      <c r="F1481" s="11" t="inlineStr">
        <is>
          <t>GC</t>
        </is>
      </c>
      <c r="G1481" s="7" t="inlineStr">
        <is>
          <t>Capital Plan</t>
        </is>
      </c>
      <c r="H1481" s="3" t="n">
        <v>10000</v>
      </c>
      <c r="I1481" s="3" t="n">
        <v>10000</v>
      </c>
      <c r="J1481" s="4" t="n">
        <v>0</v>
      </c>
      <c r="K1481" s="8">
        <f>IF(H1481=0,0,I1481/H1481)</f>
        <v/>
      </c>
      <c r="L1481" s="11" t="inlineStr">
        <is>
          <t>Completed</t>
        </is>
      </c>
    </row>
    <row r="1482">
      <c r="A1482" t="inlineStr">
        <is>
          <t>David Ave</t>
        </is>
      </c>
      <c r="B1482" s="7" t="n">
        <v>2025</v>
      </c>
      <c r="C1482" t="inlineStr">
        <is>
          <t>Replace edge beams in-kind at TUP areas, where needed.</t>
        </is>
      </c>
      <c r="D1482" t="inlineStr">
        <is>
          <t>PCA 4.2.  Replace edge beams in-kind at TUP areas, where needed.</t>
        </is>
      </c>
      <c r="E1482" s="7" t="inlineStr">
        <is>
          <t>51070-00</t>
        </is>
      </c>
      <c r="F1482" s="11" t="inlineStr">
        <is>
          <t>GC</t>
        </is>
      </c>
      <c r="G1482" s="7" t="inlineStr">
        <is>
          <t>Capital Plan</t>
        </is>
      </c>
      <c r="H1482" s="3" t="n">
        <v>8000</v>
      </c>
      <c r="I1482" s="3" t="n">
        <v>8000</v>
      </c>
      <c r="J1482" s="4" t="n">
        <v>0</v>
      </c>
      <c r="K1482" s="8">
        <f>IF(H1482=0,0,I1482/H1482)</f>
        <v/>
      </c>
      <c r="L1482" s="11" t="inlineStr">
        <is>
          <t>Completed</t>
        </is>
      </c>
    </row>
    <row r="1483">
      <c r="A1483" t="inlineStr">
        <is>
          <t>David Ave</t>
        </is>
      </c>
      <c r="B1483" s="7" t="n">
        <v>2025</v>
      </c>
      <c r="C1483" t="inlineStr">
        <is>
          <t>Repair or replace damaged concrete treads at stairs.</t>
        </is>
      </c>
      <c r="D1483" t="inlineStr">
        <is>
          <t>PCA 4.2.- Repair or replace damaged concrete treads at stairs.</t>
        </is>
      </c>
      <c r="E1483" s="7" t="inlineStr">
        <is>
          <t>51090-00</t>
        </is>
      </c>
      <c r="F1483" s="11" t="inlineStr">
        <is>
          <t>GC</t>
        </is>
      </c>
      <c r="G1483" s="7" t="inlineStr">
        <is>
          <t>Capital Plan</t>
        </is>
      </c>
      <c r="H1483" s="3" t="n">
        <v>5000</v>
      </c>
      <c r="I1483" s="3" t="n">
        <v>5000</v>
      </c>
      <c r="J1483" s="4" t="n">
        <v>0</v>
      </c>
      <c r="K1483" s="8">
        <f>IF(H1483=0,0,I1483/H1483)</f>
        <v/>
      </c>
      <c r="L1483" s="11" t="inlineStr">
        <is>
          <t>Completed</t>
        </is>
      </c>
    </row>
    <row r="1484">
      <c r="A1484" t="inlineStr">
        <is>
          <t>David Ave</t>
        </is>
      </c>
      <c r="B1484" s="7" t="n">
        <v>2025</v>
      </c>
      <c r="C1484" t="inlineStr">
        <is>
          <t>Clean and repaint steel stair frame with surface corros</t>
        </is>
      </c>
      <c r="D1484" t="inlineStr">
        <is>
          <t>PCA 4.2. -Clean and repaint steel stair frame with surface corrosion.</t>
        </is>
      </c>
      <c r="E1484" s="7" t="inlineStr">
        <is>
          <t>51077-00</t>
        </is>
      </c>
      <c r="F1484" s="11" t="inlineStr">
        <is>
          <t>GC</t>
        </is>
      </c>
      <c r="G1484" s="7" t="inlineStr">
        <is>
          <t>Capital Plan</t>
        </is>
      </c>
      <c r="H1484" s="3" t="n">
        <v>3000</v>
      </c>
      <c r="I1484" s="3" t="n">
        <v>3000</v>
      </c>
      <c r="J1484" s="4" t="n">
        <v>0</v>
      </c>
      <c r="K1484" s="8">
        <f>IF(H1484=0,0,I1484/H1484)</f>
        <v/>
      </c>
      <c r="L1484" s="11" t="inlineStr">
        <is>
          <t>Completed</t>
        </is>
      </c>
    </row>
    <row r="1485">
      <c r="A1485" t="inlineStr">
        <is>
          <t>David Ave</t>
        </is>
      </c>
      <c r="B1485" s="7" t="n">
        <v>2025</v>
      </c>
      <c r="C1485" t="inlineStr">
        <is>
          <t xml:space="preserve">Replace missing vent tops. </t>
        </is>
      </c>
      <c r="D1485" t="inlineStr">
        <is>
          <t>PCA4.4.1 - Replace missing vent tops.</t>
        </is>
      </c>
      <c r="E1485" s="7" t="inlineStr">
        <is>
          <t>51062-00</t>
        </is>
      </c>
      <c r="F1485" s="11" t="inlineStr">
        <is>
          <t>GC</t>
        </is>
      </c>
      <c r="G1485" s="7" t="inlineStr">
        <is>
          <t>Capital Plan</t>
        </is>
      </c>
      <c r="H1485" s="3" t="n">
        <v>1000</v>
      </c>
      <c r="I1485" s="3" t="n">
        <v>1000</v>
      </c>
      <c r="J1485" s="4" t="n">
        <v>0</v>
      </c>
      <c r="K1485" s="8">
        <f>IF(H1485=0,0,I1485/H1485)</f>
        <v/>
      </c>
      <c r="L1485" s="11" t="inlineStr">
        <is>
          <t>Completed</t>
        </is>
      </c>
    </row>
    <row r="1486">
      <c r="A1486" t="inlineStr">
        <is>
          <t>David Ave</t>
        </is>
      </c>
      <c r="B1486" s="7" t="n">
        <v>2025</v>
      </c>
      <c r="C1486" t="inlineStr">
        <is>
          <t>Repair exterior stair railings</t>
        </is>
      </c>
      <c r="D1486" t="inlineStr">
        <is>
          <t>Secure railings on all catwalks</t>
        </is>
      </c>
      <c r="E1486" s="7" t="inlineStr">
        <is>
          <t>51077-00</t>
        </is>
      </c>
      <c r="F1486" s="11" t="inlineStr">
        <is>
          <t>GC</t>
        </is>
      </c>
      <c r="G1486" s="7" t="inlineStr">
        <is>
          <t>Capital Plan</t>
        </is>
      </c>
      <c r="H1486" s="3" t="n">
        <v>15000</v>
      </c>
      <c r="I1486" s="3" t="n">
        <v>15000</v>
      </c>
      <c r="J1486" s="4" t="n">
        <v>0</v>
      </c>
      <c r="K1486" s="8">
        <f>IF(H1486=0,0,I1486/H1486)</f>
        <v/>
      </c>
      <c r="L1486" s="11" t="inlineStr">
        <is>
          <t>Completed</t>
        </is>
      </c>
    </row>
    <row r="1487">
      <c r="A1487" t="inlineStr">
        <is>
          <t>David Ave</t>
        </is>
      </c>
      <c r="B1487" s="7" t="n">
        <v>2025</v>
      </c>
      <c r="C1487" t="inlineStr">
        <is>
          <t>Repair balcony framing &amp; decking</t>
        </is>
      </c>
      <c r="D1487" t="inlineStr">
        <is>
          <t>Repairs for 2 walkways and stairwells per SB721 report from Medro, contingency for additional repairs
PCA 4.5- As no doc</t>
        </is>
      </c>
      <c r="E1487" s="7" t="inlineStr">
        <is>
          <t>51072-00</t>
        </is>
      </c>
      <c r="F1487" s="11" t="inlineStr">
        <is>
          <t>GC</t>
        </is>
      </c>
      <c r="G1487" s="7" t="inlineStr">
        <is>
          <t>Capital Plan</t>
        </is>
      </c>
      <c r="H1487" s="3" t="n">
        <v>55000</v>
      </c>
      <c r="I1487" s="3" t="n">
        <v>49862</v>
      </c>
      <c r="J1487" s="4" t="n">
        <v>5138</v>
      </c>
      <c r="K1487" s="8">
        <f>IF(H1487=0,0,I1487/H1487)</f>
        <v/>
      </c>
      <c r="L1487" s="10" t="inlineStr">
        <is>
          <t>In Progress</t>
        </is>
      </c>
    </row>
    <row r="1488">
      <c r="A1488" t="inlineStr">
        <is>
          <t>David Ave</t>
        </is>
      </c>
      <c r="B1488" s="7" t="n">
        <v>2025</v>
      </c>
      <c r="C1488" t="inlineStr">
        <is>
          <t>Increase rail height</t>
        </is>
      </c>
      <c r="D1488" t="inlineStr">
        <is>
          <t>Raise catwalk rail height to 42" per SB 721 report</t>
        </is>
      </c>
      <c r="E1488" s="7" t="inlineStr">
        <is>
          <t>51077-00</t>
        </is>
      </c>
      <c r="F1488" s="11" t="inlineStr">
        <is>
          <t>GC</t>
        </is>
      </c>
      <c r="G1488" s="7" t="inlineStr">
        <is>
          <t>Capital Plan</t>
        </is>
      </c>
      <c r="H1488" s="3" t="n">
        <v>100000</v>
      </c>
      <c r="I1488" s="3" t="n">
        <v>30000</v>
      </c>
      <c r="J1488" s="4" t="n">
        <v>70000</v>
      </c>
      <c r="K1488" s="8">
        <f>IF(H1488=0,0,I1488/H1488)</f>
        <v/>
      </c>
      <c r="L1488" s="10" t="inlineStr">
        <is>
          <t>In Progress</t>
        </is>
      </c>
    </row>
    <row r="1489">
      <c r="A1489" t="inlineStr">
        <is>
          <t>David Ave</t>
        </is>
      </c>
      <c r="B1489" s="7" t="n">
        <v>2025</v>
      </c>
      <c r="C1489" t="inlineStr">
        <is>
          <t>Gutters &amp; downspouts
Replace missing or crushed downspo</t>
        </is>
      </c>
      <c r="D1489" t="inlineStr">
        <is>
          <t>Secure and clean gutters
PCA 4.4.1. -Replace missing or crushed downspouts.</t>
        </is>
      </c>
      <c r="E1489" s="7" t="inlineStr">
        <is>
          <t>51071-00</t>
        </is>
      </c>
      <c r="F1489" s="11" t="inlineStr">
        <is>
          <t>GC</t>
        </is>
      </c>
      <c r="G1489" s="7" t="inlineStr">
        <is>
          <t>Capital Plan</t>
        </is>
      </c>
      <c r="H1489" s="3" t="n">
        <v>8000</v>
      </c>
      <c r="I1489" s="3" t="n">
        <v>8000</v>
      </c>
      <c r="J1489" s="4" t="n">
        <v>0</v>
      </c>
      <c r="K1489" s="8">
        <f>IF(H1489=0,0,I1489/H1489)</f>
        <v/>
      </c>
      <c r="L1489" s="11" t="inlineStr">
        <is>
          <t>Completed</t>
        </is>
      </c>
    </row>
    <row r="1490">
      <c r="A1490" t="inlineStr">
        <is>
          <t>David Ave</t>
        </is>
      </c>
      <c r="B1490" s="7" t="n">
        <v>2025</v>
      </c>
      <c r="C1490" t="inlineStr">
        <is>
          <t xml:space="preserve">Sealants &amp; caulking </t>
        </is>
      </c>
      <c r="D1490" t="inlineStr">
        <is>
          <t>Prep and seal exterior</t>
        </is>
      </c>
      <c r="E1490" s="7" t="inlineStr">
        <is>
          <t>51062-00</t>
        </is>
      </c>
      <c r="F1490" s="11" t="inlineStr">
        <is>
          <t>GC</t>
        </is>
      </c>
      <c r="G1490" s="7" t="inlineStr">
        <is>
          <t>Capital Plan</t>
        </is>
      </c>
      <c r="H1490" s="3" t="n">
        <v>15000</v>
      </c>
      <c r="I1490" s="3" t="n">
        <v>15000</v>
      </c>
      <c r="J1490" s="4" t="n">
        <v>0</v>
      </c>
      <c r="K1490" s="8">
        <f>IF(H1490=0,0,I1490/H1490)</f>
        <v/>
      </c>
      <c r="L1490" s="11" t="inlineStr">
        <is>
          <t>Completed</t>
        </is>
      </c>
    </row>
    <row r="1491">
      <c r="A1491" t="inlineStr">
        <is>
          <t>David Ave</t>
        </is>
      </c>
      <c r="B1491" s="7" t="n">
        <v>2025</v>
      </c>
      <c r="C1491" t="inlineStr">
        <is>
          <t>Repair / replace wood shingles</t>
        </is>
      </c>
      <c r="D1491" t="inlineStr">
        <is>
          <t>Replace window walls with Hardie Horizontal</t>
        </is>
      </c>
      <c r="E1491" s="7" t="inlineStr">
        <is>
          <t>51075-00</t>
        </is>
      </c>
      <c r="F1491" s="11" t="inlineStr">
        <is>
          <t>GC</t>
        </is>
      </c>
      <c r="G1491" s="7" t="inlineStr">
        <is>
          <t>Capital Plan</t>
        </is>
      </c>
      <c r="H1491" s="3" t="n">
        <v>30000</v>
      </c>
      <c r="I1491" s="3" t="n">
        <v>30000</v>
      </c>
      <c r="J1491" s="4" t="n">
        <v>0</v>
      </c>
      <c r="K1491" s="8">
        <f>IF(H1491=0,0,I1491/H1491)</f>
        <v/>
      </c>
      <c r="L1491" s="11" t="inlineStr">
        <is>
          <t>Completed</t>
        </is>
      </c>
    </row>
    <row r="1492">
      <c r="A1492" t="inlineStr">
        <is>
          <t>David Ave</t>
        </is>
      </c>
      <c r="B1492" s="7" t="n">
        <v>2025</v>
      </c>
      <c r="C1492" t="inlineStr">
        <is>
          <t>Exterior building Paint</t>
        </is>
      </c>
      <c r="D1492" t="inlineStr">
        <is>
          <t>Paint community</t>
        </is>
      </c>
      <c r="E1492" s="7" t="inlineStr">
        <is>
          <t>51080-00</t>
        </is>
      </c>
      <c r="F1492" s="11" t="inlineStr">
        <is>
          <t>GC</t>
        </is>
      </c>
      <c r="G1492" s="7" t="inlineStr">
        <is>
          <t>Capital Plan</t>
        </is>
      </c>
      <c r="H1492" s="3" t="n">
        <v>98000</v>
      </c>
      <c r="I1492" s="3" t="n">
        <v>98000</v>
      </c>
      <c r="J1492" s="4" t="n">
        <v>0</v>
      </c>
      <c r="K1492" s="8">
        <f>IF(H1492=0,0,I1492/H1492)</f>
        <v/>
      </c>
      <c r="L1492" s="11" t="inlineStr">
        <is>
          <t>Completed</t>
        </is>
      </c>
    </row>
    <row r="1493">
      <c r="A1493" t="inlineStr">
        <is>
          <t>David Ave</t>
        </is>
      </c>
      <c r="B1493" s="7" t="n">
        <v>2025</v>
      </c>
      <c r="C1493" t="inlineStr">
        <is>
          <t>Repair / replace wood trim
Repair or replace damaged wo</t>
        </is>
      </c>
      <c r="D1493" t="inlineStr">
        <is>
          <t>Replace rotted fascia and trim 
PCA 4.2. - Repair or replace damaged wood trim and stucco at elevated walkways and soffi</t>
        </is>
      </c>
      <c r="E1493" s="7" t="inlineStr">
        <is>
          <t>51082-00</t>
        </is>
      </c>
      <c r="F1493" s="11" t="inlineStr">
        <is>
          <t>GC</t>
        </is>
      </c>
      <c r="G1493" s="7" t="inlineStr">
        <is>
          <t>Capital Plan</t>
        </is>
      </c>
      <c r="H1493" s="3" t="n">
        <v>36000</v>
      </c>
      <c r="I1493" s="3" t="n">
        <v>36000</v>
      </c>
      <c r="J1493" s="4" t="n">
        <v>0</v>
      </c>
      <c r="K1493" s="8">
        <f>IF(H1493=0,0,I1493/H1493)</f>
        <v/>
      </c>
      <c r="L1493" s="11" t="inlineStr">
        <is>
          <t>Completed</t>
        </is>
      </c>
    </row>
    <row r="1494">
      <c r="A1494" t="inlineStr">
        <is>
          <t>David Ave</t>
        </is>
      </c>
      <c r="B1494" s="7" t="n">
        <v>2025</v>
      </c>
      <c r="C1494" t="inlineStr">
        <is>
          <t>Common area FF&amp;E, Replace</t>
        </is>
      </c>
      <c r="D1494" t="inlineStr">
        <is>
          <t>FF&amp; E - Common Areas</t>
        </is>
      </c>
      <c r="E1494" s="7" t="inlineStr">
        <is>
          <t>51160-06</t>
        </is>
      </c>
      <c r="F1494" s="11" t="inlineStr">
        <is>
          <t>GC</t>
        </is>
      </c>
      <c r="G1494" s="7" t="inlineStr">
        <is>
          <t>Capital Plan</t>
        </is>
      </c>
      <c r="H1494" s="3" t="n">
        <v>2000</v>
      </c>
      <c r="I1494" s="3" t="n">
        <v>0</v>
      </c>
      <c r="J1494" s="4" t="n">
        <v>2000</v>
      </c>
      <c r="K1494" s="8">
        <f>IF(H1494=0,0,I1494/H1494)</f>
        <v/>
      </c>
      <c r="L1494" s="13" t="inlineStr">
        <is>
          <t>Not Started</t>
        </is>
      </c>
    </row>
    <row r="1495">
      <c r="A1495" t="inlineStr">
        <is>
          <t>David Ave</t>
        </is>
      </c>
      <c r="B1495" s="7" t="n">
        <v>2025</v>
      </c>
      <c r="C1495" t="inlineStr">
        <is>
          <t>Leasing Office Restroom Accessibility</t>
        </is>
      </c>
      <c r="D1495" t="inlineStr">
        <is>
          <t>Equity PCA Item- 7.1- 
The leasing office restroom is provided with a full vanity at the lavatory. Replacement of the va</t>
        </is>
      </c>
      <c r="E1495" s="7" t="inlineStr">
        <is>
          <t>51169-00</t>
        </is>
      </c>
      <c r="F1495" s="11" t="inlineStr">
        <is>
          <t>GC</t>
        </is>
      </c>
      <c r="G1495" s="7" t="inlineStr">
        <is>
          <t>Capital Plan</t>
        </is>
      </c>
      <c r="H1495" s="3" t="n">
        <v>1550</v>
      </c>
      <c r="I1495" s="3" t="n">
        <v>0</v>
      </c>
      <c r="J1495" s="4" t="n">
        <v>1550</v>
      </c>
      <c r="K1495" s="8">
        <f>IF(H1495=0,0,I1495/H1495)</f>
        <v/>
      </c>
      <c r="L1495" s="13" t="inlineStr">
        <is>
          <t>Not Started</t>
        </is>
      </c>
    </row>
    <row r="1496">
      <c r="A1496" t="inlineStr">
        <is>
          <t>David Ave</t>
        </is>
      </c>
      <c r="B1496" s="7" t="n">
        <v>2025</v>
      </c>
      <c r="C1496" t="inlineStr">
        <is>
          <t>Pool Area Remodel</t>
        </is>
      </c>
      <c r="D1496" t="inlineStr">
        <is>
          <t>Allowance</t>
        </is>
      </c>
      <c r="E1496" s="7" t="inlineStr">
        <is>
          <t>51160-00</t>
        </is>
      </c>
      <c r="F1496" s="12" t="inlineStr">
        <is>
          <t>PMC</t>
        </is>
      </c>
      <c r="G1496" s="7" t="inlineStr">
        <is>
          <t>Capital Plan</t>
        </is>
      </c>
      <c r="H1496" s="3" t="n">
        <v>5000</v>
      </c>
      <c r="I1496" s="3" t="n">
        <v>2400</v>
      </c>
      <c r="J1496" s="4" t="n">
        <v>2600</v>
      </c>
      <c r="K1496" s="8">
        <f>IF(H1496=0,0,I1496/H1496)</f>
        <v/>
      </c>
      <c r="L1496" s="10" t="inlineStr">
        <is>
          <t>In Progress</t>
        </is>
      </c>
    </row>
    <row r="1497">
      <c r="A1497" t="inlineStr">
        <is>
          <t>David Ave</t>
        </is>
      </c>
      <c r="B1497" s="7" t="n">
        <v>2025</v>
      </c>
      <c r="C1497" t="inlineStr">
        <is>
          <t>Pool Furniture</t>
        </is>
      </c>
      <c r="D1497" t="inlineStr">
        <is>
          <t>No furniture, need to add for 2 pools</t>
        </is>
      </c>
      <c r="E1497" s="7" t="inlineStr">
        <is>
          <t>51011-00</t>
        </is>
      </c>
      <c r="F1497" s="12" t="inlineStr">
        <is>
          <t>PMC</t>
        </is>
      </c>
      <c r="G1497" s="7" t="inlineStr">
        <is>
          <t>Capital Plan</t>
        </is>
      </c>
      <c r="H1497" s="3" t="n">
        <v>15000</v>
      </c>
      <c r="I1497" s="3" t="n">
        <v>0</v>
      </c>
      <c r="J1497" s="4" t="n">
        <v>15000</v>
      </c>
      <c r="K1497" s="8">
        <f>IF(H1497=0,0,I1497/H1497)</f>
        <v/>
      </c>
      <c r="L1497" s="13" t="inlineStr">
        <is>
          <t>Not Started</t>
        </is>
      </c>
    </row>
    <row r="1498">
      <c r="A1498" t="inlineStr">
        <is>
          <t>David Ave</t>
        </is>
      </c>
      <c r="B1498" s="7" t="n">
        <v>2025</v>
      </c>
      <c r="C1498" t="inlineStr">
        <is>
          <t>Picnic/Grill Area Remodel</t>
        </is>
      </c>
      <c r="D1498" t="inlineStr">
        <is>
          <t>Allowance for grill/outdoor kitchen upgrades</t>
        </is>
      </c>
      <c r="E1498" s="7" t="inlineStr">
        <is>
          <t>51160-04</t>
        </is>
      </c>
      <c r="F1498" s="12" t="inlineStr">
        <is>
          <t>PMC</t>
        </is>
      </c>
      <c r="G1498" s="7" t="inlineStr">
        <is>
          <t>Capital Plan</t>
        </is>
      </c>
      <c r="H1498" s="3" t="n">
        <v>6000</v>
      </c>
      <c r="I1498" s="3" t="n">
        <v>0</v>
      </c>
      <c r="J1498" s="4" t="n">
        <v>6000</v>
      </c>
      <c r="K1498" s="8">
        <f>IF(H1498=0,0,I1498/H1498)</f>
        <v/>
      </c>
      <c r="L1498" s="13" t="inlineStr">
        <is>
          <t>Not Started</t>
        </is>
      </c>
    </row>
    <row r="1499">
      <c r="A1499" t="inlineStr">
        <is>
          <t>David Ave</t>
        </is>
      </c>
      <c r="B1499" s="7" t="n">
        <v>2025</v>
      </c>
      <c r="C1499" t="inlineStr">
        <is>
          <t>Picnic/Grill Furniture</t>
        </is>
      </c>
      <c r="D1499" t="inlineStr">
        <is>
          <t>Allowance for furniture</t>
        </is>
      </c>
      <c r="E1499" s="7" t="inlineStr">
        <is>
          <t>51160-04</t>
        </is>
      </c>
      <c r="F1499" s="12" t="inlineStr">
        <is>
          <t>PMC</t>
        </is>
      </c>
      <c r="G1499" s="7" t="inlineStr">
        <is>
          <t>Capital Plan</t>
        </is>
      </c>
      <c r="H1499" s="3" t="n">
        <v>2000</v>
      </c>
      <c r="I1499" s="3" t="n">
        <v>0</v>
      </c>
      <c r="J1499" s="4" t="n">
        <v>2000</v>
      </c>
      <c r="K1499" s="8">
        <f>IF(H1499=0,0,I1499/H1499)</f>
        <v/>
      </c>
      <c r="L1499" s="13" t="inlineStr">
        <is>
          <t>Not Started</t>
        </is>
      </c>
    </row>
    <row r="1500">
      <c r="A1500" t="inlineStr">
        <is>
          <t>David Ave</t>
        </is>
      </c>
      <c r="B1500" s="7" t="n">
        <v>2025</v>
      </c>
      <c r="C1500" t="inlineStr">
        <is>
          <t>Back-flow preventer</t>
        </is>
      </c>
      <c r="D1500" t="inlineStr">
        <is>
          <t>Equity PCA Item- 5.1- The backflow preventers did not have current inspection tags displayed. Municipalities typically r</t>
        </is>
      </c>
      <c r="E1500" s="7" t="inlineStr">
        <is>
          <t>51130-00</t>
        </is>
      </c>
      <c r="F1500" s="12" t="inlineStr">
        <is>
          <t>PMC</t>
        </is>
      </c>
      <c r="G1500" s="7" t="inlineStr">
        <is>
          <t>Capital Plan</t>
        </is>
      </c>
      <c r="H1500" s="3" t="n">
        <v>3000</v>
      </c>
      <c r="I1500" s="3" t="n">
        <v>2184</v>
      </c>
      <c r="J1500" s="4" t="n">
        <v>816</v>
      </c>
      <c r="K1500" s="8">
        <f>IF(H1500=0,0,I1500/H1500)</f>
        <v/>
      </c>
      <c r="L1500" s="10" t="inlineStr">
        <is>
          <t>In Progress</t>
        </is>
      </c>
    </row>
    <row r="1501">
      <c r="A1501" t="inlineStr">
        <is>
          <t>David Ave</t>
        </is>
      </c>
      <c r="B1501" s="7" t="n">
        <v>2025</v>
      </c>
      <c r="C1501" t="inlineStr">
        <is>
          <t>Galvanized Pipe Replacement</t>
        </is>
      </c>
      <c r="D1501" t="inlineStr">
        <is>
          <t>Equity PCA Item- 5.1- Galvanized steel pipe was observed at the buildings. Galvanized pipe is prone to developing pinhol</t>
        </is>
      </c>
      <c r="E1501" s="7" t="inlineStr">
        <is>
          <t>51130-00</t>
        </is>
      </c>
      <c r="F1501" s="11" t="inlineStr">
        <is>
          <t>GC</t>
        </is>
      </c>
      <c r="G1501" s="7" t="inlineStr">
        <is>
          <t>Capital Plan</t>
        </is>
      </c>
      <c r="H1501" s="3" t="n">
        <v>30000</v>
      </c>
      <c r="I1501" s="3" t="n">
        <v>0</v>
      </c>
      <c r="J1501" s="4" t="n">
        <v>30000</v>
      </c>
      <c r="K1501" s="8">
        <f>IF(H1501=0,0,I1501/H1501)</f>
        <v/>
      </c>
      <c r="L1501" s="13" t="inlineStr">
        <is>
          <t>Not Started</t>
        </is>
      </c>
    </row>
    <row r="1502">
      <c r="A1502" t="inlineStr">
        <is>
          <t>David Ave</t>
        </is>
      </c>
      <c r="B1502" s="7" t="n">
        <v>2025</v>
      </c>
      <c r="C1502" t="inlineStr">
        <is>
          <t>Stormwater Pipe Repair</t>
        </is>
      </c>
      <c r="D1502" t="inlineStr">
        <is>
          <t>Number based on actual bid; $285 per cleanout, est. 10 cleanouts. $402 per storm drain, 4 cleanouts. $129 per flow test,</t>
        </is>
      </c>
      <c r="E1502" s="7" t="inlineStr">
        <is>
          <t>51130-00</t>
        </is>
      </c>
      <c r="F1502" s="11" t="inlineStr">
        <is>
          <t>GC</t>
        </is>
      </c>
      <c r="G1502" s="7" t="inlineStr">
        <is>
          <t>Capital Plan</t>
        </is>
      </c>
      <c r="H1502" s="3" t="n">
        <v>6746</v>
      </c>
      <c r="I1502" s="3" t="n">
        <v>0</v>
      </c>
      <c r="J1502" s="4" t="n">
        <v>6746</v>
      </c>
      <c r="K1502" s="8">
        <f>IF(H1502=0,0,I1502/H1502)</f>
        <v/>
      </c>
      <c r="L1502" s="13" t="inlineStr">
        <is>
          <t>Not Started</t>
        </is>
      </c>
    </row>
    <row r="1503">
      <c r="A1503" t="inlineStr">
        <is>
          <t>David Ave</t>
        </is>
      </c>
      <c r="B1503" s="7" t="n">
        <v>2025</v>
      </c>
      <c r="C1503" t="inlineStr">
        <is>
          <t>Sanitary Sewer Piping</t>
        </is>
      </c>
      <c r="D1503" t="inlineStr">
        <is>
          <t>Equity PCA Item- 5.1- The sanitary waste system was original to construction. Typically, sections were replaced as neede</t>
        </is>
      </c>
      <c r="E1503" s="7" t="inlineStr">
        <is>
          <t>51134-00</t>
        </is>
      </c>
      <c r="F1503" s="12" t="inlineStr">
        <is>
          <t>PMC</t>
        </is>
      </c>
      <c r="G1503" s="7" t="inlineStr">
        <is>
          <t>Capital Plan</t>
        </is>
      </c>
      <c r="H1503" s="3" t="n">
        <v>4000</v>
      </c>
      <c r="I1503" s="3" t="n">
        <v>7211</v>
      </c>
      <c r="J1503" s="4" t="n">
        <v>-3211</v>
      </c>
      <c r="K1503" s="8">
        <f>IF(H1503=0,0,I1503/H1503)</f>
        <v/>
      </c>
      <c r="L1503" s="11" t="inlineStr">
        <is>
          <t>Completed</t>
        </is>
      </c>
    </row>
    <row r="1504">
      <c r="A1504" t="inlineStr">
        <is>
          <t>David Ave</t>
        </is>
      </c>
      <c r="B1504" s="7" t="n">
        <v>2025</v>
      </c>
      <c r="C1504" t="inlineStr">
        <is>
          <t>Natural Gas Seismic Shutoff</t>
        </is>
      </c>
      <c r="D1504" t="inlineStr">
        <is>
          <t>Will confirm with Gas utility company if needed
Equity PCA Item- 5.1- The natural gas services were not equipped with au</t>
        </is>
      </c>
      <c r="E1504" s="7" t="inlineStr">
        <is>
          <t>51130-00</t>
        </is>
      </c>
      <c r="F1504" s="11" t="inlineStr">
        <is>
          <t>GC</t>
        </is>
      </c>
      <c r="G1504" s="7" t="inlineStr">
        <is>
          <t>Capital Plan</t>
        </is>
      </c>
      <c r="H1504" s="3" t="n">
        <v>6000</v>
      </c>
      <c r="I1504" s="3" t="n">
        <v>6000</v>
      </c>
      <c r="J1504" s="4" t="n">
        <v>0</v>
      </c>
      <c r="K1504" s="8">
        <f>IF(H1504=0,0,I1504/H1504)</f>
        <v/>
      </c>
      <c r="L1504" s="11" t="inlineStr">
        <is>
          <t>Completed</t>
        </is>
      </c>
    </row>
    <row r="1505">
      <c r="A1505" t="inlineStr">
        <is>
          <t>David Ave</t>
        </is>
      </c>
      <c r="B1505" s="7" t="n">
        <v>2025</v>
      </c>
      <c r="C1505" t="inlineStr">
        <is>
          <t>Green Program - Energy Retrofit</t>
        </is>
      </c>
      <c r="D1505" t="inlineStr">
        <is>
          <t>Echelon upfront costs</t>
        </is>
      </c>
      <c r="E1505" s="7" t="inlineStr">
        <is>
          <t>51990-00</t>
        </is>
      </c>
      <c r="F1505" s="12" t="inlineStr">
        <is>
          <t>PMC</t>
        </is>
      </c>
      <c r="G1505" s="7" t="inlineStr">
        <is>
          <t>Capital Plan</t>
        </is>
      </c>
      <c r="H1505" s="3" t="n">
        <v>35760</v>
      </c>
      <c r="I1505" s="3" t="n">
        <v>2436</v>
      </c>
      <c r="J1505" s="4" t="n">
        <v>33324</v>
      </c>
      <c r="K1505" s="8">
        <f>IF(H1505=0,0,I1505/H1505)</f>
        <v/>
      </c>
      <c r="L1505" s="10" t="inlineStr">
        <is>
          <t>In Progress</t>
        </is>
      </c>
    </row>
    <row r="1506">
      <c r="A1506" t="inlineStr">
        <is>
          <t>David Ave</t>
        </is>
      </c>
      <c r="B1506" s="7" t="n">
        <v>2025</v>
      </c>
      <c r="C1506" t="inlineStr">
        <is>
          <t xml:space="preserve">Fire Department Violations - Engage expeditor to clear </t>
        </is>
      </c>
      <c r="D1506" t="inlineStr">
        <is>
          <t>Lender PCA Item- There are outstanding fire department violations. CBRE recommends engaging an expeditor to clear all ou</t>
        </is>
      </c>
      <c r="E1506" s="7" t="inlineStr">
        <is>
          <t>51993-01</t>
        </is>
      </c>
      <c r="F1506" s="12" t="inlineStr">
        <is>
          <t>PMC</t>
        </is>
      </c>
      <c r="G1506" s="7" t="inlineStr">
        <is>
          <t>Capital Plan</t>
        </is>
      </c>
      <c r="H1506" s="3" t="n">
        <v>1500</v>
      </c>
      <c r="I1506" s="3" t="n">
        <v>0</v>
      </c>
      <c r="J1506" s="4" t="n">
        <v>1500</v>
      </c>
      <c r="K1506" s="8">
        <f>IF(H1506=0,0,I1506/H1506)</f>
        <v/>
      </c>
      <c r="L1506" s="13" t="inlineStr">
        <is>
          <t>Not Started</t>
        </is>
      </c>
    </row>
    <row r="1507">
      <c r="A1507" t="inlineStr">
        <is>
          <t>David Ave</t>
        </is>
      </c>
      <c r="B1507" s="7" t="n">
        <v>2025</v>
      </c>
      <c r="C1507" t="inlineStr">
        <is>
          <t>Electrical Panel Disconnects &amp; Meter Banks</t>
        </is>
      </c>
      <c r="D1507" t="inlineStr">
        <is>
          <t>Phased replacement of 2 main meter banks
Equity PCA Item- 5.3- The main disconnects and meter banks were manufactured by</t>
        </is>
      </c>
      <c r="E1507" s="7" t="inlineStr">
        <is>
          <t>51140-00</t>
        </is>
      </c>
      <c r="F1507" s="11" t="inlineStr">
        <is>
          <t>GC</t>
        </is>
      </c>
      <c r="G1507" s="7" t="inlineStr">
        <is>
          <t>Capital Plan</t>
        </is>
      </c>
      <c r="H1507" s="3" t="n">
        <v>120000</v>
      </c>
      <c r="I1507" s="3" t="n">
        <v>36000</v>
      </c>
      <c r="J1507" s="4" t="n">
        <v>84000</v>
      </c>
      <c r="K1507" s="8">
        <f>IF(H1507=0,0,I1507/H1507)</f>
        <v/>
      </c>
      <c r="L1507" s="10" t="inlineStr">
        <is>
          <t>In Progress</t>
        </is>
      </c>
    </row>
    <row r="1508">
      <c r="A1508" t="inlineStr">
        <is>
          <t>David Ave</t>
        </is>
      </c>
      <c r="B1508" s="7" t="n">
        <v>2025</v>
      </c>
      <c r="C1508" t="inlineStr">
        <is>
          <t>Replace Electrical Meter Panel at Building 3</t>
        </is>
      </c>
      <c r="D1508" t="inlineStr">
        <is>
          <t>Equity PCA Item- 5.3- A metal panel was missing on the wiring trough at the meter enclosure at Building 3. The missing p</t>
        </is>
      </c>
      <c r="E1508" s="7" t="inlineStr">
        <is>
          <t>51140-00</t>
        </is>
      </c>
      <c r="F1508" s="12" t="inlineStr">
        <is>
          <t>PMC</t>
        </is>
      </c>
      <c r="G1508" s="7" t="inlineStr">
        <is>
          <t>Capital Plan</t>
        </is>
      </c>
      <c r="H1508" s="3" t="n">
        <v>500</v>
      </c>
      <c r="I1508" s="3" t="n">
        <v>156</v>
      </c>
      <c r="J1508" s="4" t="n">
        <v>344</v>
      </c>
      <c r="K1508" s="8">
        <f>IF(H1508=0,0,I1508/H1508)</f>
        <v/>
      </c>
      <c r="L1508" s="10" t="inlineStr">
        <is>
          <t>In Progress</t>
        </is>
      </c>
    </row>
    <row r="1509">
      <c r="A1509" t="inlineStr">
        <is>
          <t>David Ave</t>
        </is>
      </c>
      <c r="B1509" s="7" t="n">
        <v>2025</v>
      </c>
      <c r="C1509" t="inlineStr">
        <is>
          <t>Electrical service and distribution, Ongoing Repalcemen</t>
        </is>
      </c>
      <c r="D1509" t="inlineStr">
        <is>
          <t>Equity PCA Item- 5.3- The site contact reported no recent Infrared (IR) scans of electrical equipment. NFPA 70B (Recomme</t>
        </is>
      </c>
      <c r="E1509" s="7" t="inlineStr">
        <is>
          <t>51140-00</t>
        </is>
      </c>
      <c r="F1509" s="11" t="inlineStr">
        <is>
          <t>GC</t>
        </is>
      </c>
      <c r="G1509" s="7" t="inlineStr">
        <is>
          <t>Capital Plan</t>
        </is>
      </c>
      <c r="H1509" s="3" t="n">
        <v>5000</v>
      </c>
      <c r="I1509" s="3" t="n">
        <v>1500</v>
      </c>
      <c r="J1509" s="4" t="n">
        <v>3500</v>
      </c>
      <c r="K1509" s="8">
        <f>IF(H1509=0,0,I1509/H1509)</f>
        <v/>
      </c>
      <c r="L1509" s="10" t="inlineStr">
        <is>
          <t>In Progress</t>
        </is>
      </c>
    </row>
    <row r="1510">
      <c r="A1510" t="inlineStr">
        <is>
          <t>David Ave</t>
        </is>
      </c>
      <c r="B1510" s="7" t="n">
        <v>2025</v>
      </c>
      <c r="C1510" t="inlineStr">
        <is>
          <t>Contingency</t>
        </is>
      </c>
      <c r="D1510" t="inlineStr">
        <is>
          <t>Contingency Amount</t>
        </is>
      </c>
      <c r="E1510" s="7" t="inlineStr">
        <is>
          <t>51175-00</t>
        </is>
      </c>
      <c r="F1510" s="11" t="inlineStr">
        <is>
          <t>GC</t>
        </is>
      </c>
      <c r="G1510" s="15" t="inlineStr">
        <is>
          <t>Contingency</t>
        </is>
      </c>
      <c r="H1510" s="3" t="n">
        <v>45096</v>
      </c>
      <c r="I1510" s="3" t="n">
        <v>0</v>
      </c>
      <c r="J1510" s="4" t="n">
        <v>45096</v>
      </c>
      <c r="K1510" s="8">
        <f>IF(H1510=0,0,I1510/H1510)</f>
        <v/>
      </c>
      <c r="L1510" s="12" t="inlineStr">
        <is>
          <t>Reserve</t>
        </is>
      </c>
    </row>
    <row r="1511">
      <c r="A1511" t="inlineStr">
        <is>
          <t>David Ave</t>
        </is>
      </c>
      <c r="B1511" s="7" t="n">
        <v>2025</v>
      </c>
      <c r="C1511" t="inlineStr">
        <is>
          <t>Construction Management Fee</t>
        </is>
      </c>
      <c r="D1511" t="inlineStr">
        <is>
          <t>CM Fee</t>
        </is>
      </c>
      <c r="E1511" s="7" t="inlineStr">
        <is>
          <t>51190-00</t>
        </is>
      </c>
      <c r="F1511" s="11" t="inlineStr">
        <is>
          <t>GC</t>
        </is>
      </c>
      <c r="G1511" s="15" t="inlineStr">
        <is>
          <t>CM Fee</t>
        </is>
      </c>
      <c r="H1511" s="3" t="n">
        <v>47350</v>
      </c>
      <c r="I1511" s="3" t="n">
        <v>0</v>
      </c>
      <c r="J1511" s="4" t="n">
        <v>47350</v>
      </c>
      <c r="K1511" s="8">
        <f>IF(H1511=0,0,I1511/H1511)</f>
        <v/>
      </c>
      <c r="L1511" s="12" t="inlineStr">
        <is>
          <t>Reserve</t>
        </is>
      </c>
    </row>
    <row r="1512">
      <c r="A1512" t="inlineStr">
        <is>
          <t>Elliot Baymeadows</t>
        </is>
      </c>
      <c r="B1512" s="7" t="n">
        <v>2025</v>
      </c>
      <c r="C1512" t="inlineStr">
        <is>
          <t>Landscape Cleanup and Enhancements</t>
        </is>
      </c>
      <c r="D1512" t="inlineStr">
        <is>
          <t>Tree trim, foliage cut back throughout</t>
        </is>
      </c>
      <c r="E1512" s="7" t="inlineStr">
        <is>
          <t>84303</t>
        </is>
      </c>
      <c r="F1512" s="11" t="inlineStr">
        <is>
          <t>GC</t>
        </is>
      </c>
      <c r="G1512" s="7" t="inlineStr">
        <is>
          <t>Capital Plan</t>
        </is>
      </c>
      <c r="H1512" s="3" t="n">
        <v>100000</v>
      </c>
      <c r="I1512" s="3" t="n">
        <v>90000</v>
      </c>
      <c r="J1512" s="4" t="n">
        <v>10000</v>
      </c>
      <c r="K1512" s="8">
        <f>IF(H1512=0,0,I1512/H1512)</f>
        <v/>
      </c>
      <c r="L1512" s="10" t="inlineStr">
        <is>
          <t>In Progress</t>
        </is>
      </c>
    </row>
    <row r="1513">
      <c r="A1513" t="inlineStr">
        <is>
          <t>Elliot Baymeadows</t>
        </is>
      </c>
      <c r="B1513" s="7" t="n">
        <v>2025</v>
      </c>
      <c r="C1513" t="inlineStr">
        <is>
          <t>Stripe parking areas
PCA 7.0 - install proper access ai</t>
        </is>
      </c>
      <c r="D1513" t="inlineStr">
        <is>
          <t>Parking Lot Striping</t>
        </is>
      </c>
      <c r="E1513" s="7" t="inlineStr">
        <is>
          <t>84201</t>
        </is>
      </c>
      <c r="F1513" s="11" t="inlineStr">
        <is>
          <t>GC</t>
        </is>
      </c>
      <c r="G1513" s="7" t="inlineStr">
        <is>
          <t>Capital Plan</t>
        </is>
      </c>
      <c r="H1513" s="3" t="n">
        <v>22000</v>
      </c>
      <c r="I1513" s="3" t="n">
        <v>22000</v>
      </c>
      <c r="J1513" s="4" t="n">
        <v>0</v>
      </c>
      <c r="K1513" s="8">
        <f>IF(H1513=0,0,I1513/H1513)</f>
        <v/>
      </c>
      <c r="L1513" s="11" t="inlineStr">
        <is>
          <t>Completed</t>
        </is>
      </c>
    </row>
    <row r="1514">
      <c r="A1514" t="inlineStr">
        <is>
          <t>Elliot Baymeadows</t>
        </is>
      </c>
      <c r="B1514" s="7" t="n">
        <v>2025</v>
      </c>
      <c r="C1514" t="inlineStr">
        <is>
          <t>Parking equipment</t>
        </is>
      </c>
      <c r="D1514" t="inlineStr">
        <is>
          <t>Need more info from Mark</t>
        </is>
      </c>
      <c r="E1514" s="7" t="inlineStr">
        <is>
          <t>84219</t>
        </is>
      </c>
      <c r="F1514" s="11" t="inlineStr">
        <is>
          <t>GC</t>
        </is>
      </c>
      <c r="G1514" s="7" t="inlineStr">
        <is>
          <t>Capital Plan</t>
        </is>
      </c>
      <c r="H1514" s="3" t="n">
        <v>32000</v>
      </c>
      <c r="I1514" s="3" t="n">
        <v>0</v>
      </c>
      <c r="J1514" s="4" t="n">
        <v>32000</v>
      </c>
      <c r="K1514" s="8">
        <f>IF(H1514=0,0,I1514/H1514)</f>
        <v/>
      </c>
      <c r="L1514" s="13" t="inlineStr">
        <is>
          <t>Not Started</t>
        </is>
      </c>
    </row>
    <row r="1515">
      <c r="A1515" t="inlineStr">
        <is>
          <t>Elliot Baymeadows</t>
        </is>
      </c>
      <c r="B1515" s="7" t="n">
        <v>2025</v>
      </c>
      <c r="C1515" t="inlineStr">
        <is>
          <t>Parking pavement
PCA 3.2.2 - Repair pothole formation</t>
        </is>
      </c>
      <c r="D1515" t="inlineStr">
        <is>
          <t>Linear cracking, "map" or "alligator" cracking, and pothole formation were noted throughout the drive aisles adjacent to</t>
        </is>
      </c>
      <c r="E1515" s="7" t="inlineStr">
        <is>
          <t>84204</t>
        </is>
      </c>
      <c r="F1515" s="11" t="inlineStr">
        <is>
          <t>GC</t>
        </is>
      </c>
      <c r="G1515" s="7" t="inlineStr">
        <is>
          <t>Capital Plan</t>
        </is>
      </c>
      <c r="H1515" s="3" t="n">
        <v>26500</v>
      </c>
      <c r="I1515" s="3" t="n">
        <v>32500</v>
      </c>
      <c r="J1515" s="4" t="n">
        <v>-6000</v>
      </c>
      <c r="K1515" s="8">
        <f>IF(H1515=0,0,I1515/H1515)</f>
        <v/>
      </c>
      <c r="L1515" s="11" t="inlineStr">
        <is>
          <t>Completed</t>
        </is>
      </c>
    </row>
    <row r="1516">
      <c r="A1516" t="inlineStr">
        <is>
          <t>Elliot Baymeadows</t>
        </is>
      </c>
      <c r="B1516" s="7" t="n">
        <v>2025</v>
      </c>
      <c r="C1516" t="inlineStr">
        <is>
          <t>Sidewalks</t>
        </is>
      </c>
      <c r="D1516" t="inlineStr">
        <is>
          <t>Sidewalk Repairs</t>
        </is>
      </c>
      <c r="E1516" s="7" t="inlineStr">
        <is>
          <t>84115</t>
        </is>
      </c>
      <c r="F1516" s="11" t="inlineStr">
        <is>
          <t>GC</t>
        </is>
      </c>
      <c r="G1516" s="7" t="inlineStr">
        <is>
          <t>Capital Plan</t>
        </is>
      </c>
      <c r="H1516" s="3" t="n">
        <v>28000</v>
      </c>
      <c r="I1516" s="3" t="n">
        <v>21000</v>
      </c>
      <c r="J1516" s="4" t="n">
        <v>7000</v>
      </c>
      <c r="K1516" s="8">
        <f>IF(H1516=0,0,I1516/H1516)</f>
        <v/>
      </c>
      <c r="L1516" s="10" t="inlineStr">
        <is>
          <t>In Progress</t>
        </is>
      </c>
    </row>
    <row r="1517">
      <c r="A1517" t="inlineStr">
        <is>
          <t>Elliot Baymeadows</t>
        </is>
      </c>
      <c r="B1517" s="7" t="n">
        <v>2025</v>
      </c>
      <c r="C1517" t="inlineStr">
        <is>
          <t>Landscape irrigation
PCA 3.2.11 - Evaluate system, repa</t>
        </is>
      </c>
      <c r="D1517" t="inlineStr">
        <is>
          <t>Irrigation in fair to poor condition. Electrical wiring in the control panel appeared to be cut and maintenance personne</t>
        </is>
      </c>
      <c r="E1517" s="7" t="inlineStr">
        <is>
          <t>84302</t>
        </is>
      </c>
      <c r="F1517" s="12" t="inlineStr">
        <is>
          <t>PMC</t>
        </is>
      </c>
      <c r="G1517" s="7" t="inlineStr">
        <is>
          <t>Capital Plan</t>
        </is>
      </c>
      <c r="H1517" s="3" t="n">
        <v>32000</v>
      </c>
      <c r="I1517" s="3" t="n">
        <v>22824</v>
      </c>
      <c r="J1517" s="4" t="n">
        <v>9176</v>
      </c>
      <c r="K1517" s="8">
        <f>IF(H1517=0,0,I1517/H1517)</f>
        <v/>
      </c>
      <c r="L1517" s="10" t="inlineStr">
        <is>
          <t>In Progress</t>
        </is>
      </c>
    </row>
    <row r="1518">
      <c r="A1518" t="inlineStr">
        <is>
          <t>Elliot Baymeadows</t>
        </is>
      </c>
      <c r="B1518" s="7" t="n">
        <v>2025</v>
      </c>
      <c r="C1518" t="inlineStr">
        <is>
          <t xml:space="preserve">Erosion control </t>
        </is>
      </c>
      <c r="D1518" t="inlineStr">
        <is>
          <t>Site Erosion Control</t>
        </is>
      </c>
      <c r="E1518" s="7" t="inlineStr">
        <is>
          <t>84517</t>
        </is>
      </c>
      <c r="F1518" s="11" t="inlineStr">
        <is>
          <t>GC</t>
        </is>
      </c>
      <c r="G1518" s="7" t="inlineStr">
        <is>
          <t>Capital Plan</t>
        </is>
      </c>
      <c r="H1518" s="3" t="n">
        <v>22000</v>
      </c>
      <c r="I1518" s="3" t="n">
        <v>0</v>
      </c>
      <c r="J1518" s="4" t="n">
        <v>22000</v>
      </c>
      <c r="K1518" s="8">
        <f>IF(H1518=0,0,I1518/H1518)</f>
        <v/>
      </c>
      <c r="L1518" s="13" t="inlineStr">
        <is>
          <t>Not Started</t>
        </is>
      </c>
    </row>
    <row r="1519">
      <c r="A1519" t="inlineStr">
        <is>
          <t>Elliot Baymeadows</t>
        </is>
      </c>
      <c r="B1519" s="7" t="n">
        <v>2025</v>
      </c>
      <c r="C1519" t="inlineStr">
        <is>
          <t>Fences &amp; gates - site perimeter
PCR - Repair inoperable</t>
        </is>
      </c>
      <c r="D1519" t="inlineStr">
        <is>
          <t>The motor for the automated gates were reported and observed to be inoperable. Repairs are recommended at this time.</t>
        </is>
      </c>
      <c r="E1519" s="7" t="inlineStr">
        <is>
          <t>84205</t>
        </is>
      </c>
      <c r="F1519" s="12" t="inlineStr">
        <is>
          <t>PMC</t>
        </is>
      </c>
      <c r="G1519" s="7" t="inlineStr">
        <is>
          <t>Capital Plan</t>
        </is>
      </c>
      <c r="H1519" s="3" t="n">
        <v>2500</v>
      </c>
      <c r="I1519" s="3" t="n">
        <v>1600</v>
      </c>
      <c r="J1519" s="4" t="n">
        <v>900</v>
      </c>
      <c r="K1519" s="8">
        <f>IF(H1519=0,0,I1519/H1519)</f>
        <v/>
      </c>
      <c r="L1519" s="10" t="inlineStr">
        <is>
          <t>In Progress</t>
        </is>
      </c>
    </row>
    <row r="1520">
      <c r="A1520" t="inlineStr">
        <is>
          <t>Elliot Baymeadows</t>
        </is>
      </c>
      <c r="B1520" s="7" t="n">
        <v>2025</v>
      </c>
      <c r="C1520" t="inlineStr">
        <is>
          <t>Resurface swimming pool</t>
        </is>
      </c>
      <c r="D1520" t="inlineStr">
        <is>
          <t>Two pools - Resurface</t>
        </is>
      </c>
      <c r="E1520" s="7" t="inlineStr">
        <is>
          <t>84095</t>
        </is>
      </c>
      <c r="F1520" s="11" t="inlineStr">
        <is>
          <t>GC</t>
        </is>
      </c>
      <c r="G1520" s="7" t="inlineStr">
        <is>
          <t>Capital Plan</t>
        </is>
      </c>
      <c r="H1520" s="3" t="n">
        <v>70000</v>
      </c>
      <c r="I1520" s="3" t="n">
        <v>0</v>
      </c>
      <c r="J1520" s="4" t="n">
        <v>70000</v>
      </c>
      <c r="K1520" s="8">
        <f>IF(H1520=0,0,I1520/H1520)</f>
        <v/>
      </c>
      <c r="L1520" s="13" t="inlineStr">
        <is>
          <t>Not Started</t>
        </is>
      </c>
    </row>
    <row r="1521">
      <c r="A1521" t="inlineStr">
        <is>
          <t>Elliot Baymeadows</t>
        </is>
      </c>
      <c r="B1521" s="7" t="n">
        <v>2025</v>
      </c>
      <c r="C1521" t="inlineStr">
        <is>
          <t>Maintenance Shop
PCR - Overhead door repair (Maintenanc</t>
        </is>
      </c>
      <c r="D1521" t="inlineStr">
        <is>
          <t>Minor damage was observed on the overhead door trim at the maintenance shop. Repairs are recommended</t>
        </is>
      </c>
      <c r="E1521" s="7" t="inlineStr">
        <is>
          <t>83270</t>
        </is>
      </c>
      <c r="F1521" s="12" t="inlineStr">
        <is>
          <t>PMC</t>
        </is>
      </c>
      <c r="G1521" s="7" t="inlineStr">
        <is>
          <t>Capital Plan</t>
        </is>
      </c>
      <c r="H1521" s="3" t="n">
        <v>350</v>
      </c>
      <c r="I1521" s="3" t="n">
        <v>0</v>
      </c>
      <c r="J1521" s="4" t="n">
        <v>350</v>
      </c>
      <c r="K1521" s="8">
        <f>IF(H1521=0,0,I1521/H1521)</f>
        <v/>
      </c>
      <c r="L1521" s="13" t="inlineStr">
        <is>
          <t>Not Started</t>
        </is>
      </c>
    </row>
    <row r="1522">
      <c r="A1522" t="inlineStr">
        <is>
          <t>Elliot Baymeadows</t>
        </is>
      </c>
      <c r="B1522" s="7" t="n">
        <v>2025</v>
      </c>
      <c r="C1522" t="inlineStr">
        <is>
          <t>Sports Courts
PCA 3.2.9 - Repair tennis and sports cour</t>
        </is>
      </c>
      <c r="D1522" t="inlineStr">
        <is>
          <t>Placeholder for repurposing of sports court area. Could include turf installation for soccer
Tennis/sports court were ob</t>
        </is>
      </c>
      <c r="E1522" s="7" t="inlineStr">
        <is>
          <t>84390</t>
        </is>
      </c>
      <c r="F1522" s="11" t="inlineStr">
        <is>
          <t>GC</t>
        </is>
      </c>
      <c r="G1522" s="7" t="inlineStr">
        <is>
          <t>Capital Plan</t>
        </is>
      </c>
      <c r="H1522" s="3" t="n">
        <v>75000</v>
      </c>
      <c r="I1522" s="3" t="n">
        <v>75000</v>
      </c>
      <c r="J1522" s="4" t="n">
        <v>0</v>
      </c>
      <c r="K1522" s="8">
        <f>IF(H1522=0,0,I1522/H1522)</f>
        <v/>
      </c>
      <c r="L1522" s="11" t="inlineStr">
        <is>
          <t>Completed</t>
        </is>
      </c>
    </row>
    <row r="1523">
      <c r="A1523" t="inlineStr">
        <is>
          <t>Elliot Baymeadows</t>
        </is>
      </c>
      <c r="B1523" s="7" t="n">
        <v>2025</v>
      </c>
      <c r="C1523" t="inlineStr">
        <is>
          <t>Termite Repairs
PCR - Termite Damage Repairs</t>
        </is>
      </c>
      <c r="D1523" t="inlineStr">
        <is>
          <t>Evidence of termite damage was observed on the door frame of the poop pump room, near the fitness center building. All d</t>
        </is>
      </c>
      <c r="E1523" s="7" t="inlineStr">
        <is>
          <t>83301</t>
        </is>
      </c>
      <c r="F1523" s="12" t="inlineStr">
        <is>
          <t>PMC</t>
        </is>
      </c>
      <c r="G1523" s="7" t="inlineStr">
        <is>
          <t>Capital Plan</t>
        </is>
      </c>
      <c r="H1523" s="3" t="n">
        <v>700</v>
      </c>
      <c r="I1523" s="3" t="n">
        <v>21</v>
      </c>
      <c r="J1523" s="4" t="n">
        <v>679</v>
      </c>
      <c r="K1523" s="8">
        <f>IF(H1523=0,0,I1523/H1523)</f>
        <v/>
      </c>
      <c r="L1523" s="10" t="inlineStr">
        <is>
          <t>In Progress</t>
        </is>
      </c>
    </row>
    <row r="1524">
      <c r="A1524" t="inlineStr">
        <is>
          <t>Elliot Baymeadows</t>
        </is>
      </c>
      <c r="B1524" s="7" t="n">
        <v>2025</v>
      </c>
      <c r="C1524" t="inlineStr">
        <is>
          <t>Termite treatment
PCR - Termite damage repairs</t>
        </is>
      </c>
      <c r="D1524" t="inlineStr">
        <is>
          <t>Subsequent to the site visit, a WDO inspection wasconducted by Busy Bee Termite, and their findings indicate visible sig</t>
        </is>
      </c>
      <c r="E1524" s="7" t="inlineStr">
        <is>
          <t>83301</t>
        </is>
      </c>
      <c r="F1524" s="12" t="inlineStr">
        <is>
          <t>PMC</t>
        </is>
      </c>
      <c r="G1524" s="7" t="inlineStr">
        <is>
          <t>Capital Plan</t>
        </is>
      </c>
      <c r="H1524" s="3" t="n">
        <v>7500</v>
      </c>
      <c r="I1524" s="3" t="n">
        <v>223</v>
      </c>
      <c r="J1524" s="4" t="n">
        <v>7277</v>
      </c>
      <c r="K1524" s="8">
        <f>IF(H1524=0,0,I1524/H1524)</f>
        <v/>
      </c>
      <c r="L1524" s="10" t="inlineStr">
        <is>
          <t>In Progress</t>
        </is>
      </c>
    </row>
    <row r="1525">
      <c r="A1525" t="inlineStr">
        <is>
          <t>Elliot Baymeadows</t>
        </is>
      </c>
      <c r="B1525" s="7" t="n">
        <v>2025</v>
      </c>
      <c r="C1525" t="inlineStr">
        <is>
          <t>WDO Repairs
PCR - WDO Repairs - WDO report</t>
        </is>
      </c>
      <c r="D1525" t="inlineStr">
        <is>
          <t>Subsequent to the site visit, a WDO inspection was conducted by Busy Bee Termite, and their findings indicate evidence o</t>
        </is>
      </c>
      <c r="E1525" s="7" t="inlineStr">
        <is>
          <t>83301</t>
        </is>
      </c>
      <c r="F1525" s="12" t="inlineStr">
        <is>
          <t>PMC</t>
        </is>
      </c>
      <c r="G1525" s="7" t="inlineStr">
        <is>
          <t>Capital Plan</t>
        </is>
      </c>
      <c r="H1525" s="3" t="n">
        <v>12000</v>
      </c>
      <c r="I1525" s="3" t="n">
        <v>356</v>
      </c>
      <c r="J1525" s="4" t="n">
        <v>11644</v>
      </c>
      <c r="K1525" s="8">
        <f>IF(H1525=0,0,I1525/H1525)</f>
        <v/>
      </c>
      <c r="L1525" s="10" t="inlineStr">
        <is>
          <t>In Progress</t>
        </is>
      </c>
    </row>
    <row r="1526">
      <c r="A1526" t="inlineStr">
        <is>
          <t>Elliot Baymeadows</t>
        </is>
      </c>
      <c r="B1526" s="7" t="n">
        <v>2025</v>
      </c>
      <c r="C1526" t="inlineStr">
        <is>
          <t>Repair exterior stair treads and stringers</t>
        </is>
      </c>
      <c r="D1526" t="inlineStr">
        <is>
          <t>Repair failing wood stair cases</t>
        </is>
      </c>
      <c r="E1526" s="7" t="inlineStr">
        <is>
          <t>84114</t>
        </is>
      </c>
      <c r="F1526" s="11" t="inlineStr">
        <is>
          <t>GC</t>
        </is>
      </c>
      <c r="G1526" s="7" t="inlineStr">
        <is>
          <t>Capital Plan</t>
        </is>
      </c>
      <c r="H1526" s="3" t="n">
        <v>43000</v>
      </c>
      <c r="I1526" s="3" t="n">
        <v>80000</v>
      </c>
      <c r="J1526" s="4" t="n">
        <v>-37000</v>
      </c>
      <c r="K1526" s="8">
        <f>IF(H1526=0,0,I1526/H1526)</f>
        <v/>
      </c>
      <c r="L1526" s="11" t="inlineStr">
        <is>
          <t>Completed</t>
        </is>
      </c>
    </row>
    <row r="1527">
      <c r="A1527" t="inlineStr">
        <is>
          <t>Elliot Baymeadows</t>
        </is>
      </c>
      <c r="B1527" s="7" t="n">
        <v>2025</v>
      </c>
      <c r="C1527" t="inlineStr">
        <is>
          <t>Asphalt composite shingle roofing</t>
        </is>
      </c>
      <c r="D1527" t="inlineStr">
        <is>
          <t>Roof tune up</t>
        </is>
      </c>
      <c r="E1527" s="7" t="inlineStr">
        <is>
          <t>84433</t>
        </is>
      </c>
      <c r="F1527" s="11" t="inlineStr">
        <is>
          <t>GC</t>
        </is>
      </c>
      <c r="G1527" s="7" t="inlineStr">
        <is>
          <t>Capital Plan</t>
        </is>
      </c>
      <c r="H1527" s="3" t="n">
        <v>160000</v>
      </c>
      <c r="I1527" s="3" t="n">
        <v>160000</v>
      </c>
      <c r="J1527" s="4" t="n">
        <v>0</v>
      </c>
      <c r="K1527" s="8">
        <f>IF(H1527=0,0,I1527/H1527)</f>
        <v/>
      </c>
      <c r="L1527" s="11" t="inlineStr">
        <is>
          <t>Completed</t>
        </is>
      </c>
    </row>
    <row r="1528">
      <c r="A1528" t="inlineStr">
        <is>
          <t>Elliot Baymeadows</t>
        </is>
      </c>
      <c r="B1528" s="7" t="n">
        <v>2025</v>
      </c>
      <c r="C1528" t="inlineStr">
        <is>
          <t>Flashing</t>
        </is>
      </c>
      <c r="D1528" t="inlineStr">
        <is>
          <t>Roof Flashing</t>
        </is>
      </c>
      <c r="E1528" s="7" t="inlineStr">
        <is>
          <t>84433</t>
        </is>
      </c>
      <c r="F1528" s="11" t="inlineStr">
        <is>
          <t>GC</t>
        </is>
      </c>
      <c r="G1528" s="7" t="inlineStr">
        <is>
          <t>Capital Plan</t>
        </is>
      </c>
      <c r="H1528" s="3" t="n">
        <v>40000</v>
      </c>
      <c r="I1528" s="3" t="n">
        <v>40000</v>
      </c>
      <c r="J1528" s="4" t="n">
        <v>0</v>
      </c>
      <c r="K1528" s="8">
        <f>IF(H1528=0,0,I1528/H1528)</f>
        <v/>
      </c>
      <c r="L1528" s="11" t="inlineStr">
        <is>
          <t>Completed</t>
        </is>
      </c>
    </row>
    <row r="1529">
      <c r="A1529" t="inlineStr">
        <is>
          <t>Elliot Baymeadows</t>
        </is>
      </c>
      <c r="B1529" s="7" t="n">
        <v>2025</v>
      </c>
      <c r="C1529" t="inlineStr">
        <is>
          <t xml:space="preserve">Sealants &amp; caulking and paint </t>
        </is>
      </c>
      <c r="D1529" t="inlineStr">
        <is>
          <t>Roof Sealants &amp; Caulking</t>
        </is>
      </c>
      <c r="E1529" s="7" t="inlineStr">
        <is>
          <t>84433</t>
        </is>
      </c>
      <c r="F1529" s="11" t="inlineStr">
        <is>
          <t>GC</t>
        </is>
      </c>
      <c r="G1529" s="7" t="inlineStr">
        <is>
          <t>Capital Plan</t>
        </is>
      </c>
      <c r="H1529" s="3" t="n">
        <v>20000</v>
      </c>
      <c r="I1529" s="3" t="n">
        <v>16000</v>
      </c>
      <c r="J1529" s="4" t="n">
        <v>4000</v>
      </c>
      <c r="K1529" s="8">
        <f>IF(H1529=0,0,I1529/H1529)</f>
        <v/>
      </c>
      <c r="L1529" s="10" t="inlineStr">
        <is>
          <t>In Progress</t>
        </is>
      </c>
    </row>
    <row r="1530">
      <c r="A1530" t="inlineStr">
        <is>
          <t>Elliot Baymeadows</t>
        </is>
      </c>
      <c r="B1530" s="7" t="n">
        <v>2025</v>
      </c>
      <c r="C1530" t="inlineStr">
        <is>
          <t>Repair / replace wood siding</t>
        </is>
      </c>
      <c r="D1530" t="inlineStr">
        <is>
          <t>Replace failing siding</t>
        </is>
      </c>
      <c r="E1530" s="7" t="inlineStr">
        <is>
          <t>84102</t>
        </is>
      </c>
      <c r="F1530" s="11" t="inlineStr">
        <is>
          <t>GC</t>
        </is>
      </c>
      <c r="G1530" s="7" t="inlineStr">
        <is>
          <t>Capital Plan</t>
        </is>
      </c>
      <c r="H1530" s="3" t="n">
        <v>38000</v>
      </c>
      <c r="I1530" s="3" t="n">
        <v>30400</v>
      </c>
      <c r="J1530" s="4" t="n">
        <v>7600</v>
      </c>
      <c r="K1530" s="8">
        <f>IF(H1530=0,0,I1530/H1530)</f>
        <v/>
      </c>
      <c r="L1530" s="10" t="inlineStr">
        <is>
          <t>In Progress</t>
        </is>
      </c>
    </row>
    <row r="1531">
      <c r="A1531" t="inlineStr">
        <is>
          <t>Elliot Baymeadows</t>
        </is>
      </c>
      <c r="B1531" s="7" t="n">
        <v>2025</v>
      </c>
      <c r="C1531" t="inlineStr">
        <is>
          <t>Exterior Building Painting</t>
        </is>
      </c>
      <c r="D1531" t="inlineStr">
        <is>
          <t>Heavy pressure wash and prep for mildew and paint community</t>
        </is>
      </c>
      <c r="E1531" s="7" t="inlineStr">
        <is>
          <t>84101</t>
        </is>
      </c>
      <c r="F1531" s="11" t="inlineStr">
        <is>
          <t>GC</t>
        </is>
      </c>
      <c r="G1531" s="7" t="inlineStr">
        <is>
          <t>Capital Plan</t>
        </is>
      </c>
      <c r="H1531" s="3" t="n">
        <v>675000</v>
      </c>
      <c r="I1531" s="3" t="n">
        <v>405000</v>
      </c>
      <c r="J1531" s="4" t="n">
        <v>270000</v>
      </c>
      <c r="K1531" s="8">
        <f>IF(H1531=0,0,I1531/H1531)</f>
        <v/>
      </c>
      <c r="L1531" s="10" t="inlineStr">
        <is>
          <t>In Progress</t>
        </is>
      </c>
    </row>
    <row r="1532">
      <c r="A1532" t="inlineStr">
        <is>
          <t>Elliot Baymeadows</t>
        </is>
      </c>
      <c r="B1532" s="7" t="n">
        <v>2025</v>
      </c>
      <c r="C1532" t="inlineStr">
        <is>
          <t>Repair / replace wood trim</t>
        </is>
      </c>
      <c r="D1532" t="inlineStr">
        <is>
          <t>Wood Trim Repairs</t>
        </is>
      </c>
      <c r="E1532" s="7" t="inlineStr">
        <is>
          <t>84113</t>
        </is>
      </c>
      <c r="F1532" s="11" t="inlineStr">
        <is>
          <t>GC</t>
        </is>
      </c>
      <c r="G1532" s="7" t="inlineStr">
        <is>
          <t>Capital Plan</t>
        </is>
      </c>
      <c r="H1532" s="3" t="n">
        <v>28000</v>
      </c>
      <c r="I1532" s="3" t="n">
        <v>22400</v>
      </c>
      <c r="J1532" s="4" t="n">
        <v>5600</v>
      </c>
      <c r="K1532" s="8">
        <f>IF(H1532=0,0,I1532/H1532)</f>
        <v/>
      </c>
      <c r="L1532" s="10" t="inlineStr">
        <is>
          <t>In Progress</t>
        </is>
      </c>
    </row>
    <row r="1533">
      <c r="A1533" t="inlineStr">
        <is>
          <t>Elliot Baymeadows</t>
        </is>
      </c>
      <c r="B1533" s="7" t="n">
        <v>2025</v>
      </c>
      <c r="C1533" t="inlineStr">
        <is>
          <t>Chimney Cap Covers</t>
        </is>
      </c>
      <c r="D1533" t="inlineStr">
        <is>
          <t>Fabricate and replace rusted out and failing chimney covers</t>
        </is>
      </c>
      <c r="E1533" s="7" t="inlineStr">
        <is>
          <t>84102</t>
        </is>
      </c>
      <c r="F1533" s="11" t="inlineStr">
        <is>
          <t>GC</t>
        </is>
      </c>
      <c r="G1533" s="7" t="inlineStr">
        <is>
          <t>Capital Plan</t>
        </is>
      </c>
      <c r="H1533" s="3" t="n">
        <v>43000</v>
      </c>
      <c r="I1533" s="3" t="n">
        <v>43000</v>
      </c>
      <c r="J1533" s="4" t="n">
        <v>0</v>
      </c>
      <c r="K1533" s="8">
        <f>IF(H1533=0,0,I1533/H1533)</f>
        <v/>
      </c>
      <c r="L1533" s="11" t="inlineStr">
        <is>
          <t>Completed</t>
        </is>
      </c>
    </row>
    <row r="1534">
      <c r="A1534" t="inlineStr">
        <is>
          <t>Elliot Baymeadows</t>
        </is>
      </c>
      <c r="B1534" s="7" t="n">
        <v>2025</v>
      </c>
      <c r="C1534" t="inlineStr">
        <is>
          <t>Unit Interior Replacements (Partials)</t>
        </is>
      </c>
      <c r="D1534" t="inlineStr">
        <is>
          <t>Partial Units</t>
        </is>
      </c>
      <c r="E1534" s="7" t="inlineStr">
        <is>
          <t>84207</t>
        </is>
      </c>
      <c r="F1534" s="11" t="inlineStr">
        <is>
          <t>GC</t>
        </is>
      </c>
      <c r="G1534" s="7" t="inlineStr">
        <is>
          <t>Capital Plan</t>
        </is>
      </c>
      <c r="H1534" s="3" t="n">
        <v>414000</v>
      </c>
      <c r="I1534" s="3" t="n">
        <v>0</v>
      </c>
      <c r="J1534" s="4" t="n">
        <v>414000</v>
      </c>
      <c r="K1534" s="8">
        <f>IF(H1534=0,0,I1534/H1534)</f>
        <v/>
      </c>
      <c r="L1534" s="13" t="inlineStr">
        <is>
          <t>Not Started</t>
        </is>
      </c>
    </row>
    <row r="1535">
      <c r="A1535" t="inlineStr">
        <is>
          <t>Elliot Baymeadows</t>
        </is>
      </c>
      <c r="B1535" s="7" t="n">
        <v>2025</v>
      </c>
      <c r="C1535" t="inlineStr">
        <is>
          <t>Unit Interior Replacements (Classics)</t>
        </is>
      </c>
      <c r="D1535" t="inlineStr">
        <is>
          <t>Classic Units</t>
        </is>
      </c>
      <c r="E1535" s="7" t="inlineStr">
        <is>
          <t>84207</t>
        </is>
      </c>
      <c r="F1535" s="11" t="inlineStr">
        <is>
          <t>GC</t>
        </is>
      </c>
      <c r="G1535" s="7" t="inlineStr">
        <is>
          <t>Capital Plan</t>
        </is>
      </c>
      <c r="H1535" s="3" t="n">
        <v>466000</v>
      </c>
      <c r="I1535" s="3" t="n">
        <v>0</v>
      </c>
      <c r="J1535" s="4" t="n">
        <v>466000</v>
      </c>
      <c r="K1535" s="8">
        <f>IF(H1535=0,0,I1535/H1535)</f>
        <v/>
      </c>
      <c r="L1535" s="13" t="inlineStr">
        <is>
          <t>Not Started</t>
        </is>
      </c>
    </row>
    <row r="1536">
      <c r="A1536" t="inlineStr">
        <is>
          <t>Elliot Baymeadows</t>
        </is>
      </c>
      <c r="B1536" s="7" t="n">
        <v>2025</v>
      </c>
      <c r="C1536" t="inlineStr">
        <is>
          <t>Dryer Vents</t>
        </is>
      </c>
      <c r="D1536" t="inlineStr">
        <is>
          <t>Clean dryer vents</t>
        </is>
      </c>
      <c r="E1536" s="7" t="inlineStr">
        <is>
          <t>84106</t>
        </is>
      </c>
      <c r="F1536" s="11" t="inlineStr">
        <is>
          <t>GC</t>
        </is>
      </c>
      <c r="G1536" s="7" t="inlineStr">
        <is>
          <t>Capital Plan</t>
        </is>
      </c>
      <c r="H1536" s="3" t="n">
        <v>26400</v>
      </c>
      <c r="I1536" s="3" t="n">
        <v>26400</v>
      </c>
      <c r="J1536" s="4" t="n">
        <v>0</v>
      </c>
      <c r="K1536" s="8">
        <f>IF(H1536=0,0,I1536/H1536)</f>
        <v/>
      </c>
      <c r="L1536" s="11" t="inlineStr">
        <is>
          <t>Completed</t>
        </is>
      </c>
    </row>
    <row r="1537">
      <c r="A1537" t="inlineStr">
        <is>
          <t>Elliot Baymeadows</t>
        </is>
      </c>
      <c r="B1537" s="7" t="n">
        <v>2025</v>
      </c>
      <c r="C1537" t="inlineStr">
        <is>
          <t>Fire Stops</t>
        </is>
      </c>
      <c r="D1537" t="inlineStr">
        <is>
          <t>Fire Stops</t>
        </is>
      </c>
      <c r="E1537" s="7" t="inlineStr">
        <is>
          <t>84239</t>
        </is>
      </c>
      <c r="F1537" s="12" t="inlineStr">
        <is>
          <t>PMC</t>
        </is>
      </c>
      <c r="G1537" s="7" t="inlineStr">
        <is>
          <t>Capital Plan</t>
        </is>
      </c>
      <c r="H1537" s="3" t="n">
        <v>29920</v>
      </c>
      <c r="I1537" s="3" t="n">
        <v>59840</v>
      </c>
      <c r="J1537" s="4" t="n">
        <v>-29920</v>
      </c>
      <c r="K1537" s="8">
        <f>IF(H1537=0,0,I1537/H1537)</f>
        <v/>
      </c>
      <c r="L1537" s="11" t="inlineStr">
        <is>
          <t>Completed</t>
        </is>
      </c>
    </row>
    <row r="1538">
      <c r="A1538" t="inlineStr">
        <is>
          <t>Elliot Baymeadows</t>
        </is>
      </c>
      <c r="B1538" s="7" t="n">
        <v>2025</v>
      </c>
      <c r="C1538" t="inlineStr">
        <is>
          <t>Fitness Center Remodel</t>
        </is>
      </c>
      <c r="D1538" t="inlineStr">
        <is>
          <t>New equipment, refurbishment of existing equipment</t>
        </is>
      </c>
      <c r="E1538" s="7" t="inlineStr">
        <is>
          <t>84195</t>
        </is>
      </c>
      <c r="F1538" s="12" t="inlineStr">
        <is>
          <t>PMC</t>
        </is>
      </c>
      <c r="G1538" s="7" t="inlineStr">
        <is>
          <t>Capital Plan</t>
        </is>
      </c>
      <c r="H1538" s="3" t="n">
        <v>40000</v>
      </c>
      <c r="I1538" s="3" t="n">
        <v>49616</v>
      </c>
      <c r="J1538" s="4" t="n">
        <v>-9616</v>
      </c>
      <c r="K1538" s="8">
        <f>IF(H1538=0,0,I1538/H1538)</f>
        <v/>
      </c>
      <c r="L1538" s="11" t="inlineStr">
        <is>
          <t>Completed</t>
        </is>
      </c>
    </row>
    <row r="1539">
      <c r="A1539" t="inlineStr">
        <is>
          <t>Elliot Baymeadows</t>
        </is>
      </c>
      <c r="B1539" s="7" t="n">
        <v>2025</v>
      </c>
      <c r="C1539" t="inlineStr">
        <is>
          <t>Package lockers</t>
        </is>
      </c>
      <c r="D1539" t="inlineStr">
        <is>
          <t>Add Lockers</t>
        </is>
      </c>
      <c r="E1539" s="7" t="inlineStr">
        <is>
          <t>84230</t>
        </is>
      </c>
      <c r="F1539" s="12" t="inlineStr">
        <is>
          <t>PMC</t>
        </is>
      </c>
      <c r="G1539" s="7" t="inlineStr">
        <is>
          <t>Capital Plan</t>
        </is>
      </c>
      <c r="H1539" s="3" t="n">
        <v>20000</v>
      </c>
      <c r="I1539" s="3" t="n">
        <v>0</v>
      </c>
      <c r="J1539" s="4" t="n">
        <v>20000</v>
      </c>
      <c r="K1539" s="8">
        <f>IF(H1539=0,0,I1539/H1539)</f>
        <v/>
      </c>
      <c r="L1539" s="13" t="inlineStr">
        <is>
          <t>Not Started</t>
        </is>
      </c>
    </row>
    <row r="1540">
      <c r="A1540" t="inlineStr">
        <is>
          <t>Elliot Baymeadows</t>
        </is>
      </c>
      <c r="B1540" s="7" t="n">
        <v>2025</v>
      </c>
      <c r="C1540" t="inlineStr">
        <is>
          <t>Pool Area Remodel</t>
        </is>
      </c>
      <c r="D1540" t="inlineStr">
        <is>
          <t>Allocation for two pools</t>
        </is>
      </c>
      <c r="E1540" s="7" t="inlineStr">
        <is>
          <t>84361</t>
        </is>
      </c>
      <c r="F1540" s="12" t="inlineStr">
        <is>
          <t>PMC</t>
        </is>
      </c>
      <c r="G1540" s="7" t="inlineStr">
        <is>
          <t>Capital Plan</t>
        </is>
      </c>
      <c r="H1540" s="3" t="n">
        <v>50000</v>
      </c>
      <c r="I1540" s="3" t="n">
        <v>16765</v>
      </c>
      <c r="J1540" s="4" t="n">
        <v>33235</v>
      </c>
      <c r="K1540" s="8">
        <f>IF(H1540=0,0,I1540/H1540)</f>
        <v/>
      </c>
      <c r="L1540" s="10" t="inlineStr">
        <is>
          <t>In Progress</t>
        </is>
      </c>
    </row>
    <row r="1541">
      <c r="A1541" t="inlineStr">
        <is>
          <t>Elliot Baymeadows</t>
        </is>
      </c>
      <c r="B1541" s="7" t="n">
        <v>2025</v>
      </c>
      <c r="C1541" t="inlineStr">
        <is>
          <t>Pool Furniture</t>
        </is>
      </c>
      <c r="D1541" t="inlineStr">
        <is>
          <t>Allocation for two pools</t>
        </is>
      </c>
      <c r="E1541" s="7" t="inlineStr">
        <is>
          <t>84360</t>
        </is>
      </c>
      <c r="F1541" s="12" t="inlineStr">
        <is>
          <t>PMC</t>
        </is>
      </c>
      <c r="G1541" s="7" t="inlineStr">
        <is>
          <t>Capital Plan</t>
        </is>
      </c>
      <c r="H1541" s="3" t="n">
        <v>35000</v>
      </c>
      <c r="I1541" s="3" t="n">
        <v>537</v>
      </c>
      <c r="J1541" s="4" t="n">
        <v>34463</v>
      </c>
      <c r="K1541" s="8">
        <f>IF(H1541=0,0,I1541/H1541)</f>
        <v/>
      </c>
      <c r="L1541" s="10" t="inlineStr">
        <is>
          <t>In Progress</t>
        </is>
      </c>
    </row>
    <row r="1542">
      <c r="A1542" t="inlineStr">
        <is>
          <t>Elliot Baymeadows</t>
        </is>
      </c>
      <c r="B1542" s="7" t="n">
        <v>2025</v>
      </c>
      <c r="C1542" t="inlineStr">
        <is>
          <t>Unit Model Update</t>
        </is>
      </c>
      <c r="D1542" t="inlineStr">
        <is>
          <t>New furniture in model unit</t>
        </is>
      </c>
      <c r="E1542" s="7" t="inlineStr">
        <is>
          <t>84280</t>
        </is>
      </c>
      <c r="F1542" s="12" t="inlineStr">
        <is>
          <t>PMC</t>
        </is>
      </c>
      <c r="G1542" s="7" t="inlineStr">
        <is>
          <t>Capital Plan</t>
        </is>
      </c>
      <c r="H1542" s="3" t="n">
        <v>20000</v>
      </c>
      <c r="I1542" s="3" t="n">
        <v>0</v>
      </c>
      <c r="J1542" s="4" t="n">
        <v>20000</v>
      </c>
      <c r="K1542" s="8">
        <f>IF(H1542=0,0,I1542/H1542)</f>
        <v/>
      </c>
      <c r="L1542" s="13" t="inlineStr">
        <is>
          <t>Not Started</t>
        </is>
      </c>
    </row>
    <row r="1543">
      <c r="A1543" t="inlineStr">
        <is>
          <t>Elliot Baymeadows</t>
        </is>
      </c>
      <c r="B1543" s="7" t="n">
        <v>2025</v>
      </c>
      <c r="C1543" t="inlineStr">
        <is>
          <t>Sanitary Sewer Piping
PCA 5.1 - Sewer scoping</t>
        </is>
      </c>
      <c r="D1543" t="inlineStr">
        <is>
          <t>Due to the age of the site, Partner recommends a sewer scoping of all waste lines. This scoping can tell if there are br</t>
        </is>
      </c>
      <c r="E1543" s="7" t="inlineStr">
        <is>
          <t>84385</t>
        </is>
      </c>
      <c r="F1543" s="11" t="inlineStr">
        <is>
          <t>GC</t>
        </is>
      </c>
      <c r="G1543" s="7" t="inlineStr">
        <is>
          <t>Capital Plan</t>
        </is>
      </c>
      <c r="H1543" s="3" t="n">
        <v>10000</v>
      </c>
      <c r="I1543" s="3" t="n">
        <v>3000</v>
      </c>
      <c r="J1543" s="4" t="n">
        <v>7000</v>
      </c>
      <c r="K1543" s="8">
        <f>IF(H1543=0,0,I1543/H1543)</f>
        <v/>
      </c>
      <c r="L1543" s="10" t="inlineStr">
        <is>
          <t>In Progress</t>
        </is>
      </c>
    </row>
    <row r="1544">
      <c r="A1544" t="inlineStr">
        <is>
          <t>Elliot Baymeadows</t>
        </is>
      </c>
      <c r="B1544" s="7" t="n">
        <v>2025</v>
      </c>
      <c r="C1544" t="inlineStr">
        <is>
          <t>Domestic Hot Water Heater Replacement</t>
        </is>
      </c>
      <c r="D1544" t="inlineStr">
        <is>
          <t>Contingent hot water heater replacement</t>
        </is>
      </c>
      <c r="E1544" s="7" t="inlineStr">
        <is>
          <t>84476</t>
        </is>
      </c>
      <c r="F1544" s="12" t="inlineStr">
        <is>
          <t>PMC</t>
        </is>
      </c>
      <c r="G1544" s="7" t="inlineStr">
        <is>
          <t>Capital Plan</t>
        </is>
      </c>
      <c r="H1544" s="3" t="n">
        <v>7040</v>
      </c>
      <c r="I1544" s="3" t="n">
        <v>4600</v>
      </c>
      <c r="J1544" s="4" t="n">
        <v>2440</v>
      </c>
      <c r="K1544" s="8">
        <f>IF(H1544=0,0,I1544/H1544)</f>
        <v/>
      </c>
      <c r="L1544" s="10" t="inlineStr">
        <is>
          <t>In Progress</t>
        </is>
      </c>
    </row>
    <row r="1545">
      <c r="A1545" t="inlineStr">
        <is>
          <t>Elliot Baymeadows</t>
        </is>
      </c>
      <c r="B1545" s="7" t="n">
        <v>2025</v>
      </c>
      <c r="C1545" t="inlineStr">
        <is>
          <t>PCR - Water heater repairs</t>
        </is>
      </c>
      <c r="D1545" t="inlineStr">
        <is>
          <t>Minor damage was observed at the water heater pan in units 609 and 1709. A cover plate for the control panel is also mis</t>
        </is>
      </c>
      <c r="E1545" s="7" t="inlineStr">
        <is>
          <t>84218</t>
        </is>
      </c>
      <c r="F1545" s="12" t="inlineStr">
        <is>
          <t>PMC</t>
        </is>
      </c>
      <c r="G1545" s="7" t="inlineStr">
        <is>
          <t>Capital Plan</t>
        </is>
      </c>
      <c r="H1545" s="3" t="n">
        <v>700</v>
      </c>
      <c r="I1545" s="3" t="n">
        <v>0</v>
      </c>
      <c r="J1545" s="4" t="n">
        <v>700</v>
      </c>
      <c r="K1545" s="8">
        <f>IF(H1545=0,0,I1545/H1545)</f>
        <v/>
      </c>
      <c r="L1545" s="13" t="inlineStr">
        <is>
          <t>Not Started</t>
        </is>
      </c>
    </row>
    <row r="1546">
      <c r="A1546" t="inlineStr">
        <is>
          <t>Elliot Baymeadows</t>
        </is>
      </c>
      <c r="B1546" s="7" t="n">
        <v>2025</v>
      </c>
      <c r="C1546" t="inlineStr">
        <is>
          <t>Replace forced air unit</t>
        </is>
      </c>
      <c r="D1546" t="inlineStr">
        <is>
          <t>Level and replace AC pads</t>
        </is>
      </c>
      <c r="E1546" s="7" t="inlineStr">
        <is>
          <t>84218</t>
        </is>
      </c>
      <c r="F1546" s="11" t="inlineStr">
        <is>
          <t>GC</t>
        </is>
      </c>
      <c r="G1546" s="7" t="inlineStr">
        <is>
          <t>Capital Plan</t>
        </is>
      </c>
      <c r="H1546" s="3" t="n">
        <v>35200</v>
      </c>
      <c r="I1546" s="3" t="n">
        <v>0</v>
      </c>
      <c r="J1546" s="4" t="n">
        <v>35200</v>
      </c>
      <c r="K1546" s="8">
        <f>IF(H1546=0,0,I1546/H1546)</f>
        <v/>
      </c>
      <c r="L1546" s="13" t="inlineStr">
        <is>
          <t>Not Started</t>
        </is>
      </c>
    </row>
    <row r="1547">
      <c r="A1547" t="inlineStr">
        <is>
          <t>Elliot Baymeadows</t>
        </is>
      </c>
      <c r="B1547" s="7" t="n">
        <v>2025</v>
      </c>
      <c r="C1547" t="inlineStr">
        <is>
          <t>Replace AC condenser</t>
        </is>
      </c>
      <c r="D1547" t="inlineStr">
        <is>
          <t>Contingent HVAC replacement - projections taken from EPCA</t>
        </is>
      </c>
      <c r="E1547" s="7" t="inlineStr">
        <is>
          <t>84220</t>
        </is>
      </c>
      <c r="F1547" s="11" t="inlineStr">
        <is>
          <t>GC</t>
        </is>
      </c>
      <c r="G1547" s="7" t="inlineStr">
        <is>
          <t>Capital Plan</t>
        </is>
      </c>
      <c r="H1547" s="3" t="n">
        <v>69490</v>
      </c>
      <c r="I1547" s="3" t="n">
        <v>0</v>
      </c>
      <c r="J1547" s="4" t="n">
        <v>69490</v>
      </c>
      <c r="K1547" s="8">
        <f>IF(H1547=0,0,I1547/H1547)</f>
        <v/>
      </c>
      <c r="L1547" s="13" t="inlineStr">
        <is>
          <t>Not Started</t>
        </is>
      </c>
    </row>
    <row r="1548">
      <c r="A1548" t="inlineStr">
        <is>
          <t>Elliot Baymeadows</t>
        </is>
      </c>
      <c r="B1548" s="7" t="n">
        <v>2025</v>
      </c>
      <c r="C1548" t="inlineStr">
        <is>
          <t>Common area light fixtures</t>
        </is>
      </c>
      <c r="D1548" t="inlineStr">
        <is>
          <t>Pole lights, buildings lights, and amenities courts</t>
        </is>
      </c>
      <c r="E1548" s="7" t="inlineStr">
        <is>
          <t>84210</t>
        </is>
      </c>
      <c r="F1548" s="11" t="inlineStr">
        <is>
          <t>GC</t>
        </is>
      </c>
      <c r="G1548" s="7" t="inlineStr">
        <is>
          <t>Capital Plan</t>
        </is>
      </c>
      <c r="H1548" s="3" t="n">
        <v>72000</v>
      </c>
      <c r="I1548" s="3" t="n">
        <v>72000</v>
      </c>
      <c r="J1548" s="4" t="n">
        <v>0</v>
      </c>
      <c r="K1548" s="8">
        <f>IF(H1548=0,0,I1548/H1548)</f>
        <v/>
      </c>
      <c r="L1548" s="11" t="inlineStr">
        <is>
          <t>Completed</t>
        </is>
      </c>
    </row>
    <row r="1549">
      <c r="A1549" t="inlineStr">
        <is>
          <t>Elliot Baymeadows</t>
        </is>
      </c>
      <c r="B1549" s="7" t="n">
        <v>2025</v>
      </c>
      <c r="C1549" t="inlineStr">
        <is>
          <t>Replace breezeway lights</t>
        </is>
      </c>
      <c r="D1549" t="inlineStr">
        <is>
          <t>Entry lights</t>
        </is>
      </c>
      <c r="E1549" s="7" t="inlineStr">
        <is>
          <t>84210</t>
        </is>
      </c>
      <c r="F1549" s="11" t="inlineStr">
        <is>
          <t>GC</t>
        </is>
      </c>
      <c r="G1549" s="7" t="inlineStr">
        <is>
          <t>Capital Plan</t>
        </is>
      </c>
      <c r="H1549" s="3" t="n">
        <v>32100</v>
      </c>
      <c r="I1549" s="3" t="n">
        <v>32100</v>
      </c>
      <c r="J1549" s="4" t="n">
        <v>0</v>
      </c>
      <c r="K1549" s="8">
        <f>IF(H1549=0,0,I1549/H1549)</f>
        <v/>
      </c>
      <c r="L1549" s="11" t="inlineStr">
        <is>
          <t>Completed</t>
        </is>
      </c>
    </row>
    <row r="1550">
      <c r="A1550" t="inlineStr">
        <is>
          <t>Elliot Baymeadows</t>
        </is>
      </c>
      <c r="B1550" s="7" t="n">
        <v>2025</v>
      </c>
      <c r="C1550" t="inlineStr">
        <is>
          <t>Electrical Panel Disconnects &amp; Meter Banks
PCA 5.3 - IR</t>
        </is>
      </c>
      <c r="D1550" t="inlineStr">
        <is>
          <t>Electrical systems are approaching 40-years-old and are exposed to the weather. IR scans can identify loose connections,</t>
        </is>
      </c>
      <c r="E1550" s="7" t="inlineStr">
        <is>
          <t>84330</t>
        </is>
      </c>
      <c r="F1550" s="11" t="inlineStr">
        <is>
          <t>GC</t>
        </is>
      </c>
      <c r="G1550" s="7" t="inlineStr">
        <is>
          <t>Capital Plan</t>
        </is>
      </c>
      <c r="H1550" s="3" t="n">
        <v>14000</v>
      </c>
      <c r="I1550" s="3" t="n">
        <v>12600</v>
      </c>
      <c r="J1550" s="4" t="n">
        <v>1400</v>
      </c>
      <c r="K1550" s="8">
        <f>IF(H1550=0,0,I1550/H1550)</f>
        <v/>
      </c>
      <c r="L1550" s="10" t="inlineStr">
        <is>
          <t>In Progress</t>
        </is>
      </c>
    </row>
    <row r="1551">
      <c r="A1551" t="inlineStr">
        <is>
          <t>Elliot Baymeadows</t>
        </is>
      </c>
      <c r="B1551" s="7" t="n">
        <v>2025</v>
      </c>
      <c r="C1551" t="inlineStr">
        <is>
          <t>Electrical service and distribution, Ongoing Repalcemen</t>
        </is>
      </c>
      <c r="D1551" t="inlineStr">
        <is>
          <t>CBRE recommends verifying that the non-GFCI outlets in the secondary bathrooms are on the same circuit as the GFCI outle</t>
        </is>
      </c>
      <c r="E1551" s="7" t="inlineStr">
        <is>
          <t>84210</t>
        </is>
      </c>
      <c r="F1551" s="11" t="inlineStr">
        <is>
          <t>GC</t>
        </is>
      </c>
      <c r="G1551" s="7" t="inlineStr">
        <is>
          <t>Capital Plan</t>
        </is>
      </c>
      <c r="H1551" s="3" t="n">
        <v>23000</v>
      </c>
      <c r="I1551" s="3" t="n">
        <v>0</v>
      </c>
      <c r="J1551" s="4" t="n">
        <v>23000</v>
      </c>
      <c r="K1551" s="8">
        <f>IF(H1551=0,0,I1551/H1551)</f>
        <v/>
      </c>
      <c r="L1551" s="13" t="inlineStr">
        <is>
          <t>Not Started</t>
        </is>
      </c>
    </row>
    <row r="1552">
      <c r="A1552" t="inlineStr">
        <is>
          <t>Elliot Baymeadows</t>
        </is>
      </c>
      <c r="B1552" s="7" t="n">
        <v>2025</v>
      </c>
      <c r="C1552" t="inlineStr">
        <is>
          <t>Smoke detectors
PCA 5.5.2 - Replace all smoke detectors</t>
        </is>
      </c>
      <c r="D1552" t="inlineStr">
        <is>
          <t xml:space="preserve">In dwelling units observed, smoke detectors were only mounted in the hallways or living room areas, not in the sleeping </t>
        </is>
      </c>
      <c r="E1552" s="7" t="inlineStr">
        <is>
          <t>83236</t>
        </is>
      </c>
      <c r="F1552" s="12" t="inlineStr">
        <is>
          <t>PMC</t>
        </is>
      </c>
      <c r="G1552" s="7" t="inlineStr">
        <is>
          <t>Capital Plan</t>
        </is>
      </c>
      <c r="H1552" s="3" t="n">
        <v>17600</v>
      </c>
      <c r="I1552" s="3" t="n">
        <v>5535</v>
      </c>
      <c r="J1552" s="4" t="n">
        <v>12065</v>
      </c>
      <c r="K1552" s="8">
        <f>IF(H1552=0,0,I1552/H1552)</f>
        <v/>
      </c>
      <c r="L1552" s="10" t="inlineStr">
        <is>
          <t>In Progress</t>
        </is>
      </c>
    </row>
    <row r="1553">
      <c r="A1553" t="inlineStr">
        <is>
          <t>Elliot Baymeadows</t>
        </is>
      </c>
      <c r="B1553" s="7" t="n">
        <v>2025</v>
      </c>
      <c r="C1553" t="inlineStr">
        <is>
          <t>CO Detectors
PCR (PR-90) - Provide CO detectors
PCA 5.5</t>
        </is>
      </c>
      <c r="D1553" t="inlineStr">
        <is>
          <t>Carbon Monoxide detectors were not observed as required. A recommendation has been included to install CO detectors in a</t>
        </is>
      </c>
      <c r="E1553" s="7" t="inlineStr">
        <is>
          <t>83236</t>
        </is>
      </c>
      <c r="F1553" s="12" t="inlineStr">
        <is>
          <t>PMC</t>
        </is>
      </c>
      <c r="G1553" s="7" t="inlineStr">
        <is>
          <t>Capital Plan</t>
        </is>
      </c>
      <c r="H1553" s="3" t="n">
        <v>8800</v>
      </c>
      <c r="I1553" s="3" t="n">
        <v>2767</v>
      </c>
      <c r="J1553" s="4" t="n">
        <v>6033</v>
      </c>
      <c r="K1553" s="8">
        <f>IF(H1553=0,0,I1553/H1553)</f>
        <v/>
      </c>
      <c r="L1553" s="10" t="inlineStr">
        <is>
          <t>In Progress</t>
        </is>
      </c>
    </row>
    <row r="1554">
      <c r="A1554" t="inlineStr">
        <is>
          <t>Elliot Baymeadows</t>
        </is>
      </c>
      <c r="B1554" s="7" t="n">
        <v>2025</v>
      </c>
      <c r="C1554" t="inlineStr">
        <is>
          <t>Construction Management Fee</t>
        </is>
      </c>
      <c r="D1554" t="inlineStr">
        <is>
          <t>CM Fees</t>
        </is>
      </c>
      <c r="E1554" s="7" t="inlineStr">
        <is>
          <t>84505</t>
        </is>
      </c>
      <c r="F1554" s="11" t="inlineStr">
        <is>
          <t>GC</t>
        </is>
      </c>
      <c r="G1554" s="15" t="inlineStr">
        <is>
          <t>CM Fee</t>
        </is>
      </c>
      <c r="H1554" s="3" t="n">
        <v>143440</v>
      </c>
      <c r="I1554" s="3" t="n">
        <v>0</v>
      </c>
      <c r="J1554" s="4" t="n">
        <v>143440</v>
      </c>
      <c r="K1554" s="8">
        <f>IF(H1554=0,0,I1554/H1554)</f>
        <v/>
      </c>
      <c r="L1554" s="12" t="inlineStr">
        <is>
          <t>Reserve</t>
        </is>
      </c>
    </row>
    <row r="1555">
      <c r="A1555" t="inlineStr">
        <is>
          <t>Foster Creek</t>
        </is>
      </c>
      <c r="B1555" s="7" t="n">
        <v>2025</v>
      </c>
      <c r="C1555" t="inlineStr">
        <is>
          <t>Landscape Cleanup and Enhancements Equity PCA 3.2.2</t>
        </is>
      </c>
      <c r="D1555" t="inlineStr">
        <is>
          <t>Install Landscaping and Mulch - North of Building 15042</t>
        </is>
      </c>
      <c r="E1555" s="7" t="inlineStr">
        <is>
          <t>84303</t>
        </is>
      </c>
      <c r="F1555" s="12" t="inlineStr">
        <is>
          <t>PMC</t>
        </is>
      </c>
      <c r="G1555" s="7" t="inlineStr">
        <is>
          <t>Capital Plan</t>
        </is>
      </c>
      <c r="H1555" s="3" t="n">
        <v>10000</v>
      </c>
      <c r="I1555" s="3" t="n">
        <v>0</v>
      </c>
      <c r="J1555" s="4" t="n">
        <v>10000</v>
      </c>
      <c r="K1555" s="8">
        <f>IF(H1555=0,0,I1555/H1555)</f>
        <v/>
      </c>
      <c r="L1555" s="13" t="inlineStr">
        <is>
          <t>Not Started</t>
        </is>
      </c>
    </row>
    <row r="1556">
      <c r="A1556" t="inlineStr">
        <is>
          <t>Foster Creek</t>
        </is>
      </c>
      <c r="B1556" s="7" t="n">
        <v>2025</v>
      </c>
      <c r="C1556" t="inlineStr">
        <is>
          <t>ADA parking &amp; curb cuts  
Lender PCA 5.4
Equity PCA 4.1</t>
        </is>
      </c>
      <c r="D1556" t="inlineStr">
        <is>
          <t>The subject property does not provide van-accessible parking spaces at the Leasing Office. Installation of one van-acces</t>
        </is>
      </c>
      <c r="E1556" s="7" t="inlineStr">
        <is>
          <t>83520</t>
        </is>
      </c>
      <c r="F1556" s="11" t="inlineStr">
        <is>
          <t>GC</t>
        </is>
      </c>
      <c r="G1556" s="7" t="inlineStr">
        <is>
          <t>Capital Plan</t>
        </is>
      </c>
      <c r="H1556" s="3" t="n">
        <v>1600</v>
      </c>
      <c r="I1556" s="3" t="n">
        <v>1600</v>
      </c>
      <c r="J1556" s="4" t="n">
        <v>0</v>
      </c>
      <c r="K1556" s="8">
        <f>IF(H1556=0,0,I1556/H1556)</f>
        <v/>
      </c>
      <c r="L1556" s="11" t="inlineStr">
        <is>
          <t>Completed</t>
        </is>
      </c>
    </row>
    <row r="1557">
      <c r="A1557" t="inlineStr">
        <is>
          <t>Foster Creek</t>
        </is>
      </c>
      <c r="B1557" s="7" t="n">
        <v>2025</v>
      </c>
      <c r="C1557" t="inlineStr">
        <is>
          <t>Sidewalks
Lender PCA 3.1.7
Equity PCA 3.2.4</t>
        </is>
      </c>
      <c r="D1557" t="inlineStr">
        <is>
          <t xml:space="preserve">Remove and replace areas of trip hazards. 
Cracked concrete was observed adjacent to the entrance to Building C. Repair </t>
        </is>
      </c>
      <c r="E1557" s="7" t="inlineStr">
        <is>
          <t>84115</t>
        </is>
      </c>
      <c r="F1557" s="11" t="inlineStr">
        <is>
          <t>GC</t>
        </is>
      </c>
      <c r="G1557" s="7" t="inlineStr">
        <is>
          <t>Capital Plan</t>
        </is>
      </c>
      <c r="H1557" s="3" t="n">
        <v>30000</v>
      </c>
      <c r="I1557" s="3" t="n">
        <v>30000</v>
      </c>
      <c r="J1557" s="4" t="n">
        <v>0</v>
      </c>
      <c r="K1557" s="8">
        <f>IF(H1557=0,0,I1557/H1557)</f>
        <v/>
      </c>
      <c r="L1557" s="11" t="inlineStr">
        <is>
          <t>Completed</t>
        </is>
      </c>
    </row>
    <row r="1558">
      <c r="A1558" t="inlineStr">
        <is>
          <t>Foster Creek</t>
        </is>
      </c>
      <c r="B1558" s="7" t="n">
        <v>2025</v>
      </c>
      <c r="C1558" t="inlineStr">
        <is>
          <t>Asphalt Pavement
Lender PCA 3.1.6
Equity PCA 3.2.4</t>
        </is>
      </c>
      <c r="D1558" t="inlineStr">
        <is>
          <t>Lender PCA 3.1.6 Damaged asphalt pavement consisting of linear cracking, alligator cracking,
potholes, and surface ravel</t>
        </is>
      </c>
      <c r="E1558" s="7" t="inlineStr">
        <is>
          <t>84204</t>
        </is>
      </c>
      <c r="F1558" s="11" t="inlineStr">
        <is>
          <t>GC</t>
        </is>
      </c>
      <c r="G1558" s="7" t="inlineStr">
        <is>
          <t>Capital Plan</t>
        </is>
      </c>
      <c r="H1558" s="3" t="n">
        <v>24250</v>
      </c>
      <c r="I1558" s="3" t="n">
        <v>24250</v>
      </c>
      <c r="J1558" s="4" t="n">
        <v>0</v>
      </c>
      <c r="K1558" s="8">
        <f>IF(H1558=0,0,I1558/H1558)</f>
        <v/>
      </c>
      <c r="L1558" s="11" t="inlineStr">
        <is>
          <t>Completed</t>
        </is>
      </c>
    </row>
    <row r="1559">
      <c r="A1559" t="inlineStr">
        <is>
          <t>Foster Creek</t>
        </is>
      </c>
      <c r="B1559" s="7" t="n">
        <v>2025</v>
      </c>
      <c r="C1559" t="inlineStr">
        <is>
          <t>Storm Water Management
 Equity PCA 3.2.1</t>
        </is>
      </c>
      <c r="D1559" t="inlineStr">
        <is>
          <t>Erosion Repairs</t>
        </is>
      </c>
      <c r="E1559" s="7" t="inlineStr">
        <is>
          <t>84517</t>
        </is>
      </c>
      <c r="F1559" s="11" t="inlineStr">
        <is>
          <t>GC</t>
        </is>
      </c>
      <c r="G1559" s="7" t="inlineStr">
        <is>
          <t>Capital Plan</t>
        </is>
      </c>
      <c r="H1559" s="3" t="n">
        <v>15000</v>
      </c>
      <c r="I1559" s="3" t="n">
        <v>15000</v>
      </c>
      <c r="J1559" s="4" t="n">
        <v>0</v>
      </c>
      <c r="K1559" s="8">
        <f>IF(H1559=0,0,I1559/H1559)</f>
        <v/>
      </c>
      <c r="L1559" s="11" t="inlineStr">
        <is>
          <t>Completed</t>
        </is>
      </c>
    </row>
    <row r="1560">
      <c r="A1560" t="inlineStr">
        <is>
          <t>Foster Creek</t>
        </is>
      </c>
      <c r="B1560" s="7" t="n">
        <v>2025</v>
      </c>
      <c r="C1560" t="inlineStr">
        <is>
          <t>Dumpster enclosures
Equity PCA 3.2.2</t>
        </is>
      </c>
      <c r="D1560" t="inlineStr">
        <is>
          <t>Repair dumpster inclosures. 
Replaced Damaged Dumpster Gates</t>
        </is>
      </c>
      <c r="E1560" s="7" t="inlineStr">
        <is>
          <t>84111</t>
        </is>
      </c>
      <c r="F1560" s="11" t="inlineStr">
        <is>
          <t>GC</t>
        </is>
      </c>
      <c r="G1560" s="7" t="inlineStr">
        <is>
          <t>Capital Plan</t>
        </is>
      </c>
      <c r="H1560" s="3" t="n">
        <v>16000</v>
      </c>
      <c r="I1560" s="3" t="n">
        <v>4800</v>
      </c>
      <c r="J1560" s="4" t="n">
        <v>11200</v>
      </c>
      <c r="K1560" s="8">
        <f>IF(H1560=0,0,I1560/H1560)</f>
        <v/>
      </c>
      <c r="L1560" s="10" t="inlineStr">
        <is>
          <t>In Progress</t>
        </is>
      </c>
    </row>
    <row r="1561">
      <c r="A1561" t="inlineStr">
        <is>
          <t>Foster Creek</t>
        </is>
      </c>
      <c r="B1561" s="7" t="n">
        <v>2025</v>
      </c>
      <c r="C1561" t="inlineStr">
        <is>
          <t>Security Camreas System</t>
        </is>
      </c>
      <c r="D1561" t="inlineStr">
        <is>
          <t>Add additional security camreas systems to the property</t>
        </is>
      </c>
      <c r="E1561" s="7" t="inlineStr">
        <is>
          <t>84450</t>
        </is>
      </c>
      <c r="F1561" s="12" t="inlineStr">
        <is>
          <t>PMC</t>
        </is>
      </c>
      <c r="G1561" s="7" t="inlineStr">
        <is>
          <t>Capital Plan</t>
        </is>
      </c>
      <c r="H1561" s="3" t="n">
        <v>50000</v>
      </c>
      <c r="I1561" s="3" t="n">
        <v>0</v>
      </c>
      <c r="J1561" s="4" t="n">
        <v>50000</v>
      </c>
      <c r="K1561" s="8">
        <f>IF(H1561=0,0,I1561/H1561)</f>
        <v/>
      </c>
      <c r="L1561" s="13" t="inlineStr">
        <is>
          <t>Not Started</t>
        </is>
      </c>
    </row>
    <row r="1562">
      <c r="A1562" t="inlineStr">
        <is>
          <t>Foster Creek</t>
        </is>
      </c>
      <c r="B1562" s="7" t="n">
        <v>2025</v>
      </c>
      <c r="C1562" t="inlineStr">
        <is>
          <t>Key Pad and Auto Locking Door</t>
        </is>
      </c>
      <c r="D1562" t="inlineStr">
        <is>
          <t>Add to gym door</t>
        </is>
      </c>
      <c r="E1562" s="7" t="inlineStr">
        <is>
          <t>84275</t>
        </is>
      </c>
      <c r="F1562" s="12" t="inlineStr">
        <is>
          <t>PMC</t>
        </is>
      </c>
      <c r="G1562" s="7" t="inlineStr">
        <is>
          <t>Capital Plan</t>
        </is>
      </c>
      <c r="H1562" s="3" t="n">
        <v>7500</v>
      </c>
      <c r="I1562" s="3" t="n">
        <v>0</v>
      </c>
      <c r="J1562" s="4" t="n">
        <v>7500</v>
      </c>
      <c r="K1562" s="8">
        <f>IF(H1562=0,0,I1562/H1562)</f>
        <v/>
      </c>
      <c r="L1562" s="13" t="inlineStr">
        <is>
          <t>Not Started</t>
        </is>
      </c>
    </row>
    <row r="1563">
      <c r="A1563" t="inlineStr">
        <is>
          <t>Foster Creek</t>
        </is>
      </c>
      <c r="B1563" s="7" t="n">
        <v>2025</v>
      </c>
      <c r="C1563" t="inlineStr">
        <is>
          <t>Repair patio/balcony railings
Equty PCA 3.3.5</t>
        </is>
      </c>
      <c r="D1563" t="inlineStr">
        <is>
          <t>Repair balconies railings
Balcony Repairs</t>
        </is>
      </c>
      <c r="E1563" s="7" t="inlineStr">
        <is>
          <t>84121</t>
        </is>
      </c>
      <c r="F1563" s="11" t="inlineStr">
        <is>
          <t>GC</t>
        </is>
      </c>
      <c r="G1563" s="7" t="inlineStr">
        <is>
          <t>Capital Plan</t>
        </is>
      </c>
      <c r="H1563" s="3" t="n">
        <v>40000</v>
      </c>
      <c r="I1563" s="3" t="n">
        <v>12000</v>
      </c>
      <c r="J1563" s="4" t="n">
        <v>28000</v>
      </c>
      <c r="K1563" s="8">
        <f>IF(H1563=0,0,I1563/H1563)</f>
        <v/>
      </c>
      <c r="L1563" s="10" t="inlineStr">
        <is>
          <t>In Progress</t>
        </is>
      </c>
    </row>
    <row r="1564">
      <c r="A1564" t="inlineStr">
        <is>
          <t>Foster Creek</t>
        </is>
      </c>
      <c r="B1564" s="7" t="n">
        <v>2025</v>
      </c>
      <c r="C1564" t="inlineStr">
        <is>
          <t>Concrete deck / floor fill</t>
        </is>
      </c>
      <c r="D1564" t="inlineStr">
        <is>
          <t>np1 sealant to cracks in landing</t>
        </is>
      </c>
      <c r="E1564" s="7" t="inlineStr">
        <is>
          <t>84430</t>
        </is>
      </c>
      <c r="F1564" s="11" t="inlineStr">
        <is>
          <t>GC</t>
        </is>
      </c>
      <c r="G1564" s="7" t="inlineStr">
        <is>
          <t>Capital Plan</t>
        </is>
      </c>
      <c r="H1564" s="3" t="n">
        <v>19000</v>
      </c>
      <c r="I1564" s="3" t="n">
        <v>19000</v>
      </c>
      <c r="J1564" s="4" t="n">
        <v>0</v>
      </c>
      <c r="K1564" s="8">
        <f>IF(H1564=0,0,I1564/H1564)</f>
        <v/>
      </c>
      <c r="L1564" s="11" t="inlineStr">
        <is>
          <t>Completed</t>
        </is>
      </c>
    </row>
    <row r="1565">
      <c r="A1565" t="inlineStr">
        <is>
          <t>Foster Creek</t>
        </is>
      </c>
      <c r="B1565" s="7" t="n">
        <v>2025</v>
      </c>
      <c r="C1565" t="inlineStr">
        <is>
          <t>Repair exterior stair railings</t>
        </is>
      </c>
      <c r="D1565" t="inlineStr">
        <is>
          <t>Repair wooden railings on stairs</t>
        </is>
      </c>
      <c r="E1565" s="7" t="inlineStr">
        <is>
          <t>84121</t>
        </is>
      </c>
      <c r="F1565" s="11" t="inlineStr">
        <is>
          <t>GC</t>
        </is>
      </c>
      <c r="G1565" s="7" t="inlineStr">
        <is>
          <t>Capital Plan</t>
        </is>
      </c>
      <c r="H1565" s="3" t="n">
        <v>35000</v>
      </c>
      <c r="I1565" s="3" t="n">
        <v>10500</v>
      </c>
      <c r="J1565" s="4" t="n">
        <v>24500</v>
      </c>
      <c r="K1565" s="8">
        <f>IF(H1565=0,0,I1565/H1565)</f>
        <v/>
      </c>
      <c r="L1565" s="10" t="inlineStr">
        <is>
          <t>In Progress</t>
        </is>
      </c>
    </row>
    <row r="1566">
      <c r="A1566" t="inlineStr">
        <is>
          <t>Foster Creek</t>
        </is>
      </c>
      <c r="B1566" s="7" t="n">
        <v>2025</v>
      </c>
      <c r="C1566" t="inlineStr">
        <is>
          <t>Asphalt composite shingle roofing</t>
        </is>
      </c>
      <c r="D1566" t="inlineStr">
        <is>
          <t>Roof Tune Up</t>
        </is>
      </c>
      <c r="E1566" s="7" t="inlineStr">
        <is>
          <t>84433</t>
        </is>
      </c>
      <c r="F1566" s="11" t="inlineStr">
        <is>
          <t>GC</t>
        </is>
      </c>
      <c r="G1566" s="7" t="inlineStr">
        <is>
          <t>Capital Plan</t>
        </is>
      </c>
      <c r="H1566" s="3" t="n">
        <v>12000</v>
      </c>
      <c r="I1566" s="3" t="n">
        <v>12000</v>
      </c>
      <c r="J1566" s="4" t="n">
        <v>0</v>
      </c>
      <c r="K1566" s="8">
        <f>IF(H1566=0,0,I1566/H1566)</f>
        <v/>
      </c>
      <c r="L1566" s="11" t="inlineStr">
        <is>
          <t>Completed</t>
        </is>
      </c>
    </row>
    <row r="1567">
      <c r="A1567" t="inlineStr">
        <is>
          <t>Foster Creek</t>
        </is>
      </c>
      <c r="B1567" s="7" t="n">
        <v>2025</v>
      </c>
      <c r="C1567" t="inlineStr">
        <is>
          <t>Modified bitumen membrane roof Repairs</t>
        </is>
      </c>
      <c r="D1567" t="inlineStr">
        <is>
          <t>Repairs to flat roofs.
Equity PCA did not mention roof as an immediate need, but did mention as a replacement in YR 1</t>
        </is>
      </c>
      <c r="E1567" s="7" t="inlineStr">
        <is>
          <t>84433</t>
        </is>
      </c>
      <c r="F1567" s="11" t="inlineStr">
        <is>
          <t>GC</t>
        </is>
      </c>
      <c r="G1567" s="7" t="inlineStr">
        <is>
          <t>Capital Plan</t>
        </is>
      </c>
      <c r="H1567" s="3" t="n">
        <v>30000</v>
      </c>
      <c r="I1567" s="3" t="n">
        <v>30000</v>
      </c>
      <c r="J1567" s="4" t="n">
        <v>0</v>
      </c>
      <c r="K1567" s="8">
        <f>IF(H1567=0,0,I1567/H1567)</f>
        <v/>
      </c>
      <c r="L1567" s="11" t="inlineStr">
        <is>
          <t>Completed</t>
        </is>
      </c>
    </row>
    <row r="1568">
      <c r="A1568" t="inlineStr">
        <is>
          <t>Foster Creek</t>
        </is>
      </c>
      <c r="B1568" s="7" t="n">
        <v>2025</v>
      </c>
      <c r="C1568" t="inlineStr">
        <is>
          <t>Gutters &amp; downspouts</t>
        </is>
      </c>
      <c r="D1568" t="inlineStr">
        <is>
          <t>Clear scuppers and roof drains</t>
        </is>
      </c>
      <c r="E1568" s="7" t="inlineStr">
        <is>
          <t>83439</t>
        </is>
      </c>
      <c r="F1568" s="11" t="inlineStr">
        <is>
          <t>GC</t>
        </is>
      </c>
      <c r="G1568" s="7" t="inlineStr">
        <is>
          <t>Capital Plan</t>
        </is>
      </c>
      <c r="H1568" s="3" t="n">
        <v>19000</v>
      </c>
      <c r="I1568" s="3" t="n">
        <v>19000</v>
      </c>
      <c r="J1568" s="4" t="n">
        <v>0</v>
      </c>
      <c r="K1568" s="8">
        <f>IF(H1568=0,0,I1568/H1568)</f>
        <v/>
      </c>
      <c r="L1568" s="11" t="inlineStr">
        <is>
          <t>Completed</t>
        </is>
      </c>
    </row>
    <row r="1569">
      <c r="A1569" t="inlineStr">
        <is>
          <t>Foster Creek</t>
        </is>
      </c>
      <c r="B1569" s="7" t="n">
        <v>2025</v>
      </c>
      <c r="C1569" t="inlineStr">
        <is>
          <t>Flashing</t>
        </is>
      </c>
      <c r="D1569" t="inlineStr">
        <is>
          <t>Repair damaged flashing</t>
        </is>
      </c>
      <c r="E1569" s="7" t="inlineStr">
        <is>
          <t>84433</t>
        </is>
      </c>
      <c r="F1569" s="11" t="inlineStr">
        <is>
          <t>GC</t>
        </is>
      </c>
      <c r="G1569" s="7" t="inlineStr">
        <is>
          <t>Capital Plan</t>
        </is>
      </c>
      <c r="H1569" s="3" t="n">
        <v>8500</v>
      </c>
      <c r="I1569" s="3" t="n">
        <v>2550</v>
      </c>
      <c r="J1569" s="4" t="n">
        <v>5950</v>
      </c>
      <c r="K1569" s="8">
        <f>IF(H1569=0,0,I1569/H1569)</f>
        <v/>
      </c>
      <c r="L1569" s="10" t="inlineStr">
        <is>
          <t>In Progress</t>
        </is>
      </c>
    </row>
    <row r="1570">
      <c r="A1570" t="inlineStr">
        <is>
          <t>Foster Creek</t>
        </is>
      </c>
      <c r="B1570" s="7" t="n">
        <v>2025</v>
      </c>
      <c r="C1570" t="inlineStr">
        <is>
          <t xml:space="preserve">Sealants &amp; caulking and paint </t>
        </is>
      </c>
      <c r="D1570" t="inlineStr">
        <is>
          <t>Roof Sealants &amp; Caulking</t>
        </is>
      </c>
      <c r="E1570" s="7" t="inlineStr">
        <is>
          <t>84433</t>
        </is>
      </c>
      <c r="F1570" s="11" t="inlineStr">
        <is>
          <t>GC</t>
        </is>
      </c>
      <c r="G1570" s="7" t="inlineStr">
        <is>
          <t>Capital Plan</t>
        </is>
      </c>
      <c r="H1570" s="3" t="n">
        <v>8500</v>
      </c>
      <c r="I1570" s="3" t="n">
        <v>2550</v>
      </c>
      <c r="J1570" s="4" t="n">
        <v>5950</v>
      </c>
      <c r="K1570" s="8">
        <f>IF(H1570=0,0,I1570/H1570)</f>
        <v/>
      </c>
      <c r="L1570" s="10" t="inlineStr">
        <is>
          <t>In Progress</t>
        </is>
      </c>
    </row>
    <row r="1571">
      <c r="A1571" t="inlineStr">
        <is>
          <t>Foster Creek</t>
        </is>
      </c>
      <c r="B1571" s="7" t="n">
        <v>2025</v>
      </c>
      <c r="C1571" t="inlineStr">
        <is>
          <t>Repair / replace wood siding
Lender PCA 3.2.4
Equity PC</t>
        </is>
      </c>
      <c r="D1571" t="inlineStr">
        <is>
          <t>Replace damaged T 1-11 siding on mansards 
Damaged T1-11 siding was present at Building G (Phase II). Repair is recommen</t>
        </is>
      </c>
      <c r="E1571" s="7" t="inlineStr">
        <is>
          <t>84102</t>
        </is>
      </c>
      <c r="F1571" s="11" t="inlineStr">
        <is>
          <t>GC</t>
        </is>
      </c>
      <c r="G1571" s="7" t="inlineStr">
        <is>
          <t>Capital Plan</t>
        </is>
      </c>
      <c r="H1571" s="3" t="n">
        <v>34000</v>
      </c>
      <c r="I1571" s="3" t="n">
        <v>10200</v>
      </c>
      <c r="J1571" s="4" t="n">
        <v>23800</v>
      </c>
      <c r="K1571" s="8">
        <f>IF(H1571=0,0,I1571/H1571)</f>
        <v/>
      </c>
      <c r="L1571" s="10" t="inlineStr">
        <is>
          <t>In Progress</t>
        </is>
      </c>
    </row>
    <row r="1572">
      <c r="A1572" t="inlineStr">
        <is>
          <t>Foster Creek</t>
        </is>
      </c>
      <c r="B1572" s="7" t="n">
        <v>2025</v>
      </c>
      <c r="C1572" t="inlineStr">
        <is>
          <t>Repair / replace vinyl siding
 Lender PCA 3.2.4</t>
        </is>
      </c>
      <c r="D1572" t="inlineStr">
        <is>
          <t xml:space="preserve">Isolated areas of warped vinyl lap siding were observed at the leasing office and Buildings B and C of Phase I. Repairs </t>
        </is>
      </c>
      <c r="E1572" s="7" t="inlineStr">
        <is>
          <t>84102</t>
        </is>
      </c>
      <c r="F1572" s="11" t="inlineStr">
        <is>
          <t>GC</t>
        </is>
      </c>
      <c r="G1572" s="7" t="inlineStr">
        <is>
          <t>Capital Plan</t>
        </is>
      </c>
      <c r="H1572" s="3" t="n">
        <v>10000</v>
      </c>
      <c r="I1572" s="3" t="n">
        <v>3000</v>
      </c>
      <c r="J1572" s="4" t="n">
        <v>7000</v>
      </c>
      <c r="K1572" s="8">
        <f>IF(H1572=0,0,I1572/H1572)</f>
        <v/>
      </c>
      <c r="L1572" s="10" t="inlineStr">
        <is>
          <t>In Progress</t>
        </is>
      </c>
    </row>
    <row r="1573">
      <c r="A1573" t="inlineStr">
        <is>
          <t>Foster Creek</t>
        </is>
      </c>
      <c r="B1573" s="7" t="n">
        <v>2025</v>
      </c>
      <c r="C1573" t="inlineStr">
        <is>
          <t xml:space="preserve">Breezeway soffit repairs </t>
        </is>
      </c>
      <c r="D1573" t="inlineStr">
        <is>
          <t>Repair soffits - Could be changed to $120k</t>
        </is>
      </c>
      <c r="E1573" s="7" t="inlineStr">
        <is>
          <t>84113</t>
        </is>
      </c>
      <c r="F1573" s="11" t="inlineStr">
        <is>
          <t>GC</t>
        </is>
      </c>
      <c r="G1573" s="7" t="inlineStr">
        <is>
          <t>Capital Plan</t>
        </is>
      </c>
      <c r="H1573" s="3" t="n">
        <v>160000</v>
      </c>
      <c r="I1573" s="3" t="n">
        <v>48000</v>
      </c>
      <c r="J1573" s="4" t="n">
        <v>112000</v>
      </c>
      <c r="K1573" s="8">
        <f>IF(H1573=0,0,I1573/H1573)</f>
        <v/>
      </c>
      <c r="L1573" s="10" t="inlineStr">
        <is>
          <t>In Progress</t>
        </is>
      </c>
    </row>
    <row r="1574">
      <c r="A1574" t="inlineStr">
        <is>
          <t>Foster Creek</t>
        </is>
      </c>
      <c r="B1574" s="7" t="n">
        <v>2025</v>
      </c>
      <c r="C1574" t="inlineStr">
        <is>
          <t>Exterior building Paint</t>
        </is>
      </c>
      <c r="D1574" t="inlineStr">
        <is>
          <t>Repaint Community</t>
        </is>
      </c>
      <c r="E1574" s="7" t="inlineStr">
        <is>
          <t>84101</t>
        </is>
      </c>
      <c r="F1574" s="11" t="inlineStr">
        <is>
          <t>GC</t>
        </is>
      </c>
      <c r="G1574" s="7" t="inlineStr">
        <is>
          <t>Capital Plan</t>
        </is>
      </c>
      <c r="H1574" s="3" t="n">
        <v>320000</v>
      </c>
      <c r="I1574" s="3" t="n">
        <v>96000</v>
      </c>
      <c r="J1574" s="4" t="n">
        <v>224000</v>
      </c>
      <c r="K1574" s="8">
        <f>IF(H1574=0,0,I1574/H1574)</f>
        <v/>
      </c>
      <c r="L1574" s="10" t="inlineStr">
        <is>
          <t>In Progress</t>
        </is>
      </c>
    </row>
    <row r="1575">
      <c r="A1575" t="inlineStr">
        <is>
          <t>Foster Creek</t>
        </is>
      </c>
      <c r="B1575" s="7" t="n">
        <v>2025</v>
      </c>
      <c r="C1575" t="inlineStr">
        <is>
          <t>Repair / replace wood trim Equity PCA 3.3.3</t>
        </is>
      </c>
      <c r="D1575" t="inlineStr">
        <is>
          <t>Replace damaged trim</t>
        </is>
      </c>
      <c r="E1575" s="7" t="inlineStr">
        <is>
          <t>84113</t>
        </is>
      </c>
      <c r="F1575" s="11" t="inlineStr">
        <is>
          <t>GC</t>
        </is>
      </c>
      <c r="G1575" s="7" t="inlineStr">
        <is>
          <t>Capital Plan</t>
        </is>
      </c>
      <c r="H1575" s="3" t="n">
        <v>16000</v>
      </c>
      <c r="I1575" s="3" t="n">
        <v>4800</v>
      </c>
      <c r="J1575" s="4" t="n">
        <v>11200</v>
      </c>
      <c r="K1575" s="8">
        <f>IF(H1575=0,0,I1575/H1575)</f>
        <v/>
      </c>
      <c r="L1575" s="10" t="inlineStr">
        <is>
          <t>In Progress</t>
        </is>
      </c>
    </row>
    <row r="1576">
      <c r="A1576" t="inlineStr">
        <is>
          <t>Foster Creek</t>
        </is>
      </c>
      <c r="B1576" s="7" t="n">
        <v>2025</v>
      </c>
      <c r="C1576" t="inlineStr">
        <is>
          <t>Moisture and Microbial Growth
Equity PCA 4.6</t>
        </is>
      </c>
      <c r="D1576" t="inlineStr">
        <is>
          <t>Proactive rewire bathroom fan to light switch. Mold &amp; Moisture Removal</t>
        </is>
      </c>
      <c r="E1576" s="7" t="inlineStr">
        <is>
          <t>84905</t>
        </is>
      </c>
      <c r="F1576" s="11" t="inlineStr">
        <is>
          <t>GC</t>
        </is>
      </c>
      <c r="G1576" s="7" t="inlineStr">
        <is>
          <t>Capital Plan</t>
        </is>
      </c>
      <c r="H1576" s="3" t="n">
        <v>15215</v>
      </c>
      <c r="I1576" s="3" t="n">
        <v>15215</v>
      </c>
      <c r="J1576" s="4" t="n">
        <v>0</v>
      </c>
      <c r="K1576" s="8">
        <f>IF(H1576=0,0,I1576/H1576)</f>
        <v/>
      </c>
      <c r="L1576" s="11" t="inlineStr">
        <is>
          <t>Completed</t>
        </is>
      </c>
    </row>
    <row r="1577">
      <c r="A1577" t="inlineStr">
        <is>
          <t>Foster Creek</t>
        </is>
      </c>
      <c r="B1577" s="7" t="n">
        <v>2025</v>
      </c>
      <c r="C1577" t="inlineStr">
        <is>
          <t>Clean Dryer vents</t>
        </is>
      </c>
      <c r="D1577" t="inlineStr">
        <is>
          <t>Clean dryer vents. Get a unit count of units with W/D</t>
        </is>
      </c>
      <c r="E1577" s="7" t="inlineStr">
        <is>
          <t>84106</t>
        </is>
      </c>
      <c r="F1577" s="12" t="inlineStr">
        <is>
          <t>PMC</t>
        </is>
      </c>
      <c r="G1577" s="7" t="inlineStr">
        <is>
          <t>Capital Plan</t>
        </is>
      </c>
      <c r="H1577" s="3" t="n">
        <v>2250</v>
      </c>
      <c r="I1577" s="3" t="n">
        <v>0</v>
      </c>
      <c r="J1577" s="4" t="n">
        <v>2250</v>
      </c>
      <c r="K1577" s="8">
        <f>IF(H1577=0,0,I1577/H1577)</f>
        <v/>
      </c>
      <c r="L1577" s="13" t="inlineStr">
        <is>
          <t>Not Started</t>
        </is>
      </c>
    </row>
    <row r="1578">
      <c r="A1578" t="inlineStr">
        <is>
          <t>Foster Creek</t>
        </is>
      </c>
      <c r="B1578" s="7" t="n">
        <v>2025</v>
      </c>
      <c r="C1578" t="inlineStr">
        <is>
          <t>Fire Stops</t>
        </is>
      </c>
      <c r="D1578" t="inlineStr">
        <is>
          <t>Install Fire Stops</t>
        </is>
      </c>
      <c r="E1578" s="7" t="inlineStr">
        <is>
          <t>84211</t>
        </is>
      </c>
      <c r="F1578" s="12" t="inlineStr">
        <is>
          <t>PMC</t>
        </is>
      </c>
      <c r="G1578" s="7" t="inlineStr">
        <is>
          <t>Capital Plan</t>
        </is>
      </c>
      <c r="H1578" s="3" t="n">
        <v>15215</v>
      </c>
      <c r="I1578" s="3" t="n">
        <v>88158</v>
      </c>
      <c r="J1578" s="4" t="n">
        <v>-72943</v>
      </c>
      <c r="K1578" s="8">
        <f>IF(H1578=0,0,I1578/H1578)</f>
        <v/>
      </c>
      <c r="L1578" s="11" t="inlineStr">
        <is>
          <t>Completed</t>
        </is>
      </c>
    </row>
    <row r="1579">
      <c r="A1579" t="inlineStr">
        <is>
          <t>Foster Creek</t>
        </is>
      </c>
      <c r="B1579" s="7" t="n">
        <v>2025</v>
      </c>
      <c r="C1579" t="inlineStr">
        <is>
          <t>Down Unit Renovation (C-309)
 Lender PCA 3.4.2</t>
        </is>
      </c>
      <c r="D1579" t="inlineStr">
        <is>
          <t>Unit C-309 was observed in poor condition and is considered ‘down’. A notice affixed to the door by the King County Sher</t>
        </is>
      </c>
      <c r="E1579" s="7" t="inlineStr">
        <is>
          <t>82460</t>
        </is>
      </c>
      <c r="F1579" s="12" t="inlineStr">
        <is>
          <t>PMC</t>
        </is>
      </c>
      <c r="G1579" s="7" t="inlineStr">
        <is>
          <t>Capital Plan</t>
        </is>
      </c>
      <c r="H1579" s="3" t="n">
        <v>10800</v>
      </c>
      <c r="I1579" s="3" t="n">
        <v>0</v>
      </c>
      <c r="J1579" s="4" t="n">
        <v>10800</v>
      </c>
      <c r="K1579" s="8">
        <f>IF(H1579=0,0,I1579/H1579)</f>
        <v/>
      </c>
      <c r="L1579" s="13" t="inlineStr">
        <is>
          <t>Not Started</t>
        </is>
      </c>
    </row>
    <row r="1580">
      <c r="A1580" t="inlineStr">
        <is>
          <t>Foster Creek</t>
        </is>
      </c>
      <c r="B1580" s="7" t="n">
        <v>2025</v>
      </c>
      <c r="C1580" t="inlineStr">
        <is>
          <t>Damaged Unit Repair (C-209) 
Lender PCA 3.4.2
Equity PC</t>
        </is>
      </c>
      <c r="D1580" t="inlineStr">
        <is>
          <t>Additionally, Unit C-209 was observed in fair condition. The unit has water damage to finishes from the unit above (C-30</t>
        </is>
      </c>
      <c r="E1580" s="7" t="inlineStr">
        <is>
          <t>82460</t>
        </is>
      </c>
      <c r="F1580" s="12" t="inlineStr">
        <is>
          <t>PMC</t>
        </is>
      </c>
      <c r="G1580" s="7" t="inlineStr">
        <is>
          <t>Capital Plan</t>
        </is>
      </c>
      <c r="H1580" s="3" t="n">
        <v>5000</v>
      </c>
      <c r="I1580" s="3" t="n">
        <v>0</v>
      </c>
      <c r="J1580" s="4" t="n">
        <v>5000</v>
      </c>
      <c r="K1580" s="8">
        <f>IF(H1580=0,0,I1580/H1580)</f>
        <v/>
      </c>
      <c r="L1580" s="13" t="inlineStr">
        <is>
          <t>Not Started</t>
        </is>
      </c>
    </row>
    <row r="1581">
      <c r="A1581" t="inlineStr">
        <is>
          <t>Foster Creek</t>
        </is>
      </c>
      <c r="B1581" s="7" t="n">
        <v>2025</v>
      </c>
      <c r="C1581" t="inlineStr">
        <is>
          <t xml:space="preserve">General Electrical Services
Equity PCA 3.4.4 </t>
        </is>
      </c>
      <c r="D1581" t="inlineStr">
        <is>
          <t>Replace wall packs</t>
        </is>
      </c>
      <c r="E1581" s="7" t="inlineStr">
        <is>
          <t>84210</t>
        </is>
      </c>
      <c r="F1581" s="11" t="inlineStr">
        <is>
          <t>GC</t>
        </is>
      </c>
      <c r="G1581" s="7" t="inlineStr">
        <is>
          <t>Capital Plan</t>
        </is>
      </c>
      <c r="H1581" s="3" t="n">
        <v>32000</v>
      </c>
      <c r="I1581" s="3" t="n">
        <v>32000</v>
      </c>
      <c r="J1581" s="4" t="n">
        <v>0</v>
      </c>
      <c r="K1581" s="8">
        <f>IF(H1581=0,0,I1581/H1581)</f>
        <v/>
      </c>
      <c r="L1581" s="11" t="inlineStr">
        <is>
          <t>Completed</t>
        </is>
      </c>
    </row>
    <row r="1582">
      <c r="A1582" t="inlineStr">
        <is>
          <t>Foster Creek</t>
        </is>
      </c>
      <c r="B1582" s="7" t="n">
        <v>2025</v>
      </c>
      <c r="C1582" t="inlineStr">
        <is>
          <t xml:space="preserve">Improperly supported meter bank
Equity PCA 3.4.4 </t>
        </is>
      </c>
      <c r="D1582" t="inlineStr">
        <is>
          <t>Meter bank supports</t>
        </is>
      </c>
      <c r="E1582" s="7" t="inlineStr">
        <is>
          <t>84330</t>
        </is>
      </c>
      <c r="F1582" s="11" t="inlineStr">
        <is>
          <t>GC</t>
        </is>
      </c>
      <c r="G1582" s="7" t="inlineStr">
        <is>
          <t>Capital Plan</t>
        </is>
      </c>
      <c r="H1582" s="3" t="n">
        <v>1000</v>
      </c>
      <c r="I1582" s="3" t="n">
        <v>1000</v>
      </c>
      <c r="J1582" s="4" t="n">
        <v>0</v>
      </c>
      <c r="K1582" s="8">
        <f>IF(H1582=0,0,I1582/H1582)</f>
        <v/>
      </c>
      <c r="L1582" s="11" t="inlineStr">
        <is>
          <t>Completed</t>
        </is>
      </c>
    </row>
    <row r="1583">
      <c r="A1583" t="inlineStr">
        <is>
          <t>Foster Creek</t>
        </is>
      </c>
      <c r="B1583" s="7" t="n">
        <v>2025</v>
      </c>
      <c r="C1583" t="inlineStr">
        <is>
          <t>GFCI Receptacles
Equity PCA 3.4.4</t>
        </is>
      </c>
      <c r="D1583" t="inlineStr">
        <is>
          <t>Missing GFCI receptacles</t>
        </is>
      </c>
      <c r="E1583" s="7" t="inlineStr">
        <is>
          <t>84330</t>
        </is>
      </c>
      <c r="F1583" s="12" t="inlineStr">
        <is>
          <t>PMC</t>
        </is>
      </c>
      <c r="G1583" s="7" t="inlineStr">
        <is>
          <t>Capital Plan</t>
        </is>
      </c>
      <c r="H1583" s="3" t="n">
        <v>13500</v>
      </c>
      <c r="I1583" s="3" t="n">
        <v>0</v>
      </c>
      <c r="J1583" s="4" t="n">
        <v>13500</v>
      </c>
      <c r="K1583" s="8">
        <f>IF(H1583=0,0,I1583/H1583)</f>
        <v/>
      </c>
      <c r="L1583" s="13" t="inlineStr">
        <is>
          <t>Not Started</t>
        </is>
      </c>
    </row>
    <row r="1584">
      <c r="A1584" t="inlineStr">
        <is>
          <t>Foster Creek</t>
        </is>
      </c>
      <c r="B1584" s="7" t="n">
        <v>2025</v>
      </c>
      <c r="C1584" t="inlineStr">
        <is>
          <t>Contingency</t>
        </is>
      </c>
      <c r="D1584" t="inlineStr">
        <is>
          <t>Contingency Amount</t>
        </is>
      </c>
      <c r="E1584" s="7" t="inlineStr">
        <is>
          <t>84510</t>
        </is>
      </c>
      <c r="F1584" s="11" t="inlineStr">
        <is>
          <t>GC</t>
        </is>
      </c>
      <c r="G1584" s="15" t="inlineStr">
        <is>
          <t>Contingency</t>
        </is>
      </c>
      <c r="H1584" s="3" t="n">
        <v>48067</v>
      </c>
      <c r="I1584" s="3" t="n">
        <v>0</v>
      </c>
      <c r="J1584" s="4" t="n">
        <v>48067</v>
      </c>
      <c r="K1584" s="8">
        <f>IF(H1584=0,0,I1584/H1584)</f>
        <v/>
      </c>
      <c r="L1584" s="12" t="inlineStr">
        <is>
          <t>Reserve</t>
        </is>
      </c>
    </row>
    <row r="1585">
      <c r="A1585" t="inlineStr">
        <is>
          <t>Foster Creek</t>
        </is>
      </c>
      <c r="B1585" s="7" t="n">
        <v>2025</v>
      </c>
      <c r="C1585" t="inlineStr">
        <is>
          <t>Construction Management Fee</t>
        </is>
      </c>
      <c r="D1585" t="inlineStr">
        <is>
          <t>CM Fee</t>
        </is>
      </c>
      <c r="E1585" s="7" t="inlineStr">
        <is>
          <t>84505</t>
        </is>
      </c>
      <c r="F1585" s="11" t="inlineStr">
        <is>
          <t>GC</t>
        </is>
      </c>
      <c r="G1585" s="15" t="inlineStr">
        <is>
          <t>CM Fee</t>
        </is>
      </c>
      <c r="H1585" s="3" t="n">
        <v>50470</v>
      </c>
      <c r="I1585" s="3" t="n">
        <v>0</v>
      </c>
      <c r="J1585" s="4" t="n">
        <v>50470</v>
      </c>
      <c r="K1585" s="8">
        <f>IF(H1585=0,0,I1585/H1585)</f>
        <v/>
      </c>
      <c r="L1585" s="12" t="inlineStr">
        <is>
          <t>Reserve</t>
        </is>
      </c>
    </row>
    <row r="1586">
      <c r="A1586" t="inlineStr">
        <is>
          <t>Foster Creek</t>
        </is>
      </c>
      <c r="B1586" s="7" t="n">
        <v>2025</v>
      </c>
      <c r="C1586" t="inlineStr">
        <is>
          <t>Signage</t>
        </is>
      </c>
      <c r="D1586" t="inlineStr">
        <is>
          <t>Building Signage</t>
        </is>
      </c>
      <c r="E1586" s="7" t="inlineStr">
        <is>
          <t>83103</t>
        </is>
      </c>
      <c r="F1586" s="12" t="inlineStr">
        <is>
          <t>PMC</t>
        </is>
      </c>
      <c r="G1586" s="7" t="inlineStr">
        <is>
          <t>Capital Plan</t>
        </is>
      </c>
      <c r="H1586" s="3" t="n">
        <v>15000</v>
      </c>
      <c r="I1586" s="3" t="n">
        <v>0</v>
      </c>
      <c r="J1586" s="4" t="n">
        <v>15000</v>
      </c>
      <c r="K1586" s="8">
        <f>IF(H1586=0,0,I1586/H1586)</f>
        <v/>
      </c>
      <c r="L1586" s="13" t="inlineStr">
        <is>
          <t>Not Started</t>
        </is>
      </c>
    </row>
    <row r="1587">
      <c r="A1587" t="inlineStr">
        <is>
          <t>Foster Creek</t>
        </is>
      </c>
      <c r="B1587" s="7" t="n">
        <v>2025</v>
      </c>
      <c r="C1587" t="inlineStr">
        <is>
          <t>Dog Park &amp; Grilling Area</t>
        </is>
      </c>
      <c r="D1587" t="inlineStr">
        <is>
          <t>Dog Park &amp; Grilling Area</t>
        </is>
      </c>
      <c r="E1587" s="7" t="inlineStr">
        <is>
          <t>84130</t>
        </is>
      </c>
      <c r="F1587" s="12" t="inlineStr">
        <is>
          <t>PMC</t>
        </is>
      </c>
      <c r="G1587" s="7" t="inlineStr">
        <is>
          <t>Capital Plan</t>
        </is>
      </c>
      <c r="H1587" s="3" t="n">
        <v>35000</v>
      </c>
      <c r="I1587" s="3" t="n">
        <v>0</v>
      </c>
      <c r="J1587" s="4" t="n">
        <v>35000</v>
      </c>
      <c r="K1587" s="8">
        <f>IF(H1587=0,0,I1587/H1587)</f>
        <v/>
      </c>
      <c r="L1587" s="13" t="inlineStr">
        <is>
          <t>Not Started</t>
        </is>
      </c>
    </row>
    <row r="1588">
      <c r="A1588" t="inlineStr">
        <is>
          <t>Foster Creek</t>
        </is>
      </c>
      <c r="B1588" s="7" t="n">
        <v>2025</v>
      </c>
      <c r="C1588" t="inlineStr">
        <is>
          <t>83209 - Plumbing</t>
        </is>
      </c>
      <c r="D1588" t="inlineStr">
        <is>
          <t>Plumbing Work Orders</t>
        </is>
      </c>
      <c r="E1588" s="7" t="inlineStr">
        <is>
          <t>83209</t>
        </is>
      </c>
      <c r="F1588" s="12" t="inlineStr">
        <is>
          <t>PMC</t>
        </is>
      </c>
      <c r="G1588" s="7" t="inlineStr">
        <is>
          <t>Capital Plan</t>
        </is>
      </c>
      <c r="H1588" s="3" t="n">
        <v>3500</v>
      </c>
      <c r="I1588" s="3" t="n">
        <v>29571</v>
      </c>
      <c r="J1588" s="4" t="n">
        <v>-26071</v>
      </c>
      <c r="K1588" s="8">
        <f>IF(H1588=0,0,I1588/H1588)</f>
        <v/>
      </c>
      <c r="L1588" s="11" t="inlineStr">
        <is>
          <t>Completed</t>
        </is>
      </c>
    </row>
    <row r="1589">
      <c r="A1589" t="inlineStr">
        <is>
          <t>Foster Creek</t>
        </is>
      </c>
      <c r="B1589" s="7" t="n">
        <v>2025</v>
      </c>
      <c r="C1589" t="inlineStr">
        <is>
          <t>83209 - Plumbing</t>
        </is>
      </c>
      <c r="D1589" t="inlineStr">
        <is>
          <t>Water Leaks Behind Sheetrock</t>
        </is>
      </c>
      <c r="E1589" s="7" t="inlineStr">
        <is>
          <t>83209</t>
        </is>
      </c>
      <c r="F1589" s="12" t="inlineStr">
        <is>
          <t>PMC</t>
        </is>
      </c>
      <c r="G1589" s="7" t="inlineStr">
        <is>
          <t>Capital Plan</t>
        </is>
      </c>
      <c r="H1589" s="3" t="n">
        <v>1667</v>
      </c>
      <c r="I1589" s="3" t="n">
        <v>14084</v>
      </c>
      <c r="J1589" s="4" t="n">
        <v>-12417</v>
      </c>
      <c r="K1589" s="8">
        <f>IF(H1589=0,0,I1589/H1589)</f>
        <v/>
      </c>
      <c r="L1589" s="11" t="inlineStr">
        <is>
          <t>Completed</t>
        </is>
      </c>
    </row>
    <row r="1590">
      <c r="A1590" t="inlineStr">
        <is>
          <t>Foster Creek</t>
        </is>
      </c>
      <c r="B1590" s="7" t="n">
        <v>2025</v>
      </c>
      <c r="C1590" t="inlineStr">
        <is>
          <t>83210 - Electrical</t>
        </is>
      </c>
      <c r="D1590" t="inlineStr">
        <is>
          <t>Outlets and switches replacement program</t>
        </is>
      </c>
      <c r="E1590" s="7" t="inlineStr">
        <is>
          <t>83210</t>
        </is>
      </c>
      <c r="F1590" s="12" t="inlineStr">
        <is>
          <t>PMC</t>
        </is>
      </c>
      <c r="G1590" s="7" t="inlineStr">
        <is>
          <t>Capital Plan</t>
        </is>
      </c>
      <c r="H1590" s="3" t="n">
        <v>102000</v>
      </c>
      <c r="I1590" s="3" t="n">
        <v>25343</v>
      </c>
      <c r="J1590" s="4" t="n">
        <v>76657</v>
      </c>
      <c r="K1590" s="8">
        <f>IF(H1590=0,0,I1590/H1590)</f>
        <v/>
      </c>
      <c r="L1590" s="10" t="inlineStr">
        <is>
          <t>In Progress</t>
        </is>
      </c>
    </row>
    <row r="1591">
      <c r="A1591" t="inlineStr">
        <is>
          <t>Foxdale Village</t>
        </is>
      </c>
      <c r="B1591" s="7" t="n">
        <v>2025</v>
      </c>
      <c r="C1591" t="inlineStr">
        <is>
          <t>Storm sewer piping</t>
        </is>
      </c>
      <c r="D1591" t="inlineStr">
        <is>
          <t>Clean storm drains</t>
        </is>
      </c>
      <c r="E1591" s="7" t="inlineStr">
        <is>
          <t>51130-00</t>
        </is>
      </c>
      <c r="F1591" s="11" t="inlineStr">
        <is>
          <t>GC</t>
        </is>
      </c>
      <c r="G1591" s="7" t="inlineStr">
        <is>
          <t>Capital Plan</t>
        </is>
      </c>
      <c r="H1591" s="3" t="n">
        <v>22000</v>
      </c>
      <c r="I1591" s="3" t="n">
        <v>0</v>
      </c>
      <c r="J1591" s="4" t="n">
        <v>22000</v>
      </c>
      <c r="K1591" s="8">
        <f>IF(H1591=0,0,I1591/H1591)</f>
        <v/>
      </c>
      <c r="L1591" s="13" t="inlineStr">
        <is>
          <t>Not Started</t>
        </is>
      </c>
    </row>
    <row r="1592">
      <c r="A1592" t="inlineStr">
        <is>
          <t>Foxdale Village</t>
        </is>
      </c>
      <c r="B1592" s="7" t="n">
        <v>2025</v>
      </c>
      <c r="C1592" t="inlineStr">
        <is>
          <t>Stripe parking areas</t>
        </is>
      </c>
      <c r="D1592" t="inlineStr">
        <is>
          <t>Restripe parking lot</t>
        </is>
      </c>
      <c r="E1592" s="7" t="inlineStr">
        <is>
          <t>51053-00</t>
        </is>
      </c>
      <c r="F1592" s="11" t="inlineStr">
        <is>
          <t>GC</t>
        </is>
      </c>
      <c r="G1592" s="7" t="inlineStr">
        <is>
          <t>Capital Plan</t>
        </is>
      </c>
      <c r="H1592" s="3" t="n">
        <v>21000</v>
      </c>
      <c r="I1592" s="3" t="n">
        <v>0</v>
      </c>
      <c r="J1592" s="4" t="n">
        <v>21000</v>
      </c>
      <c r="K1592" s="8">
        <f>IF(H1592=0,0,I1592/H1592)</f>
        <v/>
      </c>
      <c r="L1592" s="13" t="inlineStr">
        <is>
          <t>Not Started</t>
        </is>
      </c>
    </row>
    <row r="1593">
      <c r="A1593" t="inlineStr">
        <is>
          <t>Foxdale Village</t>
        </is>
      </c>
      <c r="B1593" s="7" t="n">
        <v>2025</v>
      </c>
      <c r="C1593" t="inlineStr">
        <is>
          <t xml:space="preserve">Asphalt Coating </t>
        </is>
      </c>
      <c r="D1593" t="inlineStr">
        <is>
          <t>Fill asphalt cracks and seal coat parking lot
Equity PCA Item 3.2.2- $110,500- Damaged pavement consisting of linear cra</t>
        </is>
      </c>
      <c r="E1593" s="7" t="inlineStr">
        <is>
          <t>51050-00</t>
        </is>
      </c>
      <c r="F1593" s="11" t="inlineStr">
        <is>
          <t>GC</t>
        </is>
      </c>
      <c r="G1593" s="7" t="inlineStr">
        <is>
          <t>Capital Plan</t>
        </is>
      </c>
      <c r="H1593" s="3" t="n">
        <v>182000</v>
      </c>
      <c r="I1593" s="3" t="n">
        <v>182000</v>
      </c>
      <c r="J1593" s="4" t="n">
        <v>0</v>
      </c>
      <c r="K1593" s="8">
        <f>IF(H1593=0,0,I1593/H1593)</f>
        <v/>
      </c>
      <c r="L1593" s="11" t="inlineStr">
        <is>
          <t>Completed</t>
        </is>
      </c>
    </row>
    <row r="1594">
      <c r="A1594" t="inlineStr">
        <is>
          <t>Foxdale Village</t>
        </is>
      </c>
      <c r="B1594" s="7" t="n">
        <v>2025</v>
      </c>
      <c r="C1594" t="inlineStr">
        <is>
          <t>Add Parking Spaces</t>
        </is>
      </c>
      <c r="D1594" t="inlineStr">
        <is>
          <t>Parking is an issue at the property, explore adding lot area or gaining spaced via restriping</t>
        </is>
      </c>
      <c r="E1594" s="7" t="inlineStr">
        <is>
          <t>51050-00</t>
        </is>
      </c>
      <c r="F1594" s="11" t="inlineStr">
        <is>
          <t>GC</t>
        </is>
      </c>
      <c r="G1594" s="7" t="inlineStr">
        <is>
          <t>Capital Plan</t>
        </is>
      </c>
      <c r="H1594" s="3" t="n">
        <v>100000</v>
      </c>
      <c r="I1594" s="3" t="n">
        <v>0</v>
      </c>
      <c r="J1594" s="4" t="n">
        <v>100000</v>
      </c>
      <c r="K1594" s="8">
        <f>IF(H1594=0,0,I1594/H1594)</f>
        <v/>
      </c>
      <c r="L1594" s="13" t="inlineStr">
        <is>
          <t>Not Started</t>
        </is>
      </c>
    </row>
    <row r="1595">
      <c r="A1595" t="inlineStr">
        <is>
          <t>Foxdale Village</t>
        </is>
      </c>
      <c r="B1595" s="7" t="n">
        <v>2025</v>
      </c>
      <c r="C1595" t="inlineStr">
        <is>
          <t>Sidewalks</t>
        </is>
      </c>
      <c r="D1595" t="inlineStr">
        <is>
          <t>Replace trip hazards
Lender PCR Item- $3,000- Sidewalks were observed to have uneven edges, resulting in trip hazards. T</t>
        </is>
      </c>
      <c r="E1595" s="7" t="inlineStr">
        <is>
          <t>51091-00</t>
        </is>
      </c>
      <c r="F1595" s="11" t="inlineStr">
        <is>
          <t>GC</t>
        </is>
      </c>
      <c r="G1595" s="7" t="inlineStr">
        <is>
          <t>Capital Plan</t>
        </is>
      </c>
      <c r="H1595" s="3" t="n">
        <v>36000</v>
      </c>
      <c r="I1595" s="3" t="n">
        <v>36000</v>
      </c>
      <c r="J1595" s="4" t="n">
        <v>0</v>
      </c>
      <c r="K1595" s="8">
        <f>IF(H1595=0,0,I1595/H1595)</f>
        <v/>
      </c>
      <c r="L1595" s="11" t="inlineStr">
        <is>
          <t>Completed</t>
        </is>
      </c>
    </row>
    <row r="1596">
      <c r="A1596" t="inlineStr">
        <is>
          <t>Foxdale Village</t>
        </is>
      </c>
      <c r="B1596" s="7" t="n">
        <v>2025</v>
      </c>
      <c r="C1596" t="inlineStr">
        <is>
          <t>Landscape irrigation</t>
        </is>
      </c>
      <c r="D1596" t="inlineStr">
        <is>
          <t>Inspect and repair irrigation</t>
        </is>
      </c>
      <c r="E1596" s="7" t="inlineStr">
        <is>
          <t>51046-00</t>
        </is>
      </c>
      <c r="F1596" s="11" t="inlineStr">
        <is>
          <t>GC</t>
        </is>
      </c>
      <c r="G1596" s="7" t="inlineStr">
        <is>
          <t>Capital Plan</t>
        </is>
      </c>
      <c r="H1596" s="3" t="n">
        <v>32000</v>
      </c>
      <c r="I1596" s="3" t="n">
        <v>32000</v>
      </c>
      <c r="J1596" s="4" t="n">
        <v>0</v>
      </c>
      <c r="K1596" s="8">
        <f>IF(H1596=0,0,I1596/H1596)</f>
        <v/>
      </c>
      <c r="L1596" s="11" t="inlineStr">
        <is>
          <t>Completed</t>
        </is>
      </c>
    </row>
    <row r="1597">
      <c r="A1597" t="inlineStr">
        <is>
          <t>Foxdale Village</t>
        </is>
      </c>
      <c r="B1597" s="7" t="n">
        <v>2025</v>
      </c>
      <c r="C1597" t="inlineStr">
        <is>
          <t>Landscaping</t>
        </is>
      </c>
      <c r="D1597" t="inlineStr">
        <is>
          <t>Tree trim 
Equity PCA Item 3.2.4- $5,000- Overgrown tress were observed throughout the subject property. Many of the ove</t>
        </is>
      </c>
      <c r="E1597" s="7" t="inlineStr">
        <is>
          <t>51043-00</t>
        </is>
      </c>
      <c r="F1597" s="11" t="inlineStr">
        <is>
          <t>GC</t>
        </is>
      </c>
      <c r="G1597" s="7" t="inlineStr">
        <is>
          <t>Capital Plan</t>
        </is>
      </c>
      <c r="H1597" s="3" t="n">
        <v>42000</v>
      </c>
      <c r="I1597" s="3" t="n">
        <v>42000</v>
      </c>
      <c r="J1597" s="4" t="n">
        <v>0</v>
      </c>
      <c r="K1597" s="8">
        <f>IF(H1597=0,0,I1597/H1597)</f>
        <v/>
      </c>
      <c r="L1597" s="11" t="inlineStr">
        <is>
          <t>Completed</t>
        </is>
      </c>
    </row>
    <row r="1598">
      <c r="A1598" t="inlineStr">
        <is>
          <t>Foxdale Village</t>
        </is>
      </c>
      <c r="B1598" s="7" t="n">
        <v>2025</v>
      </c>
      <c r="C1598" t="inlineStr">
        <is>
          <t>Replace camera / security equipment</t>
        </is>
      </c>
      <c r="D1598" t="inlineStr">
        <is>
          <t>Replace camera and security equipment</t>
        </is>
      </c>
      <c r="E1598" s="7" t="inlineStr">
        <is>
          <t>51993-00</t>
        </is>
      </c>
      <c r="F1598" s="12" t="inlineStr">
        <is>
          <t>PMC</t>
        </is>
      </c>
      <c r="G1598" s="7" t="inlineStr">
        <is>
          <t>Capital Plan</t>
        </is>
      </c>
      <c r="H1598" s="3" t="n">
        <v>51000</v>
      </c>
      <c r="I1598" s="3" t="n">
        <v>0</v>
      </c>
      <c r="J1598" s="4" t="n">
        <v>51000</v>
      </c>
      <c r="K1598" s="8">
        <f>IF(H1598=0,0,I1598/H1598)</f>
        <v/>
      </c>
      <c r="L1598" s="13" t="inlineStr">
        <is>
          <t>Not Started</t>
        </is>
      </c>
    </row>
    <row r="1599">
      <c r="A1599" t="inlineStr">
        <is>
          <t>Foxdale Village</t>
        </is>
      </c>
      <c r="B1599" s="7" t="n">
        <v>2025</v>
      </c>
      <c r="C1599" t="inlineStr">
        <is>
          <t>Playground</t>
        </is>
      </c>
      <c r="D1599" t="inlineStr">
        <is>
          <t>Fall zone on 4 playgrounds, misc equipment repairs and replacements</t>
        </is>
      </c>
      <c r="E1599" s="7" t="inlineStr">
        <is>
          <t>51029-00</t>
        </is>
      </c>
      <c r="F1599" s="11" t="inlineStr">
        <is>
          <t>GC</t>
        </is>
      </c>
      <c r="G1599" s="7" t="inlineStr">
        <is>
          <t>Capital Plan</t>
        </is>
      </c>
      <c r="H1599" s="3" t="n">
        <v>30000</v>
      </c>
      <c r="I1599" s="3" t="n">
        <v>0</v>
      </c>
      <c r="J1599" s="4" t="n">
        <v>30000</v>
      </c>
      <c r="K1599" s="8">
        <f>IF(H1599=0,0,I1599/H1599)</f>
        <v/>
      </c>
      <c r="L1599" s="13" t="inlineStr">
        <is>
          <t>Not Started</t>
        </is>
      </c>
    </row>
    <row r="1600">
      <c r="A1600" t="inlineStr">
        <is>
          <t>Foxdale Village</t>
        </is>
      </c>
      <c r="B1600" s="7" t="n">
        <v>2025</v>
      </c>
      <c r="C1600" t="inlineStr">
        <is>
          <t>Concrete deck / floor fill</t>
        </is>
      </c>
      <c r="D1600" t="inlineStr">
        <is>
          <t>25 Balcony or landing replacements</t>
        </is>
      </c>
      <c r="E1600" s="7" t="inlineStr">
        <is>
          <t>51072-00</t>
        </is>
      </c>
      <c r="F1600" s="11" t="inlineStr">
        <is>
          <t>GC</t>
        </is>
      </c>
      <c r="G1600" s="7" t="inlineStr">
        <is>
          <t>Capital Plan</t>
        </is>
      </c>
      <c r="H1600" s="3" t="n">
        <v>90000</v>
      </c>
      <c r="I1600" s="3" t="n">
        <v>90000</v>
      </c>
      <c r="J1600" s="4" t="n">
        <v>0</v>
      </c>
      <c r="K1600" s="8">
        <f>IF(H1600=0,0,I1600/H1600)</f>
        <v/>
      </c>
      <c r="L1600" s="11" t="inlineStr">
        <is>
          <t>Completed</t>
        </is>
      </c>
    </row>
    <row r="1601">
      <c r="A1601" t="inlineStr">
        <is>
          <t>Foxdale Village</t>
        </is>
      </c>
      <c r="B1601" s="7" t="n">
        <v>2025</v>
      </c>
      <c r="C1601" t="inlineStr">
        <is>
          <t>Wall framing</t>
        </is>
      </c>
      <c r="D1601" t="inlineStr">
        <is>
          <t>Replace damaged framing in gable ends</t>
        </is>
      </c>
      <c r="E1601" s="7" t="inlineStr">
        <is>
          <t>51070-00</t>
        </is>
      </c>
      <c r="F1601" s="11" t="inlineStr">
        <is>
          <t>GC</t>
        </is>
      </c>
      <c r="G1601" s="7" t="inlineStr">
        <is>
          <t>Capital Plan</t>
        </is>
      </c>
      <c r="H1601" s="3" t="n">
        <v>50000</v>
      </c>
      <c r="I1601" s="3" t="n">
        <v>50000</v>
      </c>
      <c r="J1601" s="4" t="n">
        <v>0</v>
      </c>
      <c r="K1601" s="8">
        <f>IF(H1601=0,0,I1601/H1601)</f>
        <v/>
      </c>
      <c r="L1601" s="11" t="inlineStr">
        <is>
          <t>Completed</t>
        </is>
      </c>
    </row>
    <row r="1602">
      <c r="A1602" t="inlineStr">
        <is>
          <t>Foxdale Village</t>
        </is>
      </c>
      <c r="B1602" s="7" t="n">
        <v>2025</v>
      </c>
      <c r="C1602" t="inlineStr">
        <is>
          <t>Repair exterior stair treads and stringers</t>
        </is>
      </c>
      <c r="D1602" t="inlineStr">
        <is>
          <t>Secure railings</t>
        </is>
      </c>
      <c r="E1602" s="7" t="inlineStr">
        <is>
          <t>51072-00</t>
        </is>
      </c>
      <c r="F1602" s="11" t="inlineStr">
        <is>
          <t>GC</t>
        </is>
      </c>
      <c r="G1602" s="7" t="inlineStr">
        <is>
          <t>Capital Plan</t>
        </is>
      </c>
      <c r="H1602" s="3" t="n">
        <v>24000</v>
      </c>
      <c r="I1602" s="3" t="n">
        <v>24000</v>
      </c>
      <c r="J1602" s="4" t="n">
        <v>0</v>
      </c>
      <c r="K1602" s="8">
        <f>IF(H1602=0,0,I1602/H1602)</f>
        <v/>
      </c>
      <c r="L1602" s="11" t="inlineStr">
        <is>
          <t>Completed</t>
        </is>
      </c>
    </row>
    <row r="1603">
      <c r="A1603" t="inlineStr">
        <is>
          <t>Foxdale Village</t>
        </is>
      </c>
      <c r="B1603" s="7" t="n">
        <v>2025</v>
      </c>
      <c r="C1603" t="inlineStr">
        <is>
          <t>Repair balcony framing &amp; decking</t>
        </is>
      </c>
      <c r="D1603" t="inlineStr">
        <is>
          <t>Balcony Decking</t>
        </is>
      </c>
      <c r="E1603" s="7" t="inlineStr">
        <is>
          <t>51072-00</t>
        </is>
      </c>
      <c r="F1603" s="11" t="inlineStr">
        <is>
          <t>GC</t>
        </is>
      </c>
      <c r="G1603" s="7" t="inlineStr">
        <is>
          <t>Capital Plan</t>
        </is>
      </c>
      <c r="H1603" s="3" t="n">
        <v>24000</v>
      </c>
      <c r="I1603" s="3" t="n">
        <v>24000</v>
      </c>
      <c r="J1603" s="4" t="n">
        <v>0</v>
      </c>
      <c r="K1603" s="8">
        <f>IF(H1603=0,0,I1603/H1603)</f>
        <v/>
      </c>
      <c r="L1603" s="11" t="inlineStr">
        <is>
          <t>Completed</t>
        </is>
      </c>
    </row>
    <row r="1604">
      <c r="A1604" t="inlineStr">
        <is>
          <t>Foxdale Village</t>
        </is>
      </c>
      <c r="B1604" s="7" t="n">
        <v>2025</v>
      </c>
      <c r="C1604" t="inlineStr">
        <is>
          <t xml:space="preserve">Landscaping -Leasing office </t>
        </is>
      </c>
      <c r="D1604" t="inlineStr">
        <is>
          <t>PCA 4.1 -Leasing Office – Allowance for landscaping remediation at ledge extension</t>
        </is>
      </c>
      <c r="E1604" s="7" t="inlineStr">
        <is>
          <t>51045-00</t>
        </is>
      </c>
      <c r="F1604" s="11" t="inlineStr">
        <is>
          <t>GC</t>
        </is>
      </c>
      <c r="G1604" s="7" t="inlineStr">
        <is>
          <t>Capital Plan</t>
        </is>
      </c>
      <c r="H1604" s="3" t="n">
        <v>5000</v>
      </c>
      <c r="I1604" s="3" t="n">
        <v>0</v>
      </c>
      <c r="J1604" s="4" t="n">
        <v>5000</v>
      </c>
      <c r="K1604" s="8">
        <f>IF(H1604=0,0,I1604/H1604)</f>
        <v/>
      </c>
      <c r="L1604" s="13" t="inlineStr">
        <is>
          <t>Not Started</t>
        </is>
      </c>
    </row>
    <row r="1605">
      <c r="A1605" t="inlineStr">
        <is>
          <t>Foxdale Village</t>
        </is>
      </c>
      <c r="B1605" s="7" t="n">
        <v>2025</v>
      </c>
      <c r="C1605" t="inlineStr">
        <is>
          <t xml:space="preserve">Repair cracks in leasing office </t>
        </is>
      </c>
      <c r="D1605" t="inlineStr">
        <is>
          <t>PCA -4.1 - Leasing Office – Allowance for spalling and crack repairs at concrete slab ledge extension, and potential sec</t>
        </is>
      </c>
      <c r="E1605" s="7" t="inlineStr">
        <is>
          <t>51090-00</t>
        </is>
      </c>
      <c r="F1605" s="11" t="inlineStr">
        <is>
          <t>GC</t>
        </is>
      </c>
      <c r="G1605" s="7" t="inlineStr">
        <is>
          <t>Capital Plan</t>
        </is>
      </c>
      <c r="H1605" s="3" t="n">
        <v>5000</v>
      </c>
      <c r="I1605" s="3" t="n">
        <v>0</v>
      </c>
      <c r="J1605" s="4" t="n">
        <v>5000</v>
      </c>
      <c r="K1605" s="8">
        <f>IF(H1605=0,0,I1605/H1605)</f>
        <v/>
      </c>
      <c r="L1605" s="13" t="inlineStr">
        <is>
          <t>Not Started</t>
        </is>
      </c>
    </row>
    <row r="1606">
      <c r="A1606" t="inlineStr">
        <is>
          <t>Foxdale Village</t>
        </is>
      </c>
      <c r="B1606" s="7" t="n">
        <v>2025</v>
      </c>
      <c r="C1606" t="inlineStr">
        <is>
          <t>Replace damaged wood</t>
        </is>
      </c>
      <c r="D1606" t="inlineStr">
        <is>
          <t>PCA 4.2 -Allowance for replacement of damaged wood framing during exterior cladding replacement.</t>
        </is>
      </c>
      <c r="E1606" s="7" t="inlineStr">
        <is>
          <t>51070-00</t>
        </is>
      </c>
      <c r="F1606" s="11" t="inlineStr">
        <is>
          <t>GC</t>
        </is>
      </c>
      <c r="G1606" s="7" t="inlineStr">
        <is>
          <t>Capital Plan</t>
        </is>
      </c>
      <c r="H1606" s="3" t="n">
        <v>10000</v>
      </c>
      <c r="I1606" s="3" t="n">
        <v>0</v>
      </c>
      <c r="J1606" s="4" t="n">
        <v>10000</v>
      </c>
      <c r="K1606" s="8">
        <f>IF(H1606=0,0,I1606/H1606)</f>
        <v/>
      </c>
      <c r="L1606" s="13" t="inlineStr">
        <is>
          <t>Not Started</t>
        </is>
      </c>
    </row>
    <row r="1607">
      <c r="A1607" t="inlineStr">
        <is>
          <t>Foxdale Village</t>
        </is>
      </c>
      <c r="B1607" s="7" t="n">
        <v>2025</v>
      </c>
      <c r="C1607" t="inlineStr">
        <is>
          <t>Repair masonary fence</t>
        </is>
      </c>
      <c r="D1607" t="inlineStr">
        <is>
          <t>PCA 4.2 - Remediation and/or sectional replacement of masonry perimeter fence.</t>
        </is>
      </c>
      <c r="E1607" s="7" t="inlineStr">
        <is>
          <t>51076-00</t>
        </is>
      </c>
      <c r="F1607" s="11" t="inlineStr">
        <is>
          <t>GC</t>
        </is>
      </c>
      <c r="G1607" s="7" t="inlineStr">
        <is>
          <t>Capital Plan</t>
        </is>
      </c>
      <c r="H1607" s="3" t="n">
        <v>20000</v>
      </c>
      <c r="I1607" s="3" t="n">
        <v>0</v>
      </c>
      <c r="J1607" s="4" t="n">
        <v>20000</v>
      </c>
      <c r="K1607" s="8">
        <f>IF(H1607=0,0,I1607/H1607)</f>
        <v/>
      </c>
      <c r="L1607" s="13" t="inlineStr">
        <is>
          <t>Not Started</t>
        </is>
      </c>
    </row>
    <row r="1608">
      <c r="A1608" t="inlineStr">
        <is>
          <t>Foxdale Village</t>
        </is>
      </c>
      <c r="B1608" s="7" t="n">
        <v>2025</v>
      </c>
      <c r="C1608" t="inlineStr">
        <is>
          <t>Repair concrete stairs</t>
        </is>
      </c>
      <c r="D1608" t="inlineStr">
        <is>
          <t>PCA 4.2 - Repair or replace damaged concrete treads at stairs.</t>
        </is>
      </c>
      <c r="E1608" s="7" t="inlineStr">
        <is>
          <t>51090-00</t>
        </is>
      </c>
      <c r="F1608" s="11" t="inlineStr">
        <is>
          <t>GC</t>
        </is>
      </c>
      <c r="G1608" s="7" t="inlineStr">
        <is>
          <t>Capital Plan</t>
        </is>
      </c>
      <c r="H1608" s="3" t="n">
        <v>20000</v>
      </c>
      <c r="I1608" s="3" t="n">
        <v>0</v>
      </c>
      <c r="J1608" s="4" t="n">
        <v>20000</v>
      </c>
      <c r="K1608" s="8">
        <f>IF(H1608=0,0,I1608/H1608)</f>
        <v/>
      </c>
      <c r="L1608" s="13" t="inlineStr">
        <is>
          <t>Not Started</t>
        </is>
      </c>
    </row>
    <row r="1609">
      <c r="A1609" t="inlineStr">
        <is>
          <t>Foxdale Village</t>
        </is>
      </c>
      <c r="B1609" s="7" t="n">
        <v>2025</v>
      </c>
      <c r="C1609" t="inlineStr">
        <is>
          <t>Inspect stair landing</t>
        </is>
      </c>
      <c r="D1609" t="inlineStr">
        <is>
          <t>PCA 4.2- Evaluate stair landing framing with borescope and replace any damaged framing, soffit material and rim joist as</t>
        </is>
      </c>
      <c r="E1609" s="7" t="inlineStr">
        <is>
          <t>51070-00</t>
        </is>
      </c>
      <c r="F1609" s="11" t="inlineStr">
        <is>
          <t>GC</t>
        </is>
      </c>
      <c r="G1609" s="7" t="inlineStr">
        <is>
          <t>Capital Plan</t>
        </is>
      </c>
      <c r="H1609" s="3" t="n">
        <v>5000</v>
      </c>
      <c r="I1609" s="3" t="n">
        <v>0</v>
      </c>
      <c r="J1609" s="4" t="n">
        <v>5000</v>
      </c>
      <c r="K1609" s="8">
        <f>IF(H1609=0,0,I1609/H1609)</f>
        <v/>
      </c>
      <c r="L1609" s="13" t="inlineStr">
        <is>
          <t>Not Started</t>
        </is>
      </c>
    </row>
    <row r="1610">
      <c r="A1610" t="inlineStr">
        <is>
          <t>Foxdale Village</t>
        </is>
      </c>
      <c r="B1610" s="7" t="n">
        <v>2025</v>
      </c>
      <c r="C1610" t="inlineStr">
        <is>
          <t>Repair exposed wood beams</t>
        </is>
      </c>
      <c r="D1610" t="inlineStr">
        <is>
          <t>PCA 4.2 -Remediate wood deterioration of exterior exposed wood beams and vertical braces</t>
        </is>
      </c>
      <c r="E1610" s="7" t="inlineStr">
        <is>
          <t>51070-00</t>
        </is>
      </c>
      <c r="F1610" s="11" t="inlineStr">
        <is>
          <t>GC</t>
        </is>
      </c>
      <c r="G1610" s="7" t="inlineStr">
        <is>
          <t>Capital Plan</t>
        </is>
      </c>
      <c r="H1610" s="3" t="n">
        <v>15000</v>
      </c>
      <c r="I1610" s="3" t="n">
        <v>0</v>
      </c>
      <c r="J1610" s="4" t="n">
        <v>15000</v>
      </c>
      <c r="K1610" s="8">
        <f>IF(H1610=0,0,I1610/H1610)</f>
        <v/>
      </c>
      <c r="L1610" s="13" t="inlineStr">
        <is>
          <t>Not Started</t>
        </is>
      </c>
    </row>
    <row r="1611">
      <c r="A1611" t="inlineStr">
        <is>
          <t>Foxdale Village</t>
        </is>
      </c>
      <c r="B1611" s="7" t="n">
        <v>2025</v>
      </c>
      <c r="C1611" t="inlineStr">
        <is>
          <t>Replace skylight lens</t>
        </is>
      </c>
      <c r="D1611" t="inlineStr">
        <is>
          <t>PCA 4.4.1 -Replace deteriorated or capped skylight lens</t>
        </is>
      </c>
      <c r="E1611" s="7" t="inlineStr">
        <is>
          <t>51074-00</t>
        </is>
      </c>
      <c r="F1611" s="11" t="inlineStr">
        <is>
          <t>GC</t>
        </is>
      </c>
      <c r="G1611" s="7" t="inlineStr">
        <is>
          <t>Capital Plan</t>
        </is>
      </c>
      <c r="H1611" s="3" t="n">
        <v>3000</v>
      </c>
      <c r="I1611" s="3" t="n">
        <v>0</v>
      </c>
      <c r="J1611" s="4" t="n">
        <v>3000</v>
      </c>
      <c r="K1611" s="8">
        <f>IF(H1611=0,0,I1611/H1611)</f>
        <v/>
      </c>
      <c r="L1611" s="13" t="inlineStr">
        <is>
          <t>Not Started</t>
        </is>
      </c>
    </row>
    <row r="1612">
      <c r="A1612" t="inlineStr">
        <is>
          <t>Foxdale Village</t>
        </is>
      </c>
      <c r="B1612" s="7" t="n">
        <v>2025</v>
      </c>
      <c r="C1612" t="inlineStr">
        <is>
          <t>Replace deteriorated roof-lines</t>
        </is>
      </c>
      <c r="D1612" t="inlineStr">
        <is>
          <t>PCA 4.4.1 - Replace deteriorated wood siding at roof-lines</t>
        </is>
      </c>
      <c r="E1612" s="7" t="inlineStr">
        <is>
          <t>51075-00</t>
        </is>
      </c>
      <c r="F1612" s="11" t="inlineStr">
        <is>
          <t>GC</t>
        </is>
      </c>
      <c r="G1612" s="7" t="inlineStr">
        <is>
          <t>Capital Plan</t>
        </is>
      </c>
      <c r="H1612" s="3" t="n">
        <v>10000</v>
      </c>
      <c r="I1612" s="3" t="n">
        <v>0</v>
      </c>
      <c r="J1612" s="4" t="n">
        <v>10000</v>
      </c>
      <c r="K1612" s="8">
        <f>IF(H1612=0,0,I1612/H1612)</f>
        <v/>
      </c>
      <c r="L1612" s="13" t="inlineStr">
        <is>
          <t>Not Started</t>
        </is>
      </c>
    </row>
    <row r="1613">
      <c r="A1613" t="inlineStr">
        <is>
          <t>Foxdale Village</t>
        </is>
      </c>
      <c r="B1613" s="7" t="n">
        <v>2025</v>
      </c>
      <c r="C1613" t="inlineStr">
        <is>
          <t>Replace roof hatch</t>
        </is>
      </c>
      <c r="D1613" t="inlineStr">
        <is>
          <t>PCA 4.4.1 -  Replace roof hatch and install safety railing</t>
        </is>
      </c>
      <c r="E1613" s="7" t="inlineStr">
        <is>
          <t>51062-00</t>
        </is>
      </c>
      <c r="F1613" s="11" t="inlineStr">
        <is>
          <t>GC</t>
        </is>
      </c>
      <c r="G1613" s="7" t="inlineStr">
        <is>
          <t>Capital Plan</t>
        </is>
      </c>
      <c r="H1613" s="3" t="n">
        <v>7000</v>
      </c>
      <c r="I1613" s="3" t="n">
        <v>0</v>
      </c>
      <c r="J1613" s="4" t="n">
        <v>7000</v>
      </c>
      <c r="K1613" s="8">
        <f>IF(H1613=0,0,I1613/H1613)</f>
        <v/>
      </c>
      <c r="L1613" s="13" t="inlineStr">
        <is>
          <t>Not Started</t>
        </is>
      </c>
    </row>
    <row r="1614">
      <c r="A1614" t="inlineStr">
        <is>
          <t>Foxdale Village</t>
        </is>
      </c>
      <c r="B1614" s="7" t="n">
        <v>2025</v>
      </c>
      <c r="C1614" t="inlineStr">
        <is>
          <t>Replace missing vent tops</t>
        </is>
      </c>
      <c r="D1614" t="inlineStr">
        <is>
          <t>PCA 4.4.1 - Replace missing vent tops</t>
        </is>
      </c>
      <c r="E1614" s="7" t="inlineStr">
        <is>
          <t>51062-00</t>
        </is>
      </c>
      <c r="F1614" s="11" t="inlineStr">
        <is>
          <t>GC</t>
        </is>
      </c>
      <c r="G1614" s="7" t="inlineStr">
        <is>
          <t>Capital Plan</t>
        </is>
      </c>
      <c r="H1614" s="3" t="n">
        <v>2000</v>
      </c>
      <c r="I1614" s="3" t="n">
        <v>0</v>
      </c>
      <c r="J1614" s="4" t="n">
        <v>2000</v>
      </c>
      <c r="K1614" s="8">
        <f>IF(H1614=0,0,I1614/H1614)</f>
        <v/>
      </c>
      <c r="L1614" s="13" t="inlineStr">
        <is>
          <t>Not Started</t>
        </is>
      </c>
    </row>
    <row r="1615">
      <c r="A1615" t="inlineStr">
        <is>
          <t>Foxdale Village</t>
        </is>
      </c>
      <c r="B1615" s="7" t="n">
        <v>2025</v>
      </c>
      <c r="C1615" t="inlineStr">
        <is>
          <t>Replace equipment screen</t>
        </is>
      </c>
      <c r="D1615" t="inlineStr">
        <is>
          <t>PCA 4.4.1 - Replace equipment screen</t>
        </is>
      </c>
      <c r="E1615" s="7" t="inlineStr">
        <is>
          <t>51070-00</t>
        </is>
      </c>
      <c r="F1615" s="11" t="inlineStr">
        <is>
          <t>GC</t>
        </is>
      </c>
      <c r="G1615" s="7" t="inlineStr">
        <is>
          <t>Capital Plan</t>
        </is>
      </c>
      <c r="H1615" s="3" t="n">
        <v>36000</v>
      </c>
      <c r="I1615" s="3" t="n">
        <v>0</v>
      </c>
      <c r="J1615" s="4" t="n">
        <v>36000</v>
      </c>
      <c r="K1615" s="8">
        <f>IF(H1615=0,0,I1615/H1615)</f>
        <v/>
      </c>
      <c r="L1615" s="13" t="inlineStr">
        <is>
          <t>Not Started</t>
        </is>
      </c>
    </row>
    <row r="1616">
      <c r="A1616" t="inlineStr">
        <is>
          <t>Foxdale Village</t>
        </is>
      </c>
      <c r="B1616" s="7" t="n">
        <v>2025</v>
      </c>
      <c r="C1616" t="inlineStr">
        <is>
          <t>Repair patio/balcony railings</t>
        </is>
      </c>
      <c r="D1616" t="inlineStr">
        <is>
          <t>Patio fence repairs</t>
        </is>
      </c>
      <c r="E1616" s="7" t="inlineStr">
        <is>
          <t>51077-00</t>
        </is>
      </c>
      <c r="F1616" s="11" t="inlineStr">
        <is>
          <t>GC</t>
        </is>
      </c>
      <c r="G1616" s="7" t="inlineStr">
        <is>
          <t>Capital Plan</t>
        </is>
      </c>
      <c r="H1616" s="3" t="n">
        <v>48000</v>
      </c>
      <c r="I1616" s="3" t="n">
        <v>48000</v>
      </c>
      <c r="J1616" s="4" t="n">
        <v>0</v>
      </c>
      <c r="K1616" s="8">
        <f>IF(H1616=0,0,I1616/H1616)</f>
        <v/>
      </c>
      <c r="L1616" s="11" t="inlineStr">
        <is>
          <t>Completed</t>
        </is>
      </c>
    </row>
    <row r="1617">
      <c r="A1617" t="inlineStr">
        <is>
          <t>Foxdale Village</t>
        </is>
      </c>
      <c r="B1617" s="7" t="n">
        <v>2025</v>
      </c>
      <c r="C1617" t="inlineStr">
        <is>
          <t>Expansion Joints</t>
        </is>
      </c>
      <c r="D1617" t="inlineStr">
        <is>
          <t>Replace stucco expansion joints</t>
        </is>
      </c>
      <c r="E1617" s="7" t="inlineStr">
        <is>
          <t>51075-00</t>
        </is>
      </c>
      <c r="F1617" s="11" t="inlineStr">
        <is>
          <t>GC</t>
        </is>
      </c>
      <c r="G1617" s="7" t="inlineStr">
        <is>
          <t>Capital Plan</t>
        </is>
      </c>
      <c r="H1617" s="3" t="n">
        <v>48000</v>
      </c>
      <c r="I1617" s="3" t="n">
        <v>48000</v>
      </c>
      <c r="J1617" s="4" t="n">
        <v>0</v>
      </c>
      <c r="K1617" s="8">
        <f>IF(H1617=0,0,I1617/H1617)</f>
        <v/>
      </c>
      <c r="L1617" s="11" t="inlineStr">
        <is>
          <t>Completed</t>
        </is>
      </c>
    </row>
    <row r="1618">
      <c r="A1618" t="inlineStr">
        <is>
          <t>Foxdale Village</t>
        </is>
      </c>
      <c r="B1618" s="7" t="n">
        <v>2025</v>
      </c>
      <c r="C1618" t="inlineStr">
        <is>
          <t>Roofing</t>
        </is>
      </c>
      <c r="D1618" t="inlineStr">
        <is>
          <t xml:space="preserve">19 roofs appear to be TPO- replace one roof and repair 19 roofs yr2  A, C, D, E, F, G, H, I, J, K, M, N, P, R, T, V, X, </t>
        </is>
      </c>
      <c r="E1618" s="7" t="inlineStr">
        <is>
          <t>51061-00</t>
        </is>
      </c>
      <c r="F1618" s="11" t="inlineStr">
        <is>
          <t>GC</t>
        </is>
      </c>
      <c r="G1618" s="7" t="inlineStr">
        <is>
          <t>Capital Plan</t>
        </is>
      </c>
      <c r="H1618" s="3" t="n">
        <v>97500</v>
      </c>
      <c r="I1618" s="3" t="n">
        <v>88000</v>
      </c>
      <c r="J1618" s="4" t="n">
        <v>9500</v>
      </c>
      <c r="K1618" s="8">
        <f>IF(H1618=0,0,I1618/H1618)</f>
        <v/>
      </c>
      <c r="L1618" s="10" t="inlineStr">
        <is>
          <t>In Progress</t>
        </is>
      </c>
    </row>
    <row r="1619">
      <c r="A1619" t="inlineStr">
        <is>
          <t>Foxdale Village</t>
        </is>
      </c>
      <c r="B1619" s="7" t="n">
        <v>2025</v>
      </c>
      <c r="C1619" t="inlineStr">
        <is>
          <t>Roofing Maintenance</t>
        </is>
      </c>
      <c r="D1619" t="inlineStr">
        <is>
          <t>PCA 4.4.1 All roof sections: Annual maintenance</t>
        </is>
      </c>
      <c r="E1619" s="7" t="inlineStr">
        <is>
          <t>51062-00</t>
        </is>
      </c>
      <c r="F1619" s="11" t="inlineStr">
        <is>
          <t>GC</t>
        </is>
      </c>
      <c r="G1619" s="7" t="inlineStr">
        <is>
          <t>Capital Plan</t>
        </is>
      </c>
      <c r="H1619" s="3" t="n">
        <v>25243</v>
      </c>
      <c r="I1619" s="3" t="n">
        <v>0</v>
      </c>
      <c r="J1619" s="4" t="n">
        <v>25243</v>
      </c>
      <c r="K1619" s="8">
        <f>IF(H1619=0,0,I1619/H1619)</f>
        <v/>
      </c>
      <c r="L1619" s="13" t="inlineStr">
        <is>
          <t>Not Started</t>
        </is>
      </c>
    </row>
    <row r="1620">
      <c r="A1620" t="inlineStr">
        <is>
          <t>Foxdale Village</t>
        </is>
      </c>
      <c r="B1620" s="7" t="n">
        <v>2025</v>
      </c>
      <c r="C1620" t="inlineStr">
        <is>
          <t>Gutters &amp; downspouts</t>
        </is>
      </c>
      <c r="D1620" t="inlineStr">
        <is>
          <t>Clean and repair gutters</t>
        </is>
      </c>
      <c r="E1620" s="7" t="inlineStr">
        <is>
          <t>51071-00</t>
        </is>
      </c>
      <c r="F1620" s="11" t="inlineStr">
        <is>
          <t>GC</t>
        </is>
      </c>
      <c r="G1620" s="7" t="inlineStr">
        <is>
          <t>Capital Plan</t>
        </is>
      </c>
      <c r="H1620" s="3" t="n">
        <v>29274</v>
      </c>
      <c r="I1620" s="3" t="n">
        <v>29274</v>
      </c>
      <c r="J1620" s="4" t="n">
        <v>0</v>
      </c>
      <c r="K1620" s="8">
        <f>IF(H1620=0,0,I1620/H1620)</f>
        <v/>
      </c>
      <c r="L1620" s="11" t="inlineStr">
        <is>
          <t>Completed</t>
        </is>
      </c>
    </row>
    <row r="1621">
      <c r="A1621" t="inlineStr">
        <is>
          <t>Foxdale Village</t>
        </is>
      </c>
      <c r="B1621" s="7" t="n">
        <v>2025</v>
      </c>
      <c r="C1621" t="inlineStr">
        <is>
          <t>Flashing</t>
        </is>
      </c>
      <c r="D1621" t="inlineStr">
        <is>
          <t>Replace damaged flashing</t>
        </is>
      </c>
      <c r="E1621" s="7" t="inlineStr">
        <is>
          <t>51062-00</t>
        </is>
      </c>
      <c r="F1621" s="11" t="inlineStr">
        <is>
          <t>GC</t>
        </is>
      </c>
      <c r="G1621" s="7" t="inlineStr">
        <is>
          <t>Capital Plan</t>
        </is>
      </c>
      <c r="H1621" s="3" t="n">
        <v>24000</v>
      </c>
      <c r="I1621" s="3" t="n">
        <v>24000</v>
      </c>
      <c r="J1621" s="4" t="n">
        <v>0</v>
      </c>
      <c r="K1621" s="8">
        <f>IF(H1621=0,0,I1621/H1621)</f>
        <v/>
      </c>
      <c r="L1621" s="11" t="inlineStr">
        <is>
          <t>Completed</t>
        </is>
      </c>
    </row>
    <row r="1622">
      <c r="A1622" t="inlineStr">
        <is>
          <t>Foxdale Village</t>
        </is>
      </c>
      <c r="B1622" s="7" t="n">
        <v>2025</v>
      </c>
      <c r="C1622" t="inlineStr">
        <is>
          <t xml:space="preserve">Sealants &amp; caulking </t>
        </is>
      </c>
      <c r="D1622" t="inlineStr">
        <is>
          <t>Seal transition to stucco from siding</t>
        </is>
      </c>
      <c r="E1622" s="7" t="inlineStr">
        <is>
          <t>51062-00</t>
        </is>
      </c>
      <c r="F1622" s="11" t="inlineStr">
        <is>
          <t>GC</t>
        </is>
      </c>
      <c r="G1622" s="7" t="inlineStr">
        <is>
          <t>Capital Plan</t>
        </is>
      </c>
      <c r="H1622" s="3" t="n">
        <v>24000</v>
      </c>
      <c r="I1622" s="3" t="n">
        <v>24000</v>
      </c>
      <c r="J1622" s="4" t="n">
        <v>0</v>
      </c>
      <c r="K1622" s="8">
        <f>IF(H1622=0,0,I1622/H1622)</f>
        <v/>
      </c>
      <c r="L1622" s="11" t="inlineStr">
        <is>
          <t>Completed</t>
        </is>
      </c>
    </row>
    <row r="1623">
      <c r="A1623" t="inlineStr">
        <is>
          <t>Foxdale Village</t>
        </is>
      </c>
      <c r="B1623" s="7" t="n">
        <v>2025</v>
      </c>
      <c r="C1623" t="inlineStr">
        <is>
          <t>Repair / replace wood shingles</t>
        </is>
      </c>
      <c r="D1623" t="inlineStr">
        <is>
          <t>Replace T-111 siding with Hardie. Equity PCA Item 4.3.1- $19,800- Damaged and deteriorated T1-11 siding was present at n</t>
        </is>
      </c>
      <c r="E1623" s="7" t="inlineStr">
        <is>
          <t>51075-00</t>
        </is>
      </c>
      <c r="F1623" s="11" t="inlineStr">
        <is>
          <t>GC</t>
        </is>
      </c>
      <c r="G1623" s="7" t="inlineStr">
        <is>
          <t>Capital Plan</t>
        </is>
      </c>
      <c r="H1623" s="3" t="n">
        <v>1033200</v>
      </c>
      <c r="I1623" s="3" t="n">
        <v>1033200</v>
      </c>
      <c r="J1623" s="4" t="n">
        <v>0</v>
      </c>
      <c r="K1623" s="8">
        <f>IF(H1623=0,0,I1623/H1623)</f>
        <v/>
      </c>
      <c r="L1623" s="11" t="inlineStr">
        <is>
          <t>Completed</t>
        </is>
      </c>
    </row>
    <row r="1624">
      <c r="A1624" t="inlineStr">
        <is>
          <t>Foxdale Village</t>
        </is>
      </c>
      <c r="B1624" s="7" t="n">
        <v>2025</v>
      </c>
      <c r="C1624" t="inlineStr">
        <is>
          <t>Repair stucco</t>
        </is>
      </c>
      <c r="D1624" t="inlineStr">
        <is>
          <t>Repair damaged stucco</t>
        </is>
      </c>
      <c r="E1624" s="7" t="inlineStr">
        <is>
          <t>51075-00</t>
        </is>
      </c>
      <c r="F1624" s="11" t="inlineStr">
        <is>
          <t>GC</t>
        </is>
      </c>
      <c r="G1624" s="7" t="inlineStr">
        <is>
          <t>Capital Plan</t>
        </is>
      </c>
      <c r="H1624" s="3" t="n">
        <v>75000</v>
      </c>
      <c r="I1624" s="3" t="n">
        <v>75000</v>
      </c>
      <c r="J1624" s="4" t="n">
        <v>0</v>
      </c>
      <c r="K1624" s="8">
        <f>IF(H1624=0,0,I1624/H1624)</f>
        <v/>
      </c>
      <c r="L1624" s="11" t="inlineStr">
        <is>
          <t>Completed</t>
        </is>
      </c>
    </row>
    <row r="1625">
      <c r="A1625" t="inlineStr">
        <is>
          <t>Foxdale Village</t>
        </is>
      </c>
      <c r="B1625" s="7" t="n">
        <v>2025</v>
      </c>
      <c r="C1625" t="inlineStr">
        <is>
          <t>Exterior building paint</t>
        </is>
      </c>
      <c r="D1625" t="inlineStr">
        <is>
          <t>Paint community 
Equity PCA Item 3.2.7- $15,000- The paint finish on the wood fencing throughout the site was observed t</t>
        </is>
      </c>
      <c r="E1625" s="7" t="inlineStr">
        <is>
          <t>51080-00</t>
        </is>
      </c>
      <c r="F1625" s="11" t="inlineStr">
        <is>
          <t>GC</t>
        </is>
      </c>
      <c r="G1625" s="7" t="inlineStr">
        <is>
          <t>Capital Plan</t>
        </is>
      </c>
      <c r="H1625" s="3" t="n">
        <v>401800</v>
      </c>
      <c r="I1625" s="3" t="n">
        <v>401800</v>
      </c>
      <c r="J1625" s="4" t="n">
        <v>0</v>
      </c>
      <c r="K1625" s="8">
        <f>IF(H1625=0,0,I1625/H1625)</f>
        <v/>
      </c>
      <c r="L1625" s="11" t="inlineStr">
        <is>
          <t>Completed</t>
        </is>
      </c>
    </row>
    <row r="1626">
      <c r="A1626" t="inlineStr">
        <is>
          <t>Foxdale Village</t>
        </is>
      </c>
      <c r="B1626" s="7" t="n">
        <v>2025</v>
      </c>
      <c r="C1626" t="inlineStr">
        <is>
          <t>Repair / replace wood trim</t>
        </is>
      </c>
      <c r="D1626" t="inlineStr">
        <is>
          <t>Replace trim and damaged fascia</t>
        </is>
      </c>
      <c r="E1626" s="7" t="inlineStr">
        <is>
          <t>51082-00</t>
        </is>
      </c>
      <c r="F1626" s="11" t="inlineStr">
        <is>
          <t>GC</t>
        </is>
      </c>
      <c r="G1626" s="7" t="inlineStr">
        <is>
          <t>Capital Plan</t>
        </is>
      </c>
      <c r="H1626" s="3" t="n">
        <v>179500</v>
      </c>
      <c r="I1626" s="3" t="n">
        <v>179500</v>
      </c>
      <c r="J1626" s="4" t="n">
        <v>0</v>
      </c>
      <c r="K1626" s="8">
        <f>IF(H1626=0,0,I1626/H1626)</f>
        <v/>
      </c>
      <c r="L1626" s="11" t="inlineStr">
        <is>
          <t>Completed</t>
        </is>
      </c>
    </row>
    <row r="1627">
      <c r="A1627" t="inlineStr">
        <is>
          <t>Foxdale Village</t>
        </is>
      </c>
      <c r="B1627" s="7" t="n">
        <v>2025</v>
      </c>
      <c r="C1627" t="inlineStr">
        <is>
          <t>Green Program - Echelon Energy Retrofit</t>
        </is>
      </c>
      <c r="D1627" t="inlineStr">
        <is>
          <t>Energy Retrofit</t>
        </is>
      </c>
      <c r="E1627" s="7" t="inlineStr">
        <is>
          <t>51160-00</t>
        </is>
      </c>
      <c r="F1627" s="11" t="inlineStr">
        <is>
          <t>GC</t>
        </is>
      </c>
      <c r="G1627" s="7" t="inlineStr">
        <is>
          <t>Capital Plan</t>
        </is>
      </c>
      <c r="H1627" s="3" t="n">
        <v>116000</v>
      </c>
      <c r="I1627" s="3" t="n">
        <v>0</v>
      </c>
      <c r="J1627" s="4" t="n">
        <v>116000</v>
      </c>
      <c r="K1627" s="8">
        <f>IF(H1627=0,0,I1627/H1627)</f>
        <v/>
      </c>
      <c r="L1627" s="13" t="inlineStr">
        <is>
          <t>Not Started</t>
        </is>
      </c>
    </row>
    <row r="1628">
      <c r="A1628" t="inlineStr">
        <is>
          <t>Foxdale Village</t>
        </is>
      </c>
      <c r="B1628" s="7" t="n">
        <v>2025</v>
      </c>
      <c r="C1628" t="inlineStr">
        <is>
          <t>Deferred Maintenance - Remove Mold</t>
        </is>
      </c>
      <c r="D1628" t="inlineStr">
        <is>
          <t>Lender PCR Item- $6,000- Mold was observed in the bathrooms of many units. The units include the following: Unit 1350-52</t>
        </is>
      </c>
      <c r="E1628" s="7" t="inlineStr">
        <is>
          <t>52111-00</t>
        </is>
      </c>
      <c r="F1628" s="12" t="inlineStr">
        <is>
          <t>PMC</t>
        </is>
      </c>
      <c r="G1628" s="7" t="inlineStr">
        <is>
          <t>Capital Plan</t>
        </is>
      </c>
      <c r="H1628" s="3" t="n">
        <v>6000</v>
      </c>
      <c r="I1628" s="3" t="n">
        <v>25702</v>
      </c>
      <c r="J1628" s="4" t="n">
        <v>-19702</v>
      </c>
      <c r="K1628" s="8">
        <f>IF(H1628=0,0,I1628/H1628)</f>
        <v/>
      </c>
      <c r="L1628" s="11" t="inlineStr">
        <is>
          <t>Completed</t>
        </is>
      </c>
    </row>
    <row r="1629">
      <c r="A1629" t="inlineStr">
        <is>
          <t>Foxdale Village</t>
        </is>
      </c>
      <c r="B1629" s="7" t="n">
        <v>2025</v>
      </c>
      <c r="C1629" t="inlineStr">
        <is>
          <t>Fire Stops</t>
        </is>
      </c>
      <c r="D1629" t="inlineStr">
        <is>
          <t>Basic Fire Stop (Pair covers 4 burner range)- For range vent hoods</t>
        </is>
      </c>
      <c r="E1629" s="7" t="inlineStr">
        <is>
          <t>51993-00</t>
        </is>
      </c>
      <c r="F1629" s="12" t="inlineStr">
        <is>
          <t>PMC</t>
        </is>
      </c>
      <c r="G1629" s="7" t="inlineStr">
        <is>
          <t>Capital Plan</t>
        </is>
      </c>
      <c r="H1629" s="3" t="n">
        <v>14129</v>
      </c>
      <c r="I1629" s="3" t="n">
        <v>60523</v>
      </c>
      <c r="J1629" s="4" t="n">
        <v>-46394</v>
      </c>
      <c r="K1629" s="8">
        <f>IF(H1629=0,0,I1629/H1629)</f>
        <v/>
      </c>
      <c r="L1629" s="11" t="inlineStr">
        <is>
          <t>Completed</t>
        </is>
      </c>
    </row>
    <row r="1630">
      <c r="A1630" t="inlineStr">
        <is>
          <t>Foxdale Village</t>
        </is>
      </c>
      <c r="B1630" s="7" t="n">
        <v>2025</v>
      </c>
      <c r="C1630" t="inlineStr">
        <is>
          <t>Unit deferred maintenance</t>
        </is>
      </c>
      <c r="D1630" t="inlineStr">
        <is>
          <t>Flooring replacement needed: kitchen (26), living room (13), bedroom (31), and bathroom (7) Equity PCA Item 6.5.2- $341,</t>
        </is>
      </c>
      <c r="E1630" s="7" t="inlineStr">
        <is>
          <t>51157-00</t>
        </is>
      </c>
      <c r="F1630" s="12" t="inlineStr">
        <is>
          <t>PMC</t>
        </is>
      </c>
      <c r="G1630" s="7" t="inlineStr">
        <is>
          <t>Capital Plan</t>
        </is>
      </c>
      <c r="H1630" s="3" t="n">
        <v>85400</v>
      </c>
      <c r="I1630" s="3" t="n">
        <v>42108</v>
      </c>
      <c r="J1630" s="4" t="n">
        <v>43292</v>
      </c>
      <c r="K1630" s="8">
        <f>IF(H1630=0,0,I1630/H1630)</f>
        <v/>
      </c>
      <c r="L1630" s="10" t="inlineStr">
        <is>
          <t>In Progress</t>
        </is>
      </c>
    </row>
    <row r="1631">
      <c r="A1631" t="inlineStr">
        <is>
          <t>Foxdale Village</t>
        </is>
      </c>
      <c r="B1631" s="7" t="n">
        <v>2025</v>
      </c>
      <c r="C1631" t="inlineStr">
        <is>
          <t>Down Units</t>
        </is>
      </c>
      <c r="D1631" t="inlineStr">
        <is>
          <t>Lender PCR Item- $5,500- At the time of the site visit, one (1) down unit (Unit 1350-513) was observed due to fire damag</t>
        </is>
      </c>
      <c r="E1631" s="7" t="inlineStr">
        <is>
          <t>52111-00</t>
        </is>
      </c>
      <c r="F1631" s="11" t="inlineStr">
        <is>
          <t>GC</t>
        </is>
      </c>
      <c r="G1631" s="7" t="inlineStr">
        <is>
          <t>Capital Plan</t>
        </is>
      </c>
      <c r="H1631" s="3" t="n">
        <v>5500</v>
      </c>
      <c r="I1631" s="3" t="n">
        <v>0</v>
      </c>
      <c r="J1631" s="4" t="n">
        <v>5500</v>
      </c>
      <c r="K1631" s="8">
        <f>IF(H1631=0,0,I1631/H1631)</f>
        <v/>
      </c>
      <c r="L1631" s="13" t="inlineStr">
        <is>
          <t>Not Started</t>
        </is>
      </c>
    </row>
    <row r="1632">
      <c r="A1632" t="inlineStr">
        <is>
          <t>Foxdale Village</t>
        </is>
      </c>
      <c r="B1632" s="7" t="n">
        <v>2025</v>
      </c>
      <c r="C1632" t="inlineStr">
        <is>
          <t>Clubhouse / Office Remodel</t>
        </is>
      </c>
      <c r="D1632" t="inlineStr">
        <is>
          <t>Paint, Repair, and replace carpet in office, explore repurposing community center for fitness center or other use</t>
        </is>
      </c>
      <c r="E1632" s="7" t="inlineStr">
        <is>
          <t>51169-00</t>
        </is>
      </c>
      <c r="F1632" s="11" t="inlineStr">
        <is>
          <t>GC</t>
        </is>
      </c>
      <c r="G1632" s="7" t="inlineStr">
        <is>
          <t>Capital Plan</t>
        </is>
      </c>
      <c r="H1632" s="3" t="n">
        <v>150000</v>
      </c>
      <c r="I1632" s="3" t="n">
        <v>0</v>
      </c>
      <c r="J1632" s="4" t="n">
        <v>150000</v>
      </c>
      <c r="K1632" s="8">
        <f>IF(H1632=0,0,I1632/H1632)</f>
        <v/>
      </c>
      <c r="L1632" s="13" t="inlineStr">
        <is>
          <t>Not Started</t>
        </is>
      </c>
    </row>
    <row r="1633">
      <c r="A1633" t="inlineStr">
        <is>
          <t>Foxdale Village</t>
        </is>
      </c>
      <c r="B1633" s="7" t="n">
        <v>2025</v>
      </c>
      <c r="C1633" t="inlineStr">
        <is>
          <t>Clubhouse / Office Furniture</t>
        </is>
      </c>
      <c r="D1633" t="inlineStr">
        <is>
          <t>Clubhouse Furniture</t>
        </is>
      </c>
      <c r="E1633" s="7" t="inlineStr">
        <is>
          <t>51160-06</t>
        </is>
      </c>
      <c r="F1633" s="11" t="inlineStr">
        <is>
          <t>GC</t>
        </is>
      </c>
      <c r="G1633" s="7" t="inlineStr">
        <is>
          <t>Capital Plan</t>
        </is>
      </c>
      <c r="H1633" s="3" t="n">
        <v>30000</v>
      </c>
      <c r="I1633" s="3" t="n">
        <v>0</v>
      </c>
      <c r="J1633" s="4" t="n">
        <v>30000</v>
      </c>
      <c r="K1633" s="8">
        <f>IF(H1633=0,0,I1633/H1633)</f>
        <v/>
      </c>
      <c r="L1633" s="13" t="inlineStr">
        <is>
          <t>Not Started</t>
        </is>
      </c>
    </row>
    <row r="1634">
      <c r="A1634" t="inlineStr">
        <is>
          <t>Foxdale Village</t>
        </is>
      </c>
      <c r="B1634" s="7" t="n">
        <v>2025</v>
      </c>
      <c r="C1634" t="inlineStr">
        <is>
          <t>Electrical distribution</t>
        </is>
      </c>
      <c r="D1634" t="inlineStr">
        <is>
          <t>Inspect and repair lighting controllers on all buildings
Contingency for electrical panel upgrades/replacements starting</t>
        </is>
      </c>
      <c r="E1634" s="7" t="inlineStr">
        <is>
          <t>51140-00</t>
        </is>
      </c>
      <c r="F1634" s="11" t="inlineStr">
        <is>
          <t>GC</t>
        </is>
      </c>
      <c r="G1634" s="7" t="inlineStr">
        <is>
          <t>Capital Plan</t>
        </is>
      </c>
      <c r="H1634" s="3" t="n">
        <v>27500</v>
      </c>
      <c r="I1634" s="3" t="n">
        <v>25000</v>
      </c>
      <c r="J1634" s="4" t="n">
        <v>2500</v>
      </c>
      <c r="K1634" s="8">
        <f>IF(H1634=0,0,I1634/H1634)</f>
        <v/>
      </c>
      <c r="L1634" s="10" t="inlineStr">
        <is>
          <t>In Progress</t>
        </is>
      </c>
    </row>
    <row r="1635">
      <c r="A1635" t="inlineStr">
        <is>
          <t>Foxdale Village</t>
        </is>
      </c>
      <c r="B1635" s="7" t="n">
        <v>2025</v>
      </c>
      <c r="C1635" t="inlineStr">
        <is>
          <t>Electrical distribution</t>
        </is>
      </c>
      <c r="D1635" t="inlineStr">
        <is>
          <t>Electrical service and distribution equipment, Phased replacement</t>
        </is>
      </c>
      <c r="E1635" s="7" t="inlineStr">
        <is>
          <t>51140-00</t>
        </is>
      </c>
      <c r="F1635" s="11" t="inlineStr">
        <is>
          <t>GC</t>
        </is>
      </c>
      <c r="G1635" s="7" t="inlineStr">
        <is>
          <t>Capital Plan</t>
        </is>
      </c>
      <c r="H1635" s="3" t="n">
        <v>57400</v>
      </c>
      <c r="I1635" s="3" t="n">
        <v>0</v>
      </c>
      <c r="J1635" s="4" t="n">
        <v>57400</v>
      </c>
      <c r="K1635" s="8">
        <f>IF(H1635=0,0,I1635/H1635)</f>
        <v/>
      </c>
      <c r="L1635" s="13" t="inlineStr">
        <is>
          <t>Not Started</t>
        </is>
      </c>
    </row>
    <row r="1636">
      <c r="A1636" t="inlineStr">
        <is>
          <t>Foxdale Village</t>
        </is>
      </c>
      <c r="B1636" s="7" t="n">
        <v>2025</v>
      </c>
      <c r="C1636" t="inlineStr">
        <is>
          <t>Fire Alarm System</t>
        </is>
      </c>
      <c r="D1636" t="inlineStr">
        <is>
          <t>Lender PCR Item- $2,000- Repair the main fire alarm system which indicates "trouble" and perform the expired annual insp</t>
        </is>
      </c>
      <c r="E1636" s="7" t="inlineStr">
        <is>
          <t>51993-00</t>
        </is>
      </c>
      <c r="F1636" s="12" t="inlineStr">
        <is>
          <t>PMC</t>
        </is>
      </c>
      <c r="G1636" s="7" t="inlineStr">
        <is>
          <t>Capital Plan</t>
        </is>
      </c>
      <c r="H1636" s="3" t="n">
        <v>1000</v>
      </c>
      <c r="I1636" s="3" t="n">
        <v>4284</v>
      </c>
      <c r="J1636" s="4" t="n">
        <v>-3284</v>
      </c>
      <c r="K1636" s="8">
        <f>IF(H1636=0,0,I1636/H1636)</f>
        <v/>
      </c>
      <c r="L1636" s="11" t="inlineStr">
        <is>
          <t>Completed</t>
        </is>
      </c>
    </row>
    <row r="1637">
      <c r="A1637" t="inlineStr">
        <is>
          <t>Foxdale Village</t>
        </is>
      </c>
      <c r="B1637" s="7" t="n">
        <v>2025</v>
      </c>
      <c r="C1637" t="inlineStr">
        <is>
          <t>Infrared Scan of Electrical Equipment</t>
        </is>
      </c>
      <c r="D1637" t="inlineStr">
        <is>
          <t>Equity PCA Item 5.3- $6,000- An infrared (IR) scan tag was observed at an electrical service entrance, the date on the t</t>
        </is>
      </c>
      <c r="E1637" s="7" t="inlineStr">
        <is>
          <t>51993-01</t>
        </is>
      </c>
      <c r="F1637" s="11" t="inlineStr">
        <is>
          <t>GC</t>
        </is>
      </c>
      <c r="G1637" s="7" t="inlineStr">
        <is>
          <t>Capital Plan</t>
        </is>
      </c>
      <c r="H1637" s="3" t="n">
        <v>6000</v>
      </c>
      <c r="I1637" s="3" t="n">
        <v>0</v>
      </c>
      <c r="J1637" s="4" t="n">
        <v>6000</v>
      </c>
      <c r="K1637" s="8">
        <f>IF(H1637=0,0,I1637/H1637)</f>
        <v/>
      </c>
      <c r="L1637" s="13" t="inlineStr">
        <is>
          <t>Not Started</t>
        </is>
      </c>
    </row>
    <row r="1638">
      <c r="A1638" t="inlineStr">
        <is>
          <t>Foxdale Village</t>
        </is>
      </c>
      <c r="B1638" s="7" t="n">
        <v>2025</v>
      </c>
      <c r="C1638" t="inlineStr">
        <is>
          <t>Contingency</t>
        </is>
      </c>
      <c r="D1638" t="inlineStr">
        <is>
          <t>Contingency Amount</t>
        </is>
      </c>
      <c r="E1638" s="7" t="inlineStr">
        <is>
          <t>51175-00</t>
        </is>
      </c>
      <c r="F1638" s="11" t="inlineStr">
        <is>
          <t>GC</t>
        </is>
      </c>
      <c r="G1638" s="15" t="inlineStr">
        <is>
          <t>Contingency</t>
        </is>
      </c>
      <c r="H1638" s="3" t="n">
        <v>351235</v>
      </c>
      <c r="I1638" s="3" t="n">
        <v>0</v>
      </c>
      <c r="J1638" s="4" t="n">
        <v>351235</v>
      </c>
      <c r="K1638" s="8">
        <f>IF(H1638=0,0,I1638/H1638)</f>
        <v/>
      </c>
      <c r="L1638" s="12" t="inlineStr">
        <is>
          <t>Reserve</t>
        </is>
      </c>
    </row>
    <row r="1639">
      <c r="A1639" t="inlineStr">
        <is>
          <t>Foxdale Village</t>
        </is>
      </c>
      <c r="B1639" s="7" t="n">
        <v>2025</v>
      </c>
      <c r="C1639" t="inlineStr">
        <is>
          <t>Construction Management Fee</t>
        </is>
      </c>
      <c r="D1639" t="inlineStr">
        <is>
          <t>CM Fee</t>
        </is>
      </c>
      <c r="E1639" s="7" t="inlineStr">
        <is>
          <t>51190-00</t>
        </is>
      </c>
      <c r="F1639" s="11" t="inlineStr">
        <is>
          <t>GC</t>
        </is>
      </c>
      <c r="G1639" s="15" t="inlineStr">
        <is>
          <t>CM Fee</t>
        </is>
      </c>
      <c r="H1639" s="3" t="n">
        <v>183884</v>
      </c>
      <c r="I1639" s="3" t="n">
        <v>0</v>
      </c>
      <c r="J1639" s="4" t="n">
        <v>183884</v>
      </c>
      <c r="K1639" s="8">
        <f>IF(H1639=0,0,I1639/H1639)</f>
        <v/>
      </c>
      <c r="L1639" s="12" t="inlineStr">
        <is>
          <t>Reserve</t>
        </is>
      </c>
    </row>
    <row r="1640">
      <c r="A1640" t="inlineStr">
        <is>
          <t>Latitude at the Commons</t>
        </is>
      </c>
      <c r="B1640" s="7" t="n">
        <v>2025</v>
      </c>
      <c r="C1640" t="inlineStr">
        <is>
          <t>Landscape Cleanup and Enhancements</t>
        </is>
      </c>
      <c r="D1640" t="inlineStr">
        <is>
          <t>Concept Walk - Tree trimming</t>
        </is>
      </c>
      <c r="E1640" s="7" t="inlineStr">
        <is>
          <t>84303</t>
        </is>
      </c>
      <c r="F1640" s="12" t="inlineStr">
        <is>
          <t>PMC</t>
        </is>
      </c>
      <c r="G1640" s="7" t="inlineStr">
        <is>
          <t>Capital Plan</t>
        </is>
      </c>
      <c r="H1640" s="3" t="n">
        <v>50000</v>
      </c>
      <c r="I1640" s="3" t="n">
        <v>0</v>
      </c>
      <c r="J1640" s="4" t="n">
        <v>50000</v>
      </c>
      <c r="K1640" s="8">
        <f>IF(H1640=0,0,I1640/H1640)</f>
        <v/>
      </c>
      <c r="L1640" s="13" t="inlineStr">
        <is>
          <t>Not Started</t>
        </is>
      </c>
    </row>
    <row r="1641">
      <c r="A1641" t="inlineStr">
        <is>
          <t>Latitude at the Commons</t>
        </is>
      </c>
      <c r="B1641" s="7" t="n">
        <v>2025</v>
      </c>
      <c r="C1641" t="inlineStr">
        <is>
          <t xml:space="preserve">Asphalt Coating </t>
        </is>
      </c>
      <c r="D1641" t="inlineStr">
        <is>
          <t>Seal Coat parking lot</t>
        </is>
      </c>
      <c r="E1641" s="7" t="inlineStr">
        <is>
          <t>84204</t>
        </is>
      </c>
      <c r="F1641" s="11" t="inlineStr">
        <is>
          <t>GC</t>
        </is>
      </c>
      <c r="G1641" s="7" t="inlineStr">
        <is>
          <t>Capital Plan</t>
        </is>
      </c>
      <c r="H1641" s="3" t="n">
        <v>89000</v>
      </c>
      <c r="I1641" s="3" t="n">
        <v>26700</v>
      </c>
      <c r="J1641" s="4" t="n">
        <v>62300</v>
      </c>
      <c r="K1641" s="8">
        <f>IF(H1641=0,0,I1641/H1641)</f>
        <v/>
      </c>
      <c r="L1641" s="10" t="inlineStr">
        <is>
          <t>In Progress</t>
        </is>
      </c>
    </row>
    <row r="1642">
      <c r="A1642" t="inlineStr">
        <is>
          <t>Latitude at the Commons</t>
        </is>
      </c>
      <c r="B1642" s="7" t="n">
        <v>2025</v>
      </c>
      <c r="C1642" t="inlineStr">
        <is>
          <t>Stripe parking areas</t>
        </is>
      </c>
      <c r="D1642" t="inlineStr">
        <is>
          <t>Stripe Parking Lots</t>
        </is>
      </c>
      <c r="E1642" s="7" t="inlineStr">
        <is>
          <t>84201</t>
        </is>
      </c>
      <c r="F1642" s="11" t="inlineStr">
        <is>
          <t>GC</t>
        </is>
      </c>
      <c r="G1642" s="7" t="inlineStr">
        <is>
          <t>Capital Plan</t>
        </is>
      </c>
      <c r="H1642" s="3" t="n">
        <v>12000</v>
      </c>
      <c r="I1642" s="3" t="n">
        <v>3600</v>
      </c>
      <c r="J1642" s="4" t="n">
        <v>8400</v>
      </c>
      <c r="K1642" s="8">
        <f>IF(H1642=0,0,I1642/H1642)</f>
        <v/>
      </c>
      <c r="L1642" s="10" t="inlineStr">
        <is>
          <t>In Progress</t>
        </is>
      </c>
    </row>
    <row r="1643">
      <c r="A1643" t="inlineStr">
        <is>
          <t>Latitude at the Commons</t>
        </is>
      </c>
      <c r="B1643" s="7" t="n">
        <v>2025</v>
      </c>
      <c r="C1643" t="inlineStr">
        <is>
          <t>Sidewalks</t>
        </is>
      </c>
      <c r="D1643" t="inlineStr">
        <is>
          <t>Sidewalk Repairs 
H - Sunken and uplifted sidewalks at the front of buildings</t>
        </is>
      </c>
      <c r="E1643" s="7" t="inlineStr">
        <is>
          <t>84115</t>
        </is>
      </c>
      <c r="F1643" s="11" t="inlineStr">
        <is>
          <t>GC</t>
        </is>
      </c>
      <c r="G1643" s="7" t="inlineStr">
        <is>
          <t>Capital Plan</t>
        </is>
      </c>
      <c r="H1643" s="3" t="n">
        <v>5200</v>
      </c>
      <c r="I1643" s="3" t="n">
        <v>1560</v>
      </c>
      <c r="J1643" s="4" t="n">
        <v>3640</v>
      </c>
      <c r="K1643" s="8">
        <f>IF(H1643=0,0,I1643/H1643)</f>
        <v/>
      </c>
      <c r="L1643" s="10" t="inlineStr">
        <is>
          <t>In Progress</t>
        </is>
      </c>
    </row>
    <row r="1644">
      <c r="A1644" t="inlineStr">
        <is>
          <t>Latitude at the Commons</t>
        </is>
      </c>
      <c r="B1644" s="7" t="n">
        <v>2025</v>
      </c>
      <c r="C1644" t="inlineStr">
        <is>
          <t>ADA parking &amp; curb cuts</t>
        </is>
      </c>
      <c r="D1644" t="inlineStr">
        <is>
          <t>Need ADA signage and poles 
LPCA - ADA compliant parking spaces are required to have a sign with the International Symbo</t>
        </is>
      </c>
      <c r="E1644" s="7" t="inlineStr">
        <is>
          <t>83520</t>
        </is>
      </c>
      <c r="F1644" s="12" t="inlineStr">
        <is>
          <t>PMC</t>
        </is>
      </c>
      <c r="G1644" s="7" t="inlineStr">
        <is>
          <t>Capital Plan</t>
        </is>
      </c>
      <c r="H1644" s="3" t="n">
        <v>9000</v>
      </c>
      <c r="I1644" s="3" t="n">
        <v>0</v>
      </c>
      <c r="J1644" s="4" t="n">
        <v>9000</v>
      </c>
      <c r="K1644" s="8">
        <f>IF(H1644=0,0,I1644/H1644)</f>
        <v/>
      </c>
      <c r="L1644" s="13" t="inlineStr">
        <is>
          <t>Not Started</t>
        </is>
      </c>
    </row>
    <row r="1645">
      <c r="A1645" t="inlineStr">
        <is>
          <t>Latitude at the Commons</t>
        </is>
      </c>
      <c r="B1645" s="7" t="n">
        <v>2025</v>
      </c>
      <c r="C1645" t="inlineStr">
        <is>
          <t>Pavement</t>
        </is>
      </c>
      <c r="D1645" t="inlineStr">
        <is>
          <t>Crack fill large crack running in the center of the drive aisle 
LPCA - Localized cracking was observed in the center of</t>
        </is>
      </c>
      <c r="E1645" s="7" t="inlineStr">
        <is>
          <t>84204</t>
        </is>
      </c>
      <c r="F1645" s="11" t="inlineStr">
        <is>
          <t>GC</t>
        </is>
      </c>
      <c r="G1645" s="7" t="inlineStr">
        <is>
          <t>Capital Plan</t>
        </is>
      </c>
      <c r="H1645" s="3" t="n">
        <v>12000</v>
      </c>
      <c r="I1645" s="3" t="n">
        <v>3600</v>
      </c>
      <c r="J1645" s="4" t="n">
        <v>8400</v>
      </c>
      <c r="K1645" s="8">
        <f>IF(H1645=0,0,I1645/H1645)</f>
        <v/>
      </c>
      <c r="L1645" s="10" t="inlineStr">
        <is>
          <t>In Progress</t>
        </is>
      </c>
    </row>
    <row r="1646">
      <c r="A1646" t="inlineStr">
        <is>
          <t>Latitude at the Commons</t>
        </is>
      </c>
      <c r="B1646" s="7" t="n">
        <v>2025</v>
      </c>
      <c r="C1646" t="inlineStr">
        <is>
          <t>Flatwork Repairs</t>
        </is>
      </c>
      <c r="D1646" t="inlineStr">
        <is>
          <t>LPCA (PR-90) - Two vertical-separation trip hazards were observed. One was at the north entrance to the breezeway of Bui</t>
        </is>
      </c>
      <c r="E1646" s="7" t="inlineStr">
        <is>
          <t>84115</t>
        </is>
      </c>
      <c r="F1646" s="12" t="inlineStr">
        <is>
          <t>PMC</t>
        </is>
      </c>
      <c r="G1646" s="7" t="inlineStr">
        <is>
          <t>Capital Plan</t>
        </is>
      </c>
      <c r="H1646" s="3" t="n">
        <v>1000</v>
      </c>
      <c r="I1646" s="3" t="n">
        <v>503</v>
      </c>
      <c r="J1646" s="4" t="n">
        <v>497</v>
      </c>
      <c r="K1646" s="8">
        <f>IF(H1646=0,0,I1646/H1646)</f>
        <v/>
      </c>
      <c r="L1646" s="10" t="inlineStr">
        <is>
          <t>In Progress</t>
        </is>
      </c>
    </row>
    <row r="1647">
      <c r="A1647" t="inlineStr">
        <is>
          <t>Latitude at the Commons</t>
        </is>
      </c>
      <c r="B1647" s="7" t="n">
        <v>2025</v>
      </c>
      <c r="C1647" t="inlineStr">
        <is>
          <t xml:space="preserve">Erosion control </t>
        </is>
      </c>
      <c r="D1647" t="inlineStr">
        <is>
          <t>Concept Walk - Required in two separate locations per management. They are currently digging a trench to release, howeve</t>
        </is>
      </c>
      <c r="E1647" s="7" t="inlineStr">
        <is>
          <t>84517</t>
        </is>
      </c>
      <c r="F1647" s="11" t="inlineStr">
        <is>
          <t>GC</t>
        </is>
      </c>
      <c r="G1647" s="7" t="inlineStr">
        <is>
          <t>Capital Plan</t>
        </is>
      </c>
      <c r="H1647" s="3" t="n">
        <v>10000</v>
      </c>
      <c r="I1647" s="3" t="n">
        <v>3000</v>
      </c>
      <c r="J1647" s="4" t="n">
        <v>7000</v>
      </c>
      <c r="K1647" s="8">
        <f>IF(H1647=0,0,I1647/H1647)</f>
        <v/>
      </c>
      <c r="L1647" s="10" t="inlineStr">
        <is>
          <t>In Progress</t>
        </is>
      </c>
    </row>
    <row r="1648">
      <c r="A1648" t="inlineStr">
        <is>
          <t>Latitude at the Commons</t>
        </is>
      </c>
      <c r="B1648" s="7" t="n">
        <v>2025</v>
      </c>
      <c r="C1648" t="inlineStr">
        <is>
          <t>Resurface swimming pool</t>
        </is>
      </c>
      <c r="D1648" t="inlineStr">
        <is>
          <t>Resurface Pool</t>
        </is>
      </c>
      <c r="E1648" s="7" t="inlineStr">
        <is>
          <t>84095</t>
        </is>
      </c>
      <c r="F1648" s="11" t="inlineStr">
        <is>
          <t>GC</t>
        </is>
      </c>
      <c r="G1648" s="7" t="inlineStr">
        <is>
          <t>Capital Plan</t>
        </is>
      </c>
      <c r="H1648" s="3" t="n">
        <v>45000</v>
      </c>
      <c r="I1648" s="3" t="n">
        <v>13500</v>
      </c>
      <c r="J1648" s="4" t="n">
        <v>31500</v>
      </c>
      <c r="K1648" s="8">
        <f>IF(H1648=0,0,I1648/H1648)</f>
        <v/>
      </c>
      <c r="L1648" s="10" t="inlineStr">
        <is>
          <t>In Progress</t>
        </is>
      </c>
    </row>
    <row r="1649">
      <c r="A1649" t="inlineStr">
        <is>
          <t>Latitude at the Commons</t>
        </is>
      </c>
      <c r="B1649" s="7" t="n">
        <v>2025</v>
      </c>
      <c r="C1649" t="inlineStr">
        <is>
          <t>Swimming pool furniture</t>
        </is>
      </c>
      <c r="D1649" t="inlineStr">
        <is>
          <t>Concept Walk - Pool umbrellas</t>
        </is>
      </c>
      <c r="E1649" s="7" t="inlineStr">
        <is>
          <t>84360</t>
        </is>
      </c>
      <c r="F1649" s="12" t="inlineStr">
        <is>
          <t>PMC</t>
        </is>
      </c>
      <c r="G1649" s="7" t="inlineStr">
        <is>
          <t>Capital Plan</t>
        </is>
      </c>
      <c r="H1649" s="3" t="n">
        <v>10000</v>
      </c>
      <c r="I1649" s="3" t="n">
        <v>0</v>
      </c>
      <c r="J1649" s="4" t="n">
        <v>10000</v>
      </c>
      <c r="K1649" s="8">
        <f>IF(H1649=0,0,I1649/H1649)</f>
        <v/>
      </c>
      <c r="L1649" s="13" t="inlineStr">
        <is>
          <t>Not Started</t>
        </is>
      </c>
    </row>
    <row r="1650">
      <c r="A1650" t="inlineStr">
        <is>
          <t>Latitude at the Commons</t>
        </is>
      </c>
      <c r="B1650" s="7" t="n">
        <v>2025</v>
      </c>
      <c r="C1650" t="inlineStr">
        <is>
          <t>Dumpster enclosures</t>
        </is>
      </c>
      <c r="D1650" t="inlineStr">
        <is>
          <t>Paint Enclosures</t>
        </is>
      </c>
      <c r="E1650" s="7" t="inlineStr">
        <is>
          <t>84111</t>
        </is>
      </c>
      <c r="F1650" s="11" t="inlineStr">
        <is>
          <t>GC</t>
        </is>
      </c>
      <c r="G1650" s="7" t="inlineStr">
        <is>
          <t>Capital Plan</t>
        </is>
      </c>
      <c r="H1650" s="3" t="n">
        <v>7500</v>
      </c>
      <c r="I1650" s="3" t="n">
        <v>2250</v>
      </c>
      <c r="J1650" s="4" t="n">
        <v>5250</v>
      </c>
      <c r="K1650" s="8">
        <f>IF(H1650=0,0,I1650/H1650)</f>
        <v/>
      </c>
      <c r="L1650" s="10" t="inlineStr">
        <is>
          <t>In Progress</t>
        </is>
      </c>
    </row>
    <row r="1651">
      <c r="A1651" t="inlineStr">
        <is>
          <t>Latitude at the Commons</t>
        </is>
      </c>
      <c r="B1651" s="7" t="n">
        <v>2025</v>
      </c>
      <c r="C1651" t="inlineStr">
        <is>
          <t>Repair exterior stair treads and stringers</t>
        </is>
      </c>
      <c r="D1651" t="inlineStr">
        <is>
          <t>Stairs, Treads, and stringers are bare wood they are in good shape - need sealant</t>
        </is>
      </c>
      <c r="E1651" s="7" t="inlineStr">
        <is>
          <t>84114</t>
        </is>
      </c>
      <c r="F1651" s="11" t="inlineStr">
        <is>
          <t>GC</t>
        </is>
      </c>
      <c r="G1651" s="7" t="inlineStr">
        <is>
          <t>Capital Plan</t>
        </is>
      </c>
      <c r="H1651" s="3" t="n">
        <v>72000</v>
      </c>
      <c r="I1651" s="3" t="n">
        <v>21600</v>
      </c>
      <c r="J1651" s="4" t="n">
        <v>50400</v>
      </c>
      <c r="K1651" s="8">
        <f>IF(H1651=0,0,I1651/H1651)</f>
        <v/>
      </c>
      <c r="L1651" s="10" t="inlineStr">
        <is>
          <t>In Progress</t>
        </is>
      </c>
    </row>
    <row r="1652">
      <c r="A1652" t="inlineStr">
        <is>
          <t>Latitude at the Commons</t>
        </is>
      </c>
      <c r="B1652" s="7" t="n">
        <v>2025</v>
      </c>
      <c r="C1652" t="inlineStr">
        <is>
          <t>Repair balcony framing &amp; decking</t>
        </is>
      </c>
      <c r="D1652" t="inlineStr">
        <is>
          <t>Landings and balconies are bare wood - need sealant</t>
        </is>
      </c>
      <c r="E1652" s="7" t="inlineStr">
        <is>
          <t>84104</t>
        </is>
      </c>
      <c r="F1652" s="11" t="inlineStr">
        <is>
          <t>GC</t>
        </is>
      </c>
      <c r="G1652" s="7" t="inlineStr">
        <is>
          <t>Capital Plan</t>
        </is>
      </c>
      <c r="H1652" s="3" t="n">
        <v>60000</v>
      </c>
      <c r="I1652" s="3" t="n">
        <v>18000</v>
      </c>
      <c r="J1652" s="4" t="n">
        <v>42000</v>
      </c>
      <c r="K1652" s="8">
        <f>IF(H1652=0,0,I1652/H1652)</f>
        <v/>
      </c>
      <c r="L1652" s="10" t="inlineStr">
        <is>
          <t>In Progress</t>
        </is>
      </c>
    </row>
    <row r="1653">
      <c r="A1653" t="inlineStr">
        <is>
          <t>Latitude at the Commons</t>
        </is>
      </c>
      <c r="B1653" s="7" t="n">
        <v>2025</v>
      </c>
      <c r="C1653" t="inlineStr">
        <is>
          <t>Gutters &amp; downspouts</t>
        </is>
      </c>
      <c r="D1653" t="inlineStr">
        <is>
          <t>Clean and repitch gutters throughout property
H - The roof and gutters at Garage G is damaged.</t>
        </is>
      </c>
      <c r="E1653" s="7" t="inlineStr">
        <is>
          <t>83439</t>
        </is>
      </c>
      <c r="F1653" s="11" t="inlineStr">
        <is>
          <t>GC</t>
        </is>
      </c>
      <c r="G1653" s="7" t="inlineStr">
        <is>
          <t>Capital Plan</t>
        </is>
      </c>
      <c r="H1653" s="3" t="n">
        <v>18000</v>
      </c>
      <c r="I1653" s="3" t="n">
        <v>5400</v>
      </c>
      <c r="J1653" s="4" t="n">
        <v>12600</v>
      </c>
      <c r="K1653" s="8">
        <f>IF(H1653=0,0,I1653/H1653)</f>
        <v/>
      </c>
      <c r="L1653" s="10" t="inlineStr">
        <is>
          <t>In Progress</t>
        </is>
      </c>
    </row>
    <row r="1654">
      <c r="A1654" t="inlineStr">
        <is>
          <t>Latitude at the Commons</t>
        </is>
      </c>
      <c r="B1654" s="7" t="n">
        <v>2025</v>
      </c>
      <c r="C1654" t="inlineStr">
        <is>
          <t xml:space="preserve">Sealants &amp; caulking </t>
        </is>
      </c>
      <c r="D1654" t="inlineStr">
        <is>
          <t>Seal all seams on face nailed siding</t>
        </is>
      </c>
      <c r="E1654" s="7" t="inlineStr">
        <is>
          <t>84102</t>
        </is>
      </c>
      <c r="F1654" s="11" t="inlineStr">
        <is>
          <t>GC</t>
        </is>
      </c>
      <c r="G1654" s="7" t="inlineStr">
        <is>
          <t>Capital Plan</t>
        </is>
      </c>
      <c r="H1654" s="3" t="n">
        <v>18000</v>
      </c>
      <c r="I1654" s="3" t="n">
        <v>5400</v>
      </c>
      <c r="J1654" s="4" t="n">
        <v>12600</v>
      </c>
      <c r="K1654" s="8">
        <f>IF(H1654=0,0,I1654/H1654)</f>
        <v/>
      </c>
      <c r="L1654" s="10" t="inlineStr">
        <is>
          <t>In Progress</t>
        </is>
      </c>
    </row>
    <row r="1655">
      <c r="A1655" t="inlineStr">
        <is>
          <t>Latitude at the Commons</t>
        </is>
      </c>
      <c r="B1655" s="7" t="n">
        <v>2025</v>
      </c>
      <c r="C1655" t="inlineStr">
        <is>
          <t>Repair / replace cement fiber siding</t>
        </is>
      </c>
      <c r="D1655" t="inlineStr">
        <is>
          <t>Remove and replace buckling siding on 5 gable ends of buildings</t>
        </is>
      </c>
      <c r="E1655" s="7" t="inlineStr">
        <is>
          <t>84206</t>
        </is>
      </c>
      <c r="F1655" s="11" t="inlineStr">
        <is>
          <t>GC</t>
        </is>
      </c>
      <c r="G1655" s="7" t="inlineStr">
        <is>
          <t>Capital Plan</t>
        </is>
      </c>
      <c r="H1655" s="3" t="n">
        <v>46000</v>
      </c>
      <c r="I1655" s="3" t="n">
        <v>13800</v>
      </c>
      <c r="J1655" s="4" t="n">
        <v>32200</v>
      </c>
      <c r="K1655" s="8">
        <f>IF(H1655=0,0,I1655/H1655)</f>
        <v/>
      </c>
      <c r="L1655" s="10" t="inlineStr">
        <is>
          <t>In Progress</t>
        </is>
      </c>
    </row>
    <row r="1656">
      <c r="A1656" t="inlineStr">
        <is>
          <t>Latitude at the Commons</t>
        </is>
      </c>
      <c r="B1656" s="7" t="n">
        <v>2025</v>
      </c>
      <c r="C1656" t="inlineStr">
        <is>
          <t>Breezeway Missing/Exposed Nails</t>
        </is>
      </c>
      <c r="D1656" t="inlineStr">
        <is>
          <t>H - Breezeway at building missing/exposed nails on the stairway for building 2184 and 2210</t>
        </is>
      </c>
      <c r="E1656" s="7" t="inlineStr">
        <is>
          <t>84120</t>
        </is>
      </c>
      <c r="F1656" s="11" t="inlineStr">
        <is>
          <t>GC</t>
        </is>
      </c>
      <c r="G1656" s="7" t="inlineStr">
        <is>
          <t>Capital Plan</t>
        </is>
      </c>
      <c r="H1656" s="3" t="n">
        <v>1000</v>
      </c>
      <c r="I1656" s="3" t="n">
        <v>300</v>
      </c>
      <c r="J1656" s="4" t="n">
        <v>700</v>
      </c>
      <c r="K1656" s="8">
        <f>IF(H1656=0,0,I1656/H1656)</f>
        <v/>
      </c>
      <c r="L1656" s="10" t="inlineStr">
        <is>
          <t>In Progress</t>
        </is>
      </c>
    </row>
    <row r="1657">
      <c r="A1657" t="inlineStr">
        <is>
          <t>Latitude at the Commons</t>
        </is>
      </c>
      <c r="B1657" s="7" t="n">
        <v>2025</v>
      </c>
      <c r="C1657" t="inlineStr">
        <is>
          <t>Exterior building</t>
        </is>
      </c>
      <c r="D1657" t="inlineStr">
        <is>
          <t>Corner to corner point of repaired areas.</t>
        </is>
      </c>
      <c r="E1657" s="7" t="inlineStr">
        <is>
          <t>84101</t>
        </is>
      </c>
      <c r="F1657" s="11" t="inlineStr">
        <is>
          <t>GC</t>
        </is>
      </c>
      <c r="G1657" s="7" t="inlineStr">
        <is>
          <t>Capital Plan</t>
        </is>
      </c>
      <c r="H1657" s="3" t="n">
        <v>54000</v>
      </c>
      <c r="I1657" s="3" t="n">
        <v>16200</v>
      </c>
      <c r="J1657" s="4" t="n">
        <v>37800</v>
      </c>
      <c r="K1657" s="8">
        <f>IF(H1657=0,0,I1657/H1657)</f>
        <v/>
      </c>
      <c r="L1657" s="10" t="inlineStr">
        <is>
          <t>In Progress</t>
        </is>
      </c>
    </row>
    <row r="1658">
      <c r="A1658" t="inlineStr">
        <is>
          <t>Latitude at the Commons</t>
        </is>
      </c>
      <c r="B1658" s="7" t="n">
        <v>2025</v>
      </c>
      <c r="C1658" t="inlineStr">
        <is>
          <t>Repair / replace wood trim</t>
        </is>
      </c>
      <c r="D1658" t="inlineStr">
        <is>
          <t>Replace rotted wood</t>
        </is>
      </c>
      <c r="E1658" s="7" t="inlineStr">
        <is>
          <t>84105</t>
        </is>
      </c>
      <c r="F1658" s="11" t="inlineStr">
        <is>
          <t>GC</t>
        </is>
      </c>
      <c r="G1658" s="7" t="inlineStr">
        <is>
          <t>Capital Plan</t>
        </is>
      </c>
      <c r="H1658" s="3" t="n">
        <v>12000</v>
      </c>
      <c r="I1658" s="3" t="n">
        <v>3600</v>
      </c>
      <c r="J1658" s="4" t="n">
        <v>8400</v>
      </c>
      <c r="K1658" s="8">
        <f>IF(H1658=0,0,I1658/H1658)</f>
        <v/>
      </c>
      <c r="L1658" s="10" t="inlineStr">
        <is>
          <t>In Progress</t>
        </is>
      </c>
    </row>
    <row r="1659">
      <c r="A1659" t="inlineStr">
        <is>
          <t>Latitude at the Commons</t>
        </is>
      </c>
      <c r="B1659" s="7" t="n">
        <v>2025</v>
      </c>
      <c r="C1659" t="inlineStr">
        <is>
          <t>Flooring Repairs</t>
        </is>
      </c>
      <c r="D1659" t="inlineStr">
        <is>
          <t>H - Repair carpets with trip hazards in units 115, 118, 121, 123, 127, 128, 133, 212, 234, 432, 613, 625, 827, 914, 922,</t>
        </is>
      </c>
      <c r="E1659" s="7" t="inlineStr">
        <is>
          <t>83304.0</t>
        </is>
      </c>
      <c r="F1659" s="12" t="inlineStr">
        <is>
          <t>PMC</t>
        </is>
      </c>
      <c r="G1659" s="7" t="inlineStr">
        <is>
          <t>Capital Plan</t>
        </is>
      </c>
      <c r="H1659" s="3" t="n">
        <v>20736</v>
      </c>
      <c r="I1659" s="3" t="n">
        <v>0</v>
      </c>
      <c r="J1659" s="4" t="n">
        <v>20736</v>
      </c>
      <c r="K1659" s="8">
        <f>IF(H1659=0,0,I1659/H1659)</f>
        <v/>
      </c>
      <c r="L1659" s="13" t="inlineStr">
        <is>
          <t>Not Started</t>
        </is>
      </c>
    </row>
    <row r="1660">
      <c r="A1660" t="inlineStr">
        <is>
          <t>Latitude at the Commons</t>
        </is>
      </c>
      <c r="B1660" s="7" t="n">
        <v>2025</v>
      </c>
      <c r="C1660" t="inlineStr">
        <is>
          <t>Replace old smoke detectors</t>
        </is>
      </c>
      <c r="D1660" t="inlineStr">
        <is>
          <t>H - Majority of units. These devices have an EUL of 7-10. The majority of smoke detectors were of original installation.</t>
        </is>
      </c>
      <c r="E1660" s="7" t="inlineStr">
        <is>
          <t>83236</t>
        </is>
      </c>
      <c r="F1660" s="12" t="inlineStr">
        <is>
          <t>PMC</t>
        </is>
      </c>
      <c r="G1660" s="7" t="inlineStr">
        <is>
          <t>Capital Plan</t>
        </is>
      </c>
      <c r="H1660" s="3" t="n">
        <v>32400</v>
      </c>
      <c r="I1660" s="3" t="n">
        <v>0</v>
      </c>
      <c r="J1660" s="4" t="n">
        <v>32400</v>
      </c>
      <c r="K1660" s="8">
        <f>IF(H1660=0,0,I1660/H1660)</f>
        <v/>
      </c>
      <c r="L1660" s="13" t="inlineStr">
        <is>
          <t>Not Started</t>
        </is>
      </c>
    </row>
    <row r="1661">
      <c r="A1661" t="inlineStr">
        <is>
          <t>Latitude at the Commons</t>
        </is>
      </c>
      <c r="B1661" s="7" t="n">
        <v>2025</v>
      </c>
      <c r="C1661" t="inlineStr">
        <is>
          <t>Replace Smoke Detectors in observed units</t>
        </is>
      </c>
      <c r="D1661" t="inlineStr">
        <is>
          <t>H - Smoke detectors missing in units: 212, 234, 726, 1021, 1114</t>
        </is>
      </c>
      <c r="E1661" s="7" t="inlineStr">
        <is>
          <t>83236</t>
        </is>
      </c>
      <c r="F1661" s="12" t="inlineStr">
        <is>
          <t>PMC</t>
        </is>
      </c>
      <c r="G1661" s="7" t="inlineStr">
        <is>
          <t>Capital Plan</t>
        </is>
      </c>
      <c r="H1661" s="3" t="n">
        <v>375</v>
      </c>
      <c r="I1661" s="3" t="n">
        <v>0</v>
      </c>
      <c r="J1661" s="4" t="n">
        <v>375</v>
      </c>
      <c r="K1661" s="8">
        <f>IF(H1661=0,0,I1661/H1661)</f>
        <v/>
      </c>
      <c r="L1661" s="13" t="inlineStr">
        <is>
          <t>Not Started</t>
        </is>
      </c>
    </row>
    <row r="1662">
      <c r="A1662" t="inlineStr">
        <is>
          <t>Latitude at the Commons</t>
        </is>
      </c>
      <c r="B1662" s="7" t="n">
        <v>2025</v>
      </c>
      <c r="C1662" t="inlineStr">
        <is>
          <t>Clean Dryer vents</t>
        </is>
      </c>
      <c r="D1662" t="inlineStr">
        <is>
          <t>Dryer Vent Cleaning</t>
        </is>
      </c>
      <c r="E1662" s="7" t="inlineStr">
        <is>
          <t>84106</t>
        </is>
      </c>
      <c r="F1662" s="11" t="inlineStr">
        <is>
          <t>GC</t>
        </is>
      </c>
      <c r="G1662" s="7" t="inlineStr">
        <is>
          <t>Capital Plan</t>
        </is>
      </c>
      <c r="H1662" s="3" t="n">
        <v>21600</v>
      </c>
      <c r="I1662" s="3" t="n">
        <v>6480</v>
      </c>
      <c r="J1662" s="4" t="n">
        <v>15120</v>
      </c>
      <c r="K1662" s="8">
        <f>IF(H1662=0,0,I1662/H1662)</f>
        <v/>
      </c>
      <c r="L1662" s="10" t="inlineStr">
        <is>
          <t>In Progress</t>
        </is>
      </c>
    </row>
    <row r="1663">
      <c r="A1663" t="inlineStr">
        <is>
          <t>Latitude at the Commons</t>
        </is>
      </c>
      <c r="B1663" s="7" t="n">
        <v>2025</v>
      </c>
      <c r="C1663" t="inlineStr">
        <is>
          <t>Window Repairs</t>
        </is>
      </c>
      <c r="D1663" t="inlineStr">
        <is>
          <t>H - Windows in units 137, 213, and 417 are in need of repair.</t>
        </is>
      </c>
      <c r="E1663" s="7" t="inlineStr">
        <is>
          <t>84304.0</t>
        </is>
      </c>
      <c r="F1663" s="12" t="inlineStr">
        <is>
          <t>PMC</t>
        </is>
      </c>
      <c r="G1663" s="7" t="inlineStr">
        <is>
          <t>Capital Plan</t>
        </is>
      </c>
      <c r="H1663" s="3" t="n">
        <v>2097</v>
      </c>
      <c r="I1663" s="3" t="n">
        <v>646</v>
      </c>
      <c r="J1663" s="4" t="n">
        <v>1451</v>
      </c>
      <c r="K1663" s="8">
        <f>IF(H1663=0,0,I1663/H1663)</f>
        <v/>
      </c>
      <c r="L1663" s="10" t="inlineStr">
        <is>
          <t>In Progress</t>
        </is>
      </c>
    </row>
    <row r="1664">
      <c r="A1664" t="inlineStr">
        <is>
          <t>Latitude at the Commons</t>
        </is>
      </c>
      <c r="B1664" s="7" t="n">
        <v>2025</v>
      </c>
      <c r="C1664" t="inlineStr">
        <is>
          <t>Missing Kitchen cabinet drawer front</t>
        </is>
      </c>
      <c r="D1664" t="inlineStr">
        <is>
          <t>H - Unit 117 has missing drawer front in kitchen</t>
        </is>
      </c>
      <c r="E1664" s="7" t="inlineStr">
        <is>
          <t>83212</t>
        </is>
      </c>
      <c r="F1664" s="12" t="inlineStr">
        <is>
          <t>PMC</t>
        </is>
      </c>
      <c r="G1664" s="7" t="inlineStr">
        <is>
          <t>Capital Plan</t>
        </is>
      </c>
      <c r="H1664" s="3" t="n">
        <v>200</v>
      </c>
      <c r="I1664" s="3" t="n">
        <v>0</v>
      </c>
      <c r="J1664" s="4" t="n">
        <v>200</v>
      </c>
      <c r="K1664" s="8">
        <f>IF(H1664=0,0,I1664/H1664)</f>
        <v/>
      </c>
      <c r="L1664" s="13" t="inlineStr">
        <is>
          <t>Not Started</t>
        </is>
      </c>
    </row>
    <row r="1665">
      <c r="A1665" t="inlineStr">
        <is>
          <t>Latitude at the Commons</t>
        </is>
      </c>
      <c r="B1665" s="7" t="n">
        <v>2025</v>
      </c>
      <c r="C1665" t="inlineStr">
        <is>
          <t>Patio screening on remaining units</t>
        </is>
      </c>
      <c r="D1665" t="inlineStr">
        <is>
          <t>Concept Walk - Add patio screen doors</t>
        </is>
      </c>
      <c r="E1665" s="7" t="inlineStr">
        <is>
          <t>84215</t>
        </is>
      </c>
      <c r="F1665" s="12" t="inlineStr">
        <is>
          <t>PMC</t>
        </is>
      </c>
      <c r="G1665" s="7" t="inlineStr">
        <is>
          <t>Capital Plan</t>
        </is>
      </c>
      <c r="H1665" s="3" t="n">
        <v>20000</v>
      </c>
      <c r="I1665" s="3" t="n">
        <v>0</v>
      </c>
      <c r="J1665" s="4" t="n">
        <v>20000</v>
      </c>
      <c r="K1665" s="8">
        <f>IF(H1665=0,0,I1665/H1665)</f>
        <v/>
      </c>
      <c r="L1665" s="13" t="inlineStr">
        <is>
          <t>Not Started</t>
        </is>
      </c>
    </row>
    <row r="1666">
      <c r="A1666" t="inlineStr">
        <is>
          <t>Latitude at the Commons</t>
        </is>
      </c>
      <c r="B1666" s="7" t="n">
        <v>2025</v>
      </c>
      <c r="C1666" t="inlineStr">
        <is>
          <t>Fire Stops</t>
        </is>
      </c>
      <c r="D1666" t="inlineStr">
        <is>
          <t>Install fire stops in every unit</t>
        </is>
      </c>
      <c r="E1666" s="7" t="inlineStr">
        <is>
          <t>84211</t>
        </is>
      </c>
      <c r="F1666" s="12" t="inlineStr">
        <is>
          <t>PMC</t>
        </is>
      </c>
      <c r="G1666" s="7" t="inlineStr">
        <is>
          <t>Capital Plan</t>
        </is>
      </c>
      <c r="H1666" s="3" t="n">
        <v>28224</v>
      </c>
      <c r="I1666" s="3" t="n">
        <v>80719</v>
      </c>
      <c r="J1666" s="4" t="n">
        <v>-52495</v>
      </c>
      <c r="K1666" s="8">
        <f>IF(H1666=0,0,I1666/H1666)</f>
        <v/>
      </c>
      <c r="L1666" s="11" t="inlineStr">
        <is>
          <t>Completed</t>
        </is>
      </c>
    </row>
    <row r="1667">
      <c r="A1667" t="inlineStr">
        <is>
          <t>Latitude at the Commons</t>
        </is>
      </c>
      <c r="B1667" s="7" t="n">
        <v>2025</v>
      </c>
      <c r="C1667" t="inlineStr">
        <is>
          <t>Golf Cart</t>
        </is>
      </c>
      <c r="D1667" t="inlineStr">
        <is>
          <t>Concept Walk - not included in personal property list. Currently have 4 carts on site</t>
        </is>
      </c>
      <c r="E1667" s="7" t="inlineStr">
        <is>
          <t>83375</t>
        </is>
      </c>
      <c r="F1667" s="12" t="inlineStr">
        <is>
          <t>PMC</t>
        </is>
      </c>
      <c r="G1667" s="7" t="inlineStr">
        <is>
          <t>Capital Plan</t>
        </is>
      </c>
      <c r="H1667" s="3" t="n">
        <v>40000</v>
      </c>
      <c r="I1667" s="3" t="n">
        <v>0</v>
      </c>
      <c r="J1667" s="4" t="n">
        <v>40000</v>
      </c>
      <c r="K1667" s="8">
        <f>IF(H1667=0,0,I1667/H1667)</f>
        <v/>
      </c>
      <c r="L1667" s="13" t="inlineStr">
        <is>
          <t>Not Started</t>
        </is>
      </c>
    </row>
    <row r="1668">
      <c r="A1668" t="inlineStr">
        <is>
          <t>Latitude at the Commons</t>
        </is>
      </c>
      <c r="B1668" s="7" t="n">
        <v>2025</v>
      </c>
      <c r="C1668" t="inlineStr">
        <is>
          <t>Domestic Hot Water Heater</t>
        </is>
      </c>
      <c r="D1668" t="inlineStr">
        <is>
          <t>H - Rust damage on the DHW heater for units 522, 925, and 1217</t>
        </is>
      </c>
      <c r="E1668" s="7" t="inlineStr">
        <is>
          <t>84476</t>
        </is>
      </c>
      <c r="F1668" s="11" t="inlineStr">
        <is>
          <t>GC</t>
        </is>
      </c>
      <c r="G1668" s="7" t="inlineStr">
        <is>
          <t>Capital Plan</t>
        </is>
      </c>
      <c r="H1668" s="3" t="n">
        <v>4485</v>
      </c>
      <c r="I1668" s="3" t="n">
        <v>1346</v>
      </c>
      <c r="J1668" s="4" t="n">
        <v>3140</v>
      </c>
      <c r="K1668" s="8">
        <f>IF(H1668=0,0,I1668/H1668)</f>
        <v/>
      </c>
      <c r="L1668" s="10" t="inlineStr">
        <is>
          <t>In Progress</t>
        </is>
      </c>
    </row>
    <row r="1669">
      <c r="A1669" t="inlineStr">
        <is>
          <t>Latitude at the Commons</t>
        </is>
      </c>
      <c r="B1669" s="7" t="n">
        <v>2025</v>
      </c>
      <c r="C1669" t="inlineStr">
        <is>
          <t>Electrical Distribution</t>
        </is>
      </c>
      <c r="D1669" t="inlineStr">
        <is>
          <t>Repair timers or photo cells</t>
        </is>
      </c>
      <c r="E1669" s="7" t="inlineStr">
        <is>
          <t>84210</t>
        </is>
      </c>
      <c r="F1669" s="11" t="inlineStr">
        <is>
          <t>GC</t>
        </is>
      </c>
      <c r="G1669" s="7" t="inlineStr">
        <is>
          <t>Capital Plan</t>
        </is>
      </c>
      <c r="H1669" s="3" t="n">
        <v>9000</v>
      </c>
      <c r="I1669" s="3" t="n">
        <v>2700</v>
      </c>
      <c r="J1669" s="4" t="n">
        <v>6300</v>
      </c>
      <c r="K1669" s="8">
        <f>IF(H1669=0,0,I1669/H1669)</f>
        <v/>
      </c>
      <c r="L1669" s="10" t="inlineStr">
        <is>
          <t>In Progress</t>
        </is>
      </c>
    </row>
    <row r="1670">
      <c r="A1670" t="inlineStr">
        <is>
          <t>Latitude at the Commons</t>
        </is>
      </c>
      <c r="B1670" s="7" t="n">
        <v>2025</v>
      </c>
      <c r="C1670" t="inlineStr">
        <is>
          <t>Exit Sign</t>
        </is>
      </c>
      <c r="D1670" t="inlineStr">
        <is>
          <t>H - Exit sign is damaged at 2210 and 2175 buildings</t>
        </is>
      </c>
      <c r="E1670" s="7" t="inlineStr">
        <is>
          <t>84239</t>
        </is>
      </c>
      <c r="F1670" s="11" t="inlineStr">
        <is>
          <t>GC</t>
        </is>
      </c>
      <c r="G1670" s="7" t="inlineStr">
        <is>
          <t>Capital Plan</t>
        </is>
      </c>
      <c r="H1670" s="3" t="n">
        <v>376</v>
      </c>
      <c r="I1670" s="3" t="n">
        <v>113</v>
      </c>
      <c r="J1670" s="4" t="n">
        <v>263</v>
      </c>
      <c r="K1670" s="8">
        <f>IF(H1670=0,0,I1670/H1670)</f>
        <v/>
      </c>
      <c r="L1670" s="10" t="inlineStr">
        <is>
          <t>In Progress</t>
        </is>
      </c>
    </row>
    <row r="1671">
      <c r="A1671" t="inlineStr">
        <is>
          <t>Latitude at the Commons</t>
        </is>
      </c>
      <c r="B1671" s="7" t="n">
        <v>2025</v>
      </c>
      <c r="C1671" t="inlineStr">
        <is>
          <t>Add lighting</t>
        </is>
      </c>
      <c r="D1671" t="inlineStr">
        <is>
          <t>Concept Walk - exterior lighting is lacking, should supplement the existing lighting to ensure it's well lit at night</t>
        </is>
      </c>
      <c r="E1671" s="7" t="inlineStr">
        <is>
          <t>84210</t>
        </is>
      </c>
      <c r="F1671" s="11" t="inlineStr">
        <is>
          <t>GC</t>
        </is>
      </c>
      <c r="G1671" s="7" t="inlineStr">
        <is>
          <t>Capital Plan</t>
        </is>
      </c>
      <c r="H1671" s="3" t="n">
        <v>20000</v>
      </c>
      <c r="I1671" s="3" t="n">
        <v>6000</v>
      </c>
      <c r="J1671" s="4" t="n">
        <v>14000</v>
      </c>
      <c r="K1671" s="8">
        <f>IF(H1671=0,0,I1671/H1671)</f>
        <v/>
      </c>
      <c r="L1671" s="10" t="inlineStr">
        <is>
          <t>In Progress</t>
        </is>
      </c>
    </row>
    <row r="1672">
      <c r="A1672" t="inlineStr">
        <is>
          <t>Latitude at the Commons</t>
        </is>
      </c>
      <c r="B1672" s="7" t="n">
        <v>2025</v>
      </c>
      <c r="C1672" t="inlineStr">
        <is>
          <t>LED Upgrade - Exterior Common Area Lighting</t>
        </is>
      </c>
      <c r="D1672" t="inlineStr">
        <is>
          <t>Hillmann Green Energy Audit - EEM No. 7</t>
        </is>
      </c>
      <c r="E1672" s="7" t="inlineStr">
        <is>
          <t>84210</t>
        </is>
      </c>
      <c r="F1672" s="12" t="inlineStr">
        <is>
          <t>PMC</t>
        </is>
      </c>
      <c r="G1672" s="7" t="inlineStr">
        <is>
          <t>Capital Plan</t>
        </is>
      </c>
      <c r="H1672" s="3" t="n">
        <v>4546</v>
      </c>
      <c r="I1672" s="3" t="n">
        <v>2222</v>
      </c>
      <c r="J1672" s="4" t="n">
        <v>2324</v>
      </c>
      <c r="K1672" s="8">
        <f>IF(H1672=0,0,I1672/H1672)</f>
        <v/>
      </c>
      <c r="L1672" s="10" t="inlineStr">
        <is>
          <t>In Progress</t>
        </is>
      </c>
    </row>
    <row r="1673">
      <c r="A1673" t="inlineStr">
        <is>
          <t>Latitude at the Commons</t>
        </is>
      </c>
      <c r="B1673" s="7" t="n">
        <v>2025</v>
      </c>
      <c r="C1673" t="inlineStr">
        <is>
          <t>Contingency</t>
        </is>
      </c>
      <c r="D1673" t="inlineStr">
        <is>
          <t>Contingency Amount</t>
        </is>
      </c>
      <c r="E1673" s="7" t="inlineStr">
        <is>
          <t>84510.0</t>
        </is>
      </c>
      <c r="F1673" s="11" t="inlineStr">
        <is>
          <t>GC</t>
        </is>
      </c>
      <c r="G1673" s="15" t="inlineStr">
        <is>
          <t>Contingency</t>
        </is>
      </c>
      <c r="H1673" s="3" t="n">
        <v>271880</v>
      </c>
      <c r="I1673" s="3" t="n">
        <v>0</v>
      </c>
      <c r="J1673" s="4" t="n">
        <v>271880</v>
      </c>
      <c r="K1673" s="8">
        <f>IF(H1673=0,0,I1673/H1673)</f>
        <v/>
      </c>
      <c r="L1673" s="12" t="inlineStr">
        <is>
          <t>Reserve</t>
        </is>
      </c>
    </row>
    <row r="1674">
      <c r="A1674" t="inlineStr">
        <is>
          <t>Latitude at the Commons</t>
        </is>
      </c>
      <c r="B1674" s="7" t="n">
        <v>2025</v>
      </c>
      <c r="C1674" t="inlineStr">
        <is>
          <t>Construction Management Fee</t>
        </is>
      </c>
      <c r="D1674" t="inlineStr">
        <is>
          <t>CM Fees</t>
        </is>
      </c>
      <c r="E1674" s="7" t="inlineStr">
        <is>
          <t>84505.0</t>
        </is>
      </c>
      <c r="F1674" s="11" t="inlineStr">
        <is>
          <t>GC</t>
        </is>
      </c>
      <c r="G1674" s="15" t="inlineStr">
        <is>
          <t>CM Fee</t>
        </is>
      </c>
      <c r="H1674" s="3" t="n">
        <v>50381</v>
      </c>
      <c r="I1674" s="3" t="n">
        <v>0</v>
      </c>
      <c r="J1674" s="4" t="n">
        <v>50381</v>
      </c>
      <c r="K1674" s="8">
        <f>IF(H1674=0,0,I1674/H1674)</f>
        <v/>
      </c>
      <c r="L1674" s="12" t="inlineStr">
        <is>
          <t>Reserve</t>
        </is>
      </c>
    </row>
    <row r="1675">
      <c r="A1675" t="inlineStr">
        <is>
          <t>Oak Park Monrovia</t>
        </is>
      </c>
      <c r="B1675" s="7" t="n">
        <v>2025</v>
      </c>
      <c r="C1675" t="inlineStr">
        <is>
          <t>Landscape Cleanup and Enhancements</t>
        </is>
      </c>
      <c r="D1675" t="inlineStr">
        <is>
          <t xml:space="preserve">DPCA 3.1.4 / EPCA 3.2.4 - Landscape areas were observed to be eroded with exposed irrigation lines at significant areas </t>
        </is>
      </c>
      <c r="E1675" s="7" t="inlineStr">
        <is>
          <t>51045-00</t>
        </is>
      </c>
      <c r="F1675" s="12" t="inlineStr">
        <is>
          <t>PMC</t>
        </is>
      </c>
      <c r="G1675" s="7" t="inlineStr">
        <is>
          <t>Capital Plan</t>
        </is>
      </c>
      <c r="H1675" s="3" t="n">
        <v>10000</v>
      </c>
      <c r="I1675" s="3" t="n">
        <v>0</v>
      </c>
      <c r="J1675" s="4" t="n">
        <v>10000</v>
      </c>
      <c r="K1675" s="8">
        <f>IF(H1675=0,0,I1675/H1675)</f>
        <v/>
      </c>
      <c r="L1675" s="13" t="inlineStr">
        <is>
          <t>Not Started</t>
        </is>
      </c>
    </row>
    <row r="1676">
      <c r="A1676" t="inlineStr">
        <is>
          <t>Oak Park Monrovia</t>
        </is>
      </c>
      <c r="B1676" s="7" t="n">
        <v>2025</v>
      </c>
      <c r="C1676" t="inlineStr">
        <is>
          <t xml:space="preserve">Erosion control </t>
        </is>
      </c>
      <c r="D1676" t="inlineStr">
        <is>
          <t>Fill areas of erosion around buildings and flower beds throughout property. Specifically areas that have exposed PVC irr</t>
        </is>
      </c>
      <c r="E1676" s="7" t="inlineStr">
        <is>
          <t>51086-00</t>
        </is>
      </c>
      <c r="F1676" s="11" t="inlineStr">
        <is>
          <t>GC</t>
        </is>
      </c>
      <c r="G1676" s="7" t="inlineStr">
        <is>
          <t>Capital Plan</t>
        </is>
      </c>
      <c r="H1676" s="3" t="n">
        <v>17500</v>
      </c>
      <c r="I1676" s="3" t="n">
        <v>5250</v>
      </c>
      <c r="J1676" s="4" t="n">
        <v>12250</v>
      </c>
      <c r="K1676" s="8">
        <f>IF(H1676=0,0,I1676/H1676)</f>
        <v/>
      </c>
      <c r="L1676" s="10" t="inlineStr">
        <is>
          <t>In Progress</t>
        </is>
      </c>
    </row>
    <row r="1677">
      <c r="A1677" t="inlineStr">
        <is>
          <t>Oak Park Monrovia</t>
        </is>
      </c>
      <c r="B1677" s="7" t="n">
        <v>2025</v>
      </c>
      <c r="C1677" t="inlineStr">
        <is>
          <t>Landscaping</t>
        </is>
      </c>
      <c r="D1677" t="inlineStr">
        <is>
          <t>Tree trim - building clearance throughout property</t>
        </is>
      </c>
      <c r="E1677" s="7" t="inlineStr">
        <is>
          <t>51043-00</t>
        </is>
      </c>
      <c r="F1677" s="12" t="inlineStr">
        <is>
          <t>PMC</t>
        </is>
      </c>
      <c r="G1677" s="7" t="inlineStr">
        <is>
          <t>Capital Plan</t>
        </is>
      </c>
      <c r="H1677" s="3" t="n">
        <v>28500</v>
      </c>
      <c r="I1677" s="3" t="n">
        <v>0</v>
      </c>
      <c r="J1677" s="4" t="n">
        <v>28500</v>
      </c>
      <c r="K1677" s="8">
        <f>IF(H1677=0,0,I1677/H1677)</f>
        <v/>
      </c>
      <c r="L1677" s="13" t="inlineStr">
        <is>
          <t>Not Started</t>
        </is>
      </c>
    </row>
    <row r="1678">
      <c r="A1678" t="inlineStr">
        <is>
          <t>Oak Park Monrovia</t>
        </is>
      </c>
      <c r="B1678" s="7" t="n">
        <v>2025</v>
      </c>
      <c r="C1678" t="inlineStr">
        <is>
          <t>Carports / Garages</t>
        </is>
      </c>
      <c r="D1678" t="inlineStr">
        <is>
          <t>Repair damaged coating in parking structure at spots 65, 66 and 68. Also, extend routed and repair expansion joint at ra</t>
        </is>
      </c>
      <c r="E1678" s="7" t="inlineStr">
        <is>
          <t>51172-00</t>
        </is>
      </c>
      <c r="F1678" s="11" t="inlineStr">
        <is>
          <t>GC</t>
        </is>
      </c>
      <c r="G1678" s="7" t="inlineStr">
        <is>
          <t>Capital Plan</t>
        </is>
      </c>
      <c r="H1678" s="3" t="n">
        <v>5250</v>
      </c>
      <c r="I1678" s="3" t="n">
        <v>1575</v>
      </c>
      <c r="J1678" s="4" t="n">
        <v>3675</v>
      </c>
      <c r="K1678" s="8">
        <f>IF(H1678=0,0,I1678/H1678)</f>
        <v/>
      </c>
      <c r="L1678" s="10" t="inlineStr">
        <is>
          <t>In Progress</t>
        </is>
      </c>
    </row>
    <row r="1679">
      <c r="A1679" t="inlineStr">
        <is>
          <t>Oak Park Monrovia</t>
        </is>
      </c>
      <c r="B1679" s="7" t="n">
        <v>2025</v>
      </c>
      <c r="C1679" t="inlineStr">
        <is>
          <t>Mold Remediation</t>
        </is>
      </c>
      <c r="D1679" t="inlineStr">
        <is>
          <t>Mold Remediation</t>
        </is>
      </c>
      <c r="E1679" s="7" t="inlineStr">
        <is>
          <t>51180-00</t>
        </is>
      </c>
      <c r="F1679" s="12" t="inlineStr">
        <is>
          <t>PMC</t>
        </is>
      </c>
      <c r="G1679" s="7" t="inlineStr">
        <is>
          <t>Capital Plan</t>
        </is>
      </c>
      <c r="H1679" s="3" t="n">
        <v>6000</v>
      </c>
      <c r="I1679" s="3" t="n">
        <v>0</v>
      </c>
      <c r="J1679" s="4" t="n">
        <v>6000</v>
      </c>
      <c r="K1679" s="8">
        <f>IF(H1679=0,0,I1679/H1679)</f>
        <v/>
      </c>
      <c r="L1679" s="13" t="inlineStr">
        <is>
          <t>Not Started</t>
        </is>
      </c>
    </row>
    <row r="1680">
      <c r="A1680" t="inlineStr">
        <is>
          <t>Oak Park Monrovia</t>
        </is>
      </c>
      <c r="B1680" s="7" t="n">
        <v>2025</v>
      </c>
      <c r="C1680" t="inlineStr">
        <is>
          <t xml:space="preserve">Termite Remediation </t>
        </is>
      </c>
      <c r="D1680" t="inlineStr">
        <is>
          <t>Termite Remediation - tent and local treatment (per Ecola remediation proposal)</t>
        </is>
      </c>
      <c r="E1680" s="7" t="inlineStr">
        <is>
          <t>51992-00</t>
        </is>
      </c>
      <c r="F1680" s="12" t="inlineStr">
        <is>
          <t>PMC</t>
        </is>
      </c>
      <c r="G1680" s="7" t="inlineStr">
        <is>
          <t>Capital Plan</t>
        </is>
      </c>
      <c r="H1680" s="3" t="n">
        <v>57400</v>
      </c>
      <c r="I1680" s="3" t="n">
        <v>0</v>
      </c>
      <c r="J1680" s="4" t="n">
        <v>57400</v>
      </c>
      <c r="K1680" s="8">
        <f>IF(H1680=0,0,I1680/H1680)</f>
        <v/>
      </c>
      <c r="L1680" s="13" t="inlineStr">
        <is>
          <t>Not Started</t>
        </is>
      </c>
    </row>
    <row r="1681">
      <c r="A1681" t="inlineStr">
        <is>
          <t>Oak Park Monrovia</t>
        </is>
      </c>
      <c r="B1681" s="7" t="n">
        <v>2025</v>
      </c>
      <c r="C1681" t="inlineStr">
        <is>
          <t>Roof framing</t>
        </is>
      </c>
      <c r="D1681" t="inlineStr">
        <is>
          <t>Inspect all mansard roofs and repair any damage to coping/façade of building to ensure areas are secure to prevent leaki</t>
        </is>
      </c>
      <c r="E1681" s="7" t="inlineStr">
        <is>
          <t>51070-00</t>
        </is>
      </c>
      <c r="F1681" s="11" t="inlineStr">
        <is>
          <t>GC</t>
        </is>
      </c>
      <c r="G1681" s="7" t="inlineStr">
        <is>
          <t>Capital Plan</t>
        </is>
      </c>
      <c r="H1681" s="3" t="n">
        <v>47500</v>
      </c>
      <c r="I1681" s="3" t="n">
        <v>14250</v>
      </c>
      <c r="J1681" s="4" t="n">
        <v>33250</v>
      </c>
      <c r="K1681" s="8">
        <f>IF(H1681=0,0,I1681/H1681)</f>
        <v/>
      </c>
      <c r="L1681" s="10" t="inlineStr">
        <is>
          <t>In Progress</t>
        </is>
      </c>
    </row>
    <row r="1682">
      <c r="A1682" t="inlineStr">
        <is>
          <t>Oak Park Monrovia</t>
        </is>
      </c>
      <c r="B1682" s="7" t="n">
        <v>2025</v>
      </c>
      <c r="C1682" t="inlineStr">
        <is>
          <t>Repair patio/balcony railings</t>
        </is>
      </c>
      <c r="D1682" t="inlineStr">
        <is>
          <t>Repair/replace areas of rotted/failing wood railings on balconies.</t>
        </is>
      </c>
      <c r="E1682" s="7" t="inlineStr">
        <is>
          <t>51077-00</t>
        </is>
      </c>
      <c r="F1682" s="11" t="inlineStr">
        <is>
          <t>GC</t>
        </is>
      </c>
      <c r="G1682" s="7" t="inlineStr">
        <is>
          <t>Capital Plan</t>
        </is>
      </c>
      <c r="H1682" s="3" t="n">
        <v>75000</v>
      </c>
      <c r="I1682" s="3" t="n">
        <v>22500</v>
      </c>
      <c r="J1682" s="4" t="n">
        <v>52500</v>
      </c>
      <c r="K1682" s="8">
        <f>IF(H1682=0,0,I1682/H1682)</f>
        <v/>
      </c>
      <c r="L1682" s="10" t="inlineStr">
        <is>
          <t>In Progress</t>
        </is>
      </c>
    </row>
    <row r="1683">
      <c r="A1683" t="inlineStr">
        <is>
          <t>Oak Park Monrovia</t>
        </is>
      </c>
      <c r="B1683" s="7" t="n">
        <v>2025</v>
      </c>
      <c r="C1683" t="inlineStr">
        <is>
          <t>Repair balcony framing &amp; decking</t>
        </is>
      </c>
      <c r="D1683" t="inlineStr">
        <is>
          <t>DPCA 3.2.7 / EPCA 4.5 Select balconies at the buildings were observed to have deteriorated wood members at the balcony d</t>
        </is>
      </c>
      <c r="E1683" s="7" t="inlineStr">
        <is>
          <t>51072-00</t>
        </is>
      </c>
      <c r="F1683" s="11" t="inlineStr">
        <is>
          <t>GC</t>
        </is>
      </c>
      <c r="G1683" s="7" t="inlineStr">
        <is>
          <t>Capital Plan</t>
        </is>
      </c>
      <c r="H1683" s="3" t="n">
        <v>140000</v>
      </c>
      <c r="I1683" s="3" t="n">
        <v>42000</v>
      </c>
      <c r="J1683" s="4" t="n">
        <v>98000</v>
      </c>
      <c r="K1683" s="8">
        <f>IF(H1683=0,0,I1683/H1683)</f>
        <v/>
      </c>
      <c r="L1683" s="10" t="inlineStr">
        <is>
          <t>In Progress</t>
        </is>
      </c>
    </row>
    <row r="1684">
      <c r="A1684" t="inlineStr">
        <is>
          <t>Oak Park Monrovia</t>
        </is>
      </c>
      <c r="B1684" s="7" t="n">
        <v>2025</v>
      </c>
      <c r="C1684" t="inlineStr">
        <is>
          <t>Asphalt composite shingle roofing</t>
        </is>
      </c>
      <c r="D1684" t="inlineStr">
        <is>
          <t>Repair and add proper flashing to the roofing of the ganged mains and meter bank closets.</t>
        </is>
      </c>
      <c r="E1684" s="7" t="inlineStr">
        <is>
          <t>51060-00</t>
        </is>
      </c>
      <c r="F1684" s="11" t="inlineStr">
        <is>
          <t>GC</t>
        </is>
      </c>
      <c r="G1684" s="7" t="inlineStr">
        <is>
          <t>Capital Plan</t>
        </is>
      </c>
      <c r="H1684" s="3" t="n">
        <v>21500</v>
      </c>
      <c r="I1684" s="3" t="n">
        <v>6450</v>
      </c>
      <c r="J1684" s="4" t="n">
        <v>15050</v>
      </c>
      <c r="K1684" s="8">
        <f>IF(H1684=0,0,I1684/H1684)</f>
        <v/>
      </c>
      <c r="L1684" s="10" t="inlineStr">
        <is>
          <t>In Progress</t>
        </is>
      </c>
    </row>
    <row r="1685">
      <c r="A1685" t="inlineStr">
        <is>
          <t>Oak Park Monrovia</t>
        </is>
      </c>
      <c r="B1685" s="7" t="n">
        <v>2025</v>
      </c>
      <c r="C1685" t="inlineStr">
        <is>
          <t>Repair stucco</t>
        </is>
      </c>
      <c r="D1685" t="inlineStr">
        <is>
          <t>Repairs throughout property, also repair cement plaster at northeaster corner of western wing of parking garage.</t>
        </is>
      </c>
      <c r="E1685" s="7" t="inlineStr">
        <is>
          <t>51075-00</t>
        </is>
      </c>
      <c r="F1685" s="11" t="inlineStr">
        <is>
          <t>GC</t>
        </is>
      </c>
      <c r="G1685" s="7" t="inlineStr">
        <is>
          <t>Capital Plan</t>
        </is>
      </c>
      <c r="H1685" s="3" t="n">
        <v>40000</v>
      </c>
      <c r="I1685" s="3" t="n">
        <v>12000</v>
      </c>
      <c r="J1685" s="4" t="n">
        <v>28000</v>
      </c>
      <c r="K1685" s="8">
        <f>IF(H1685=0,0,I1685/H1685)</f>
        <v/>
      </c>
      <c r="L1685" s="10" t="inlineStr">
        <is>
          <t>In Progress</t>
        </is>
      </c>
    </row>
    <row r="1686">
      <c r="A1686" t="inlineStr">
        <is>
          <t>Oak Park Monrovia</t>
        </is>
      </c>
      <c r="B1686" s="7" t="n">
        <v>2025</v>
      </c>
      <c r="C1686" t="inlineStr">
        <is>
          <t>Interior Hallway painting</t>
        </is>
      </c>
      <c r="D1686" t="inlineStr">
        <is>
          <t>Repair drywall and paint all interior hallways &amp; Common Areas</t>
        </is>
      </c>
      <c r="E1686" s="7" t="inlineStr">
        <is>
          <t>51160-00</t>
        </is>
      </c>
      <c r="F1686" s="11" t="inlineStr">
        <is>
          <t>GC</t>
        </is>
      </c>
      <c r="G1686" s="7" t="inlineStr">
        <is>
          <t>Capital Plan</t>
        </is>
      </c>
      <c r="H1686" s="3" t="n">
        <v>94000</v>
      </c>
      <c r="I1686" s="3" t="n">
        <v>28200</v>
      </c>
      <c r="J1686" s="4" t="n">
        <v>65800</v>
      </c>
      <c r="K1686" s="8">
        <f>IF(H1686=0,0,I1686/H1686)</f>
        <v/>
      </c>
      <c r="L1686" s="10" t="inlineStr">
        <is>
          <t>In Progress</t>
        </is>
      </c>
    </row>
    <row r="1687">
      <c r="A1687" t="inlineStr">
        <is>
          <t>Oak Park Monrovia</t>
        </is>
      </c>
      <c r="B1687" s="7" t="n">
        <v>2025</v>
      </c>
      <c r="C1687" t="inlineStr">
        <is>
          <t>Exterior building</t>
        </is>
      </c>
      <c r="D1687" t="inlineStr">
        <is>
          <t>Paint Exterior of Property (incl. Parking Garages)</t>
        </is>
      </c>
      <c r="E1687" s="7" t="inlineStr">
        <is>
          <t>51080-00</t>
        </is>
      </c>
      <c r="F1687" s="11" t="inlineStr">
        <is>
          <t>GC</t>
        </is>
      </c>
      <c r="G1687" s="7" t="inlineStr">
        <is>
          <t>Capital Plan</t>
        </is>
      </c>
      <c r="H1687" s="3" t="n">
        <v>234000</v>
      </c>
      <c r="I1687" s="3" t="n">
        <v>70200</v>
      </c>
      <c r="J1687" s="4" t="n">
        <v>163800</v>
      </c>
      <c r="K1687" s="8">
        <f>IF(H1687=0,0,I1687/H1687)</f>
        <v/>
      </c>
      <c r="L1687" s="10" t="inlineStr">
        <is>
          <t>In Progress</t>
        </is>
      </c>
    </row>
    <row r="1688">
      <c r="A1688" t="inlineStr">
        <is>
          <t>Oak Park Monrovia</t>
        </is>
      </c>
      <c r="B1688" s="7" t="n">
        <v>2025</v>
      </c>
      <c r="C1688" t="inlineStr">
        <is>
          <t>Signage - Building identification</t>
        </is>
      </c>
      <c r="D1688" t="inlineStr">
        <is>
          <t xml:space="preserve">Adding signage to locate the leasing office - specifically on the North Building to guide tenants to the South Building </t>
        </is>
      </c>
      <c r="E1688" s="7" t="inlineStr">
        <is>
          <t>51030-00</t>
        </is>
      </c>
      <c r="F1688" s="12" t="inlineStr">
        <is>
          <t>PMC</t>
        </is>
      </c>
      <c r="G1688" s="7" t="inlineStr">
        <is>
          <t>Capital Plan</t>
        </is>
      </c>
      <c r="H1688" s="3" t="n">
        <v>5000</v>
      </c>
      <c r="I1688" s="3" t="n">
        <v>0</v>
      </c>
      <c r="J1688" s="4" t="n">
        <v>5000</v>
      </c>
      <c r="K1688" s="8">
        <f>IF(H1688=0,0,I1688/H1688)</f>
        <v/>
      </c>
      <c r="L1688" s="13" t="inlineStr">
        <is>
          <t>Not Started</t>
        </is>
      </c>
    </row>
    <row r="1689">
      <c r="A1689" t="inlineStr">
        <is>
          <t>Oak Park Monrovia</t>
        </is>
      </c>
      <c r="B1689" s="7" t="n">
        <v>2025</v>
      </c>
      <c r="C1689" t="inlineStr">
        <is>
          <t>Common Area Greenspace Enhancements</t>
        </is>
      </c>
      <c r="D1689" t="inlineStr">
        <is>
          <t>Placeholder for greenspace improvements (e.g. dog park, bocce ball, etc.)</t>
        </is>
      </c>
      <c r="E1689" s="7" t="inlineStr">
        <is>
          <t>51160-00</t>
        </is>
      </c>
      <c r="F1689" s="12" t="inlineStr">
        <is>
          <t>PMC</t>
        </is>
      </c>
      <c r="G1689" s="7" t="inlineStr">
        <is>
          <t>Capital Plan</t>
        </is>
      </c>
      <c r="H1689" s="3" t="n">
        <v>24000</v>
      </c>
      <c r="I1689" s="3" t="n">
        <v>5162</v>
      </c>
      <c r="J1689" s="4" t="n">
        <v>18838</v>
      </c>
      <c r="K1689" s="8">
        <f>IF(H1689=0,0,I1689/H1689)</f>
        <v/>
      </c>
      <c r="L1689" s="10" t="inlineStr">
        <is>
          <t>In Progress</t>
        </is>
      </c>
    </row>
    <row r="1690">
      <c r="A1690" t="inlineStr">
        <is>
          <t>Oak Park Monrovia</t>
        </is>
      </c>
      <c r="B1690" s="7" t="n">
        <v>2025</v>
      </c>
      <c r="C1690" t="inlineStr">
        <is>
          <t>Smoke and Fire Detection System, central panel</t>
        </is>
      </c>
      <c r="D1690" t="inlineStr">
        <is>
          <t>PCA 3.3.10: Current inspection tags were not observed on the main control panel, building panels or elevator panels. Ins</t>
        </is>
      </c>
      <c r="E1690" s="7" t="inlineStr">
        <is>
          <t>51140-00</t>
        </is>
      </c>
      <c r="F1690" s="12" t="inlineStr">
        <is>
          <t>PMC</t>
        </is>
      </c>
      <c r="G1690" s="7" t="inlineStr">
        <is>
          <t>Capital Plan</t>
        </is>
      </c>
      <c r="H1690" s="3" t="n">
        <v>1500</v>
      </c>
      <c r="I1690" s="3" t="n">
        <v>403</v>
      </c>
      <c r="J1690" s="4" t="n">
        <v>1097</v>
      </c>
      <c r="K1690" s="8">
        <f>IF(H1690=0,0,I1690/H1690)</f>
        <v/>
      </c>
      <c r="L1690" s="10" t="inlineStr">
        <is>
          <t>In Progress</t>
        </is>
      </c>
    </row>
    <row r="1691">
      <c r="A1691" t="inlineStr">
        <is>
          <t>Oak Park Monrovia</t>
        </is>
      </c>
      <c r="B1691" s="7" t="n">
        <v>2025</v>
      </c>
      <c r="C1691" t="inlineStr">
        <is>
          <t>Water pressure regulator / back-flow preventer</t>
        </is>
      </c>
      <c r="D1691" t="inlineStr">
        <is>
          <t>Install backflow prevention device at north building. Currently leaking.</t>
        </is>
      </c>
      <c r="E1691" s="7" t="inlineStr">
        <is>
          <t>51130-00</t>
        </is>
      </c>
      <c r="F1691" s="11" t="inlineStr">
        <is>
          <t>GC</t>
        </is>
      </c>
      <c r="G1691" s="7" t="inlineStr">
        <is>
          <t>Capital Plan</t>
        </is>
      </c>
      <c r="H1691" s="3" t="n">
        <v>2000</v>
      </c>
      <c r="I1691" s="3" t="n">
        <v>600</v>
      </c>
      <c r="J1691" s="4" t="n">
        <v>1400</v>
      </c>
      <c r="K1691" s="8">
        <f>IF(H1691=0,0,I1691/H1691)</f>
        <v/>
      </c>
      <c r="L1691" s="10" t="inlineStr">
        <is>
          <t>In Progress</t>
        </is>
      </c>
    </row>
    <row r="1692">
      <c r="A1692" t="inlineStr">
        <is>
          <t>Oak Park Monrovia</t>
        </is>
      </c>
      <c r="B1692" s="7" t="n">
        <v>2025</v>
      </c>
      <c r="C1692" t="inlineStr">
        <is>
          <t>Stormwater sump pump system, replace</t>
        </is>
      </c>
      <c r="D1692" t="inlineStr">
        <is>
          <t>PCA 3.3.4. It was observed that the South Building parking garage had failed, and control panel could not be energized a</t>
        </is>
      </c>
      <c r="E1692" s="7" t="inlineStr">
        <is>
          <t>51130-00</t>
        </is>
      </c>
      <c r="F1692" s="11" t="inlineStr">
        <is>
          <t>GC</t>
        </is>
      </c>
      <c r="G1692" s="7" t="inlineStr">
        <is>
          <t>Capital Plan</t>
        </is>
      </c>
      <c r="H1692" s="3" t="n">
        <v>8800</v>
      </c>
      <c r="I1692" s="3" t="n">
        <v>2640</v>
      </c>
      <c r="J1692" s="4" t="n">
        <v>6160</v>
      </c>
      <c r="K1692" s="8">
        <f>IF(H1692=0,0,I1692/H1692)</f>
        <v/>
      </c>
      <c r="L1692" s="10" t="inlineStr">
        <is>
          <t>In Progress</t>
        </is>
      </c>
    </row>
    <row r="1693">
      <c r="A1693" t="inlineStr">
        <is>
          <t>Oak Park Monrovia</t>
        </is>
      </c>
      <c r="B1693" s="7" t="n">
        <v>2025</v>
      </c>
      <c r="C1693" t="inlineStr">
        <is>
          <t xml:space="preserve">Hydro-jetting &amp; Camera inspection </t>
        </is>
      </c>
      <c r="D1693" t="inlineStr">
        <is>
          <t>PCA 5.1 -It appears that no hydro-jetting and camera inspection has been performed at the property. Industry best practi</t>
        </is>
      </c>
      <c r="E1693" s="7" t="inlineStr">
        <is>
          <t>51134-00</t>
        </is>
      </c>
      <c r="F1693" s="12" t="inlineStr">
        <is>
          <t>PMC</t>
        </is>
      </c>
      <c r="G1693" s="7" t="inlineStr">
        <is>
          <t>Capital Plan</t>
        </is>
      </c>
      <c r="H1693" s="3" t="n">
        <v>10000</v>
      </c>
      <c r="I1693" s="3" t="n">
        <v>0</v>
      </c>
      <c r="J1693" s="4" t="n">
        <v>10000</v>
      </c>
      <c r="K1693" s="8">
        <f>IF(H1693=0,0,I1693/H1693)</f>
        <v/>
      </c>
      <c r="L1693" s="13" t="inlineStr">
        <is>
          <t>Not Started</t>
        </is>
      </c>
    </row>
    <row r="1694">
      <c r="A1694" t="inlineStr">
        <is>
          <t>Oak Park Monrovia</t>
        </is>
      </c>
      <c r="B1694" s="7" t="n">
        <v>2025</v>
      </c>
      <c r="C1694" t="inlineStr">
        <is>
          <t>Seismic shut off valve - install</t>
        </is>
      </c>
      <c r="D1694" t="inlineStr">
        <is>
          <t>DPCA 3.3.6 / EPCA 5.3 -The observed natural gas services lacked seismic shutoff valves to prevent dangerous gas leaks in</t>
        </is>
      </c>
      <c r="E1694" s="7" t="inlineStr">
        <is>
          <t>51990-00</t>
        </is>
      </c>
      <c r="F1694" s="11" t="inlineStr">
        <is>
          <t>GC</t>
        </is>
      </c>
      <c r="G1694" s="7" t="inlineStr">
        <is>
          <t>Capital Plan</t>
        </is>
      </c>
      <c r="H1694" s="3" t="n">
        <v>39000</v>
      </c>
      <c r="I1694" s="3" t="n">
        <v>11700</v>
      </c>
      <c r="J1694" s="4" t="n">
        <v>27300</v>
      </c>
      <c r="K1694" s="8">
        <f>IF(H1694=0,0,I1694/H1694)</f>
        <v/>
      </c>
      <c r="L1694" s="10" t="inlineStr">
        <is>
          <t>In Progress</t>
        </is>
      </c>
    </row>
    <row r="1695">
      <c r="A1695" t="inlineStr">
        <is>
          <t>Oak Park Monrovia</t>
        </is>
      </c>
      <c r="B1695" s="7" t="n">
        <v>2025</v>
      </c>
      <c r="C1695" t="inlineStr">
        <is>
          <t>MAUs - Ventilation System</t>
        </is>
      </c>
      <c r="D1695" t="inlineStr">
        <is>
          <t xml:space="preserve">DPCA 3.3.1 / EPCA 5.2 The MAUs at each building were in poor overall condition. The unit at the North Building unit was </t>
        </is>
      </c>
      <c r="E1695" s="7" t="inlineStr">
        <is>
          <t>51120-00</t>
        </is>
      </c>
      <c r="F1695" s="11" t="inlineStr">
        <is>
          <t>GC</t>
        </is>
      </c>
      <c r="G1695" s="7" t="inlineStr">
        <is>
          <t>Capital Plan</t>
        </is>
      </c>
      <c r="H1695" s="3" t="n">
        <v>32000</v>
      </c>
      <c r="I1695" s="3" t="n">
        <v>9600</v>
      </c>
      <c r="J1695" s="4" t="n">
        <v>22400</v>
      </c>
      <c r="K1695" s="8">
        <f>IF(H1695=0,0,I1695/H1695)</f>
        <v/>
      </c>
      <c r="L1695" s="10" t="inlineStr">
        <is>
          <t>In Progress</t>
        </is>
      </c>
    </row>
    <row r="1696">
      <c r="A1696" t="inlineStr">
        <is>
          <t>Oak Park Monrovia</t>
        </is>
      </c>
      <c r="B1696" s="7" t="n">
        <v>2025</v>
      </c>
      <c r="C1696" t="inlineStr">
        <is>
          <t>Electrical Distribution Center and Unit Electrical Pane</t>
        </is>
      </c>
      <c r="D1696" t="inlineStr">
        <is>
          <t>PCA 3.3.3 Exterior electrical service and distribution equipment was generally from the original construction and approx</t>
        </is>
      </c>
      <c r="E1696" s="7" t="inlineStr">
        <is>
          <t>51140-00</t>
        </is>
      </c>
      <c r="F1696" s="11" t="inlineStr">
        <is>
          <t>GC</t>
        </is>
      </c>
      <c r="G1696" s="7" t="inlineStr">
        <is>
          <t>Capital Plan</t>
        </is>
      </c>
      <c r="H1696" s="3" t="n">
        <v>360000</v>
      </c>
      <c r="I1696" s="3" t="n">
        <v>108000</v>
      </c>
      <c r="J1696" s="4" t="n">
        <v>252000</v>
      </c>
      <c r="K1696" s="8">
        <f>IF(H1696=0,0,I1696/H1696)</f>
        <v/>
      </c>
      <c r="L1696" s="10" t="inlineStr">
        <is>
          <t>In Progress</t>
        </is>
      </c>
    </row>
    <row r="1697">
      <c r="A1697" t="inlineStr">
        <is>
          <t>Oak Park Monrovia</t>
        </is>
      </c>
      <c r="B1697" s="7" t="n">
        <v>2025</v>
      </c>
      <c r="C1697" t="inlineStr">
        <is>
          <t>Common area light fixtures</t>
        </is>
      </c>
      <c r="D1697" t="inlineStr">
        <is>
          <t>Replace all patio lighting with new LED lighting.</t>
        </is>
      </c>
      <c r="E1697" s="7" t="inlineStr">
        <is>
          <t>51141-00</t>
        </is>
      </c>
      <c r="F1697" s="11" t="inlineStr">
        <is>
          <t>GC</t>
        </is>
      </c>
      <c r="G1697" s="7" t="inlineStr">
        <is>
          <t>Capital Plan</t>
        </is>
      </c>
      <c r="H1697" s="3" t="n">
        <v>23500</v>
      </c>
      <c r="I1697" s="3" t="n">
        <v>7050</v>
      </c>
      <c r="J1697" s="4" t="n">
        <v>16450</v>
      </c>
      <c r="K1697" s="8">
        <f>IF(H1697=0,0,I1697/H1697)</f>
        <v/>
      </c>
      <c r="L1697" s="10" t="inlineStr">
        <is>
          <t>In Progress</t>
        </is>
      </c>
    </row>
    <row r="1698">
      <c r="A1698" t="inlineStr">
        <is>
          <t>Oak Park Monrovia</t>
        </is>
      </c>
      <c r="B1698" s="7" t="n">
        <v>2025</v>
      </c>
      <c r="C1698" t="inlineStr">
        <is>
          <t xml:space="preserve">Replace garage lighting </t>
        </is>
      </c>
      <c r="D1698" t="inlineStr">
        <is>
          <t>Replace existing garage lighting with LED.</t>
        </is>
      </c>
      <c r="E1698" s="7" t="inlineStr">
        <is>
          <t>51141-00</t>
        </is>
      </c>
      <c r="F1698" s="11" t="inlineStr">
        <is>
          <t>GC</t>
        </is>
      </c>
      <c r="G1698" s="7" t="inlineStr">
        <is>
          <t>Capital Plan</t>
        </is>
      </c>
      <c r="H1698" s="3" t="n">
        <v>15000</v>
      </c>
      <c r="I1698" s="3" t="n">
        <v>4500</v>
      </c>
      <c r="J1698" s="4" t="n">
        <v>10500</v>
      </c>
      <c r="K1698" s="8">
        <f>IF(H1698=0,0,I1698/H1698)</f>
        <v/>
      </c>
      <c r="L1698" s="10" t="inlineStr">
        <is>
          <t>In Progress</t>
        </is>
      </c>
    </row>
    <row r="1699">
      <c r="A1699" t="inlineStr">
        <is>
          <t>Oak Park Monrovia</t>
        </is>
      </c>
      <c r="B1699" s="7" t="n">
        <v>2025</v>
      </c>
      <c r="C1699" t="inlineStr">
        <is>
          <t>Contingency</t>
        </is>
      </c>
      <c r="D1699" t="inlineStr">
        <is>
          <t>Construction Contingency</t>
        </is>
      </c>
      <c r="E1699" s="7" t="inlineStr">
        <is>
          <t>51175-00</t>
        </is>
      </c>
      <c r="F1699" s="11" t="inlineStr">
        <is>
          <t>GC</t>
        </is>
      </c>
      <c r="G1699" s="15" t="inlineStr">
        <is>
          <t>Contingency</t>
        </is>
      </c>
      <c r="H1699" s="3" t="n">
        <v>90693</v>
      </c>
      <c r="I1699" s="3" t="n">
        <v>0</v>
      </c>
      <c r="J1699" s="4" t="n">
        <v>90693</v>
      </c>
      <c r="K1699" s="8">
        <f>IF(H1699=0,0,I1699/H1699)</f>
        <v/>
      </c>
      <c r="L1699" s="12" t="inlineStr">
        <is>
          <t>Reserve</t>
        </is>
      </c>
    </row>
    <row r="1700">
      <c r="A1700" t="inlineStr">
        <is>
          <t>Oak Park Monrovia</t>
        </is>
      </c>
      <c r="B1700" s="7" t="n">
        <v>2025</v>
      </c>
      <c r="C1700" t="inlineStr">
        <is>
          <t>Construction Management Fee</t>
        </is>
      </c>
      <c r="D1700" t="inlineStr">
        <is>
          <t>CM Fees</t>
        </is>
      </c>
      <c r="E1700" s="7" t="inlineStr">
        <is>
          <t>51190-00</t>
        </is>
      </c>
      <c r="F1700" s="11" t="inlineStr">
        <is>
          <t>GC</t>
        </is>
      </c>
      <c r="G1700" s="15" t="inlineStr">
        <is>
          <t>CM Fee</t>
        </is>
      </c>
      <c r="H1700" s="3" t="n">
        <v>69407</v>
      </c>
      <c r="I1700" s="3" t="n">
        <v>0</v>
      </c>
      <c r="J1700" s="4" t="n">
        <v>69407</v>
      </c>
      <c r="K1700" s="8">
        <f>IF(H1700=0,0,I1700/H1700)</f>
        <v/>
      </c>
      <c r="L1700" s="12" t="inlineStr">
        <is>
          <t>Reserve</t>
        </is>
      </c>
    </row>
    <row r="1701">
      <c r="A1701" t="inlineStr">
        <is>
          <t>Orchard Glen</t>
        </is>
      </c>
      <c r="B1701" s="7" t="n">
        <v>2025</v>
      </c>
      <c r="C1701" t="inlineStr">
        <is>
          <t>Landscape Cleanup and Enhancements</t>
        </is>
      </c>
      <c r="D1701" t="inlineStr">
        <is>
          <t>EPCA 4.4.1 - Cut back trees in contact with roofs.
Initial tree trim, landscape cleanup, entry and tour path enhancement</t>
        </is>
      </c>
      <c r="E1701" s="7" t="inlineStr">
        <is>
          <t>51045-00</t>
        </is>
      </c>
      <c r="F1701" s="11" t="inlineStr">
        <is>
          <t>GC</t>
        </is>
      </c>
      <c r="G1701" s="7" t="inlineStr">
        <is>
          <t>Capital Plan</t>
        </is>
      </c>
      <c r="H1701" s="3" t="n">
        <v>100000</v>
      </c>
      <c r="I1701" s="3" t="n">
        <v>0</v>
      </c>
      <c r="J1701" s="4" t="n">
        <v>100000</v>
      </c>
      <c r="K1701" s="8">
        <f>IF(H1701=0,0,I1701/H1701)</f>
        <v/>
      </c>
      <c r="L1701" s="13" t="inlineStr">
        <is>
          <t>Not Started</t>
        </is>
      </c>
    </row>
    <row r="1702">
      <c r="A1702" t="inlineStr">
        <is>
          <t>Orchard Glen</t>
        </is>
      </c>
      <c r="B1702" s="7" t="n">
        <v>2025</v>
      </c>
      <c r="C1702" t="inlineStr">
        <is>
          <t xml:space="preserve">Asphalt Coating </t>
        </is>
      </c>
      <c r="D1702" t="inlineStr">
        <is>
          <t>EPCA 3.2.2 - The asphalt seal coat and pavement markings and striping appeared to be in fair to poor condition. The seal</t>
        </is>
      </c>
      <c r="E1702" s="7" t="inlineStr">
        <is>
          <t>51053-00</t>
        </is>
      </c>
      <c r="F1702" s="11" t="inlineStr">
        <is>
          <t>GC</t>
        </is>
      </c>
      <c r="G1702" s="7" t="inlineStr">
        <is>
          <t>Capital Plan</t>
        </is>
      </c>
      <c r="H1702" s="3" t="n">
        <v>121000</v>
      </c>
      <c r="I1702" s="3" t="n">
        <v>36300</v>
      </c>
      <c r="J1702" s="4" t="n">
        <v>84700</v>
      </c>
      <c r="K1702" s="8">
        <f>IF(H1702=0,0,I1702/H1702)</f>
        <v/>
      </c>
      <c r="L1702" s="10" t="inlineStr">
        <is>
          <t>In Progress</t>
        </is>
      </c>
    </row>
    <row r="1703">
      <c r="A1703" t="inlineStr">
        <is>
          <t>Orchard Glen</t>
        </is>
      </c>
      <c r="B1703" s="7" t="n">
        <v>2025</v>
      </c>
      <c r="C1703" t="inlineStr">
        <is>
          <t>Accessibility</t>
        </is>
      </c>
      <c r="D1703" t="inlineStr">
        <is>
          <t>EPCA 7.1 - The leasing office restroom lacked scald protection at the exposed lavatory piping. Installation is recommend</t>
        </is>
      </c>
      <c r="E1703" s="7" t="inlineStr">
        <is>
          <t>51091-00</t>
        </is>
      </c>
      <c r="F1703" s="11" t="inlineStr">
        <is>
          <t>GC</t>
        </is>
      </c>
      <c r="G1703" s="7" t="inlineStr">
        <is>
          <t>Capital Plan</t>
        </is>
      </c>
      <c r="H1703" s="3" t="n">
        <v>400</v>
      </c>
      <c r="I1703" s="3" t="n">
        <v>400</v>
      </c>
      <c r="J1703" s="4" t="n">
        <v>0</v>
      </c>
      <c r="K1703" s="8">
        <f>IF(H1703=0,0,I1703/H1703)</f>
        <v/>
      </c>
      <c r="L1703" s="11" t="inlineStr">
        <is>
          <t>Completed</t>
        </is>
      </c>
    </row>
    <row r="1704">
      <c r="A1704" t="inlineStr">
        <is>
          <t>Orchard Glen</t>
        </is>
      </c>
      <c r="B1704" s="7" t="n">
        <v>2025</v>
      </c>
      <c r="C1704" t="inlineStr">
        <is>
          <t>Repair / replace swimming pool pumps</t>
        </is>
      </c>
      <c r="D1704" t="inlineStr">
        <is>
          <t>Pool Pumps</t>
        </is>
      </c>
      <c r="E1704" s="7" t="inlineStr">
        <is>
          <t>51026-00</t>
        </is>
      </c>
      <c r="F1704" s="11" t="inlineStr">
        <is>
          <t>GC</t>
        </is>
      </c>
      <c r="G1704" s="7" t="inlineStr">
        <is>
          <t>Capital Plan</t>
        </is>
      </c>
      <c r="H1704" s="3" t="n">
        <v>6800</v>
      </c>
      <c r="I1704" s="3" t="n">
        <v>4080</v>
      </c>
      <c r="J1704" s="4" t="n">
        <v>2720</v>
      </c>
      <c r="K1704" s="8">
        <f>IF(H1704=0,0,I1704/H1704)</f>
        <v/>
      </c>
      <c r="L1704" s="10" t="inlineStr">
        <is>
          <t>In Progress</t>
        </is>
      </c>
    </row>
    <row r="1705">
      <c r="A1705" t="inlineStr">
        <is>
          <t>Orchard Glen</t>
        </is>
      </c>
      <c r="B1705" s="7" t="n">
        <v>2025</v>
      </c>
      <c r="C1705" t="inlineStr">
        <is>
          <t>Fences &amp; gates - patios</t>
        </is>
      </c>
      <c r="D1705" t="inlineStr">
        <is>
          <t>EPCA 3.2.3 - The ground floor patio fence (wood guardrail) located between Units 85 and 87 was noted to be leaning outwa</t>
        </is>
      </c>
      <c r="E1705" s="7" t="inlineStr">
        <is>
          <t>51076-00</t>
        </is>
      </c>
      <c r="F1705" s="11" t="inlineStr">
        <is>
          <t>GC</t>
        </is>
      </c>
      <c r="G1705" s="7" t="inlineStr">
        <is>
          <t>Capital Plan</t>
        </is>
      </c>
      <c r="H1705" s="3" t="n">
        <v>1000</v>
      </c>
      <c r="I1705" s="3" t="n">
        <v>1000</v>
      </c>
      <c r="J1705" s="4" t="n">
        <v>0</v>
      </c>
      <c r="K1705" s="8">
        <f>IF(H1705=0,0,I1705/H1705)</f>
        <v/>
      </c>
      <c r="L1705" s="11" t="inlineStr">
        <is>
          <t>Completed</t>
        </is>
      </c>
    </row>
    <row r="1706">
      <c r="A1706" t="inlineStr">
        <is>
          <t>Orchard Glen</t>
        </is>
      </c>
      <c r="B1706" s="7" t="n">
        <v>2025</v>
      </c>
      <c r="C1706" t="inlineStr">
        <is>
          <t>Carports / Garages</t>
        </is>
      </c>
      <c r="D1706" t="inlineStr">
        <is>
          <t>Repair carports and paint post and pearling
EPCA 4.4.1 - Repair of impact damage to metal carport canopies.
EPCA 3.2.9 -</t>
        </is>
      </c>
      <c r="E1706" s="7" t="inlineStr">
        <is>
          <t>51172-00</t>
        </is>
      </c>
      <c r="F1706" s="11" t="inlineStr">
        <is>
          <t>GC</t>
        </is>
      </c>
      <c r="G1706" s="7" t="inlineStr">
        <is>
          <t>Capital Plan</t>
        </is>
      </c>
      <c r="H1706" s="3" t="n">
        <v>28000</v>
      </c>
      <c r="I1706" s="3" t="n">
        <v>16800</v>
      </c>
      <c r="J1706" s="4" t="n">
        <v>11200</v>
      </c>
      <c r="K1706" s="8">
        <f>IF(H1706=0,0,I1706/H1706)</f>
        <v/>
      </c>
      <c r="L1706" s="10" t="inlineStr">
        <is>
          <t>In Progress</t>
        </is>
      </c>
    </row>
    <row r="1707">
      <c r="A1707" t="inlineStr">
        <is>
          <t>Orchard Glen</t>
        </is>
      </c>
      <c r="B1707" s="7" t="n">
        <v>2025</v>
      </c>
      <c r="C1707" t="inlineStr">
        <is>
          <t>Stripe parking areas</t>
        </is>
      </c>
      <c r="D1707" t="inlineStr">
        <is>
          <t>Striping of Parking Lots</t>
        </is>
      </c>
      <c r="E1707" s="7" t="inlineStr">
        <is>
          <t>51053-00</t>
        </is>
      </c>
      <c r="F1707" s="11" t="inlineStr">
        <is>
          <t>GC</t>
        </is>
      </c>
      <c r="G1707" s="7" t="inlineStr">
        <is>
          <t>Capital Plan</t>
        </is>
      </c>
      <c r="H1707" s="3" t="n">
        <v>23000</v>
      </c>
      <c r="I1707" s="3" t="n">
        <v>6900</v>
      </c>
      <c r="J1707" s="4" t="n">
        <v>16100</v>
      </c>
      <c r="K1707" s="8">
        <f>IF(H1707=0,0,I1707/H1707)</f>
        <v/>
      </c>
      <c r="L1707" s="10" t="inlineStr">
        <is>
          <t>In Progress</t>
        </is>
      </c>
    </row>
    <row r="1708">
      <c r="A1708" t="inlineStr">
        <is>
          <t>Orchard Glen</t>
        </is>
      </c>
      <c r="B1708" s="7" t="n">
        <v>2025</v>
      </c>
      <c r="C1708" t="inlineStr">
        <is>
          <t>Repair ADA deficiencies</t>
        </is>
      </c>
      <c r="D1708" t="inlineStr">
        <is>
          <t>LPCA - No ADA access aisles were observed in three ADA parking spaces. No insulation under the common area restroom sink</t>
        </is>
      </c>
      <c r="E1708" s="7" t="inlineStr">
        <is>
          <t>51091-00</t>
        </is>
      </c>
      <c r="F1708" s="11" t="inlineStr">
        <is>
          <t>GC</t>
        </is>
      </c>
      <c r="G1708" s="7" t="inlineStr">
        <is>
          <t>Capital Plan</t>
        </is>
      </c>
      <c r="H1708" s="3" t="n">
        <v>1500</v>
      </c>
      <c r="I1708" s="3" t="n">
        <v>450</v>
      </c>
      <c r="J1708" s="4" t="n">
        <v>1050</v>
      </c>
      <c r="K1708" s="8">
        <f>IF(H1708=0,0,I1708/H1708)</f>
        <v/>
      </c>
      <c r="L1708" s="10" t="inlineStr">
        <is>
          <t>In Progress</t>
        </is>
      </c>
    </row>
    <row r="1709">
      <c r="A1709" t="inlineStr">
        <is>
          <t>Orchard Glen</t>
        </is>
      </c>
      <c r="B1709" s="7" t="n">
        <v>2025</v>
      </c>
      <c r="C1709" t="inlineStr">
        <is>
          <t>Sidewalks</t>
        </is>
      </c>
      <c r="D1709" t="inlineStr">
        <is>
          <t>LPCA - limited sidewalk cracks were observed by the west playground equipment
LPCA (PR-90) - a limited concrete sidewalk</t>
        </is>
      </c>
      <c r="E1709" s="7" t="inlineStr">
        <is>
          <t>51091-00</t>
        </is>
      </c>
      <c r="F1709" s="11" t="inlineStr">
        <is>
          <t>GC</t>
        </is>
      </c>
      <c r="G1709" s="7" t="inlineStr">
        <is>
          <t>Capital Plan</t>
        </is>
      </c>
      <c r="H1709" s="3" t="n">
        <v>32000</v>
      </c>
      <c r="I1709" s="3" t="n">
        <v>32000</v>
      </c>
      <c r="J1709" s="4" t="n">
        <v>0</v>
      </c>
      <c r="K1709" s="8">
        <f>IF(H1709=0,0,I1709/H1709)</f>
        <v/>
      </c>
      <c r="L1709" s="11" t="inlineStr">
        <is>
          <t>Completed</t>
        </is>
      </c>
    </row>
    <row r="1710">
      <c r="A1710" t="inlineStr">
        <is>
          <t>Orchard Glen</t>
        </is>
      </c>
      <c r="B1710" s="7" t="n">
        <v>2025</v>
      </c>
      <c r="C1710" t="inlineStr">
        <is>
          <t>Fences &amp; gates - site perimeter</t>
        </is>
      </c>
      <c r="D1710" t="inlineStr">
        <is>
          <t>EPCA 3.2.7 - Damage/deterioration of the metal security perimeter fencing and the welded steel pool fencing was noted in</t>
        </is>
      </c>
      <c r="E1710" s="7" t="inlineStr">
        <is>
          <t>51076-00</t>
        </is>
      </c>
      <c r="F1710" s="11" t="inlineStr">
        <is>
          <t>GC</t>
        </is>
      </c>
      <c r="G1710" s="7" t="inlineStr">
        <is>
          <t>Capital Plan</t>
        </is>
      </c>
      <c r="H1710" s="3" t="n">
        <v>5000</v>
      </c>
      <c r="I1710" s="3" t="n">
        <v>5000</v>
      </c>
      <c r="J1710" s="4" t="n">
        <v>0</v>
      </c>
      <c r="K1710" s="8">
        <f>IF(H1710=0,0,I1710/H1710)</f>
        <v/>
      </c>
      <c r="L1710" s="11" t="inlineStr">
        <is>
          <t>Completed</t>
        </is>
      </c>
    </row>
    <row r="1711">
      <c r="A1711" t="inlineStr">
        <is>
          <t>Orchard Glen</t>
        </is>
      </c>
      <c r="B1711" s="7" t="n">
        <v>2025</v>
      </c>
      <c r="C1711" t="inlineStr">
        <is>
          <t xml:space="preserve">Retaining walls </t>
        </is>
      </c>
      <c r="D1711" t="inlineStr">
        <is>
          <t>The retaining walls appeared to be in fair condition. The walls appeared to exhibit lateral movement (leaning) and
separ</t>
        </is>
      </c>
      <c r="E1711" s="7" t="inlineStr">
        <is>
          <t>51085-00</t>
        </is>
      </c>
      <c r="F1711" s="11" t="inlineStr">
        <is>
          <t>GC</t>
        </is>
      </c>
      <c r="G1711" s="7" t="inlineStr">
        <is>
          <t>Capital Plan</t>
        </is>
      </c>
      <c r="H1711" s="3" t="n">
        <v>62900</v>
      </c>
      <c r="I1711" s="3" t="n">
        <v>62900</v>
      </c>
      <c r="J1711" s="4" t="n">
        <v>0</v>
      </c>
      <c r="K1711" s="8">
        <f>IF(H1711=0,0,I1711/H1711)</f>
        <v/>
      </c>
      <c r="L1711" s="11" t="inlineStr">
        <is>
          <t>Completed</t>
        </is>
      </c>
    </row>
    <row r="1712">
      <c r="A1712" t="inlineStr">
        <is>
          <t>Orchard Glen</t>
        </is>
      </c>
      <c r="B1712" s="7" t="n">
        <v>2025</v>
      </c>
      <c r="C1712" t="inlineStr">
        <is>
          <t>Resurface swimming pool</t>
        </is>
      </c>
      <c r="D1712" t="inlineStr">
        <is>
          <t>Pool Resurfacing</t>
        </is>
      </c>
      <c r="E1712" s="7" t="inlineStr">
        <is>
          <t>51023-00</t>
        </is>
      </c>
      <c r="F1712" s="11" t="inlineStr">
        <is>
          <t>GC</t>
        </is>
      </c>
      <c r="G1712" s="7" t="inlineStr">
        <is>
          <t>Capital Plan</t>
        </is>
      </c>
      <c r="H1712" s="3" t="n">
        <v>51000</v>
      </c>
      <c r="I1712" s="3" t="n">
        <v>30600</v>
      </c>
      <c r="J1712" s="4" t="n">
        <v>20400</v>
      </c>
      <c r="K1712" s="8">
        <f>IF(H1712=0,0,I1712/H1712)</f>
        <v/>
      </c>
      <c r="L1712" s="10" t="inlineStr">
        <is>
          <t>In Progress</t>
        </is>
      </c>
    </row>
    <row r="1713">
      <c r="A1713" t="inlineStr">
        <is>
          <t>Orchard Glen</t>
        </is>
      </c>
      <c r="B1713" s="7" t="n">
        <v>2025</v>
      </c>
      <c r="C1713" t="inlineStr">
        <is>
          <t>Fences &amp; gates - swimming pool</t>
        </is>
      </c>
      <c r="D1713" t="inlineStr">
        <is>
          <t>Swimming Pool Gate Repairs</t>
        </is>
      </c>
      <c r="E1713" s="7" t="inlineStr">
        <is>
          <t>51076-00</t>
        </is>
      </c>
      <c r="F1713" s="11" t="inlineStr">
        <is>
          <t>GC</t>
        </is>
      </c>
      <c r="G1713" s="7" t="inlineStr">
        <is>
          <t>Capital Plan</t>
        </is>
      </c>
      <c r="H1713" s="3" t="n">
        <v>38000</v>
      </c>
      <c r="I1713" s="3" t="n">
        <v>38000</v>
      </c>
      <c r="J1713" s="4" t="n">
        <v>0</v>
      </c>
      <c r="K1713" s="8">
        <f>IF(H1713=0,0,I1713/H1713)</f>
        <v/>
      </c>
      <c r="L1713" s="11" t="inlineStr">
        <is>
          <t>Completed</t>
        </is>
      </c>
    </row>
    <row r="1714">
      <c r="A1714" t="inlineStr">
        <is>
          <t>Orchard Glen</t>
        </is>
      </c>
      <c r="B1714" s="7" t="n">
        <v>2025</v>
      </c>
      <c r="C1714" t="inlineStr">
        <is>
          <t>Replacement of metal standoff post bases</t>
        </is>
      </c>
      <c r="D1714" t="inlineStr">
        <is>
          <t>EPCA 4.2 - The metal standoff bases at the wood walkway and stair posts near Unit 169 were exhibiting corrosion and pote</t>
        </is>
      </c>
      <c r="E1714" s="7" t="inlineStr">
        <is>
          <t>51070-00</t>
        </is>
      </c>
      <c r="F1714" s="11" t="inlineStr">
        <is>
          <t>GC</t>
        </is>
      </c>
      <c r="G1714" s="7" t="inlineStr">
        <is>
          <t>Capital Plan</t>
        </is>
      </c>
      <c r="H1714" s="3" t="n">
        <v>1000</v>
      </c>
      <c r="I1714" s="3" t="n">
        <v>1000</v>
      </c>
      <c r="J1714" s="4" t="n">
        <v>0</v>
      </c>
      <c r="K1714" s="8">
        <f>IF(H1714=0,0,I1714/H1714)</f>
        <v/>
      </c>
      <c r="L1714" s="11" t="inlineStr">
        <is>
          <t>Completed</t>
        </is>
      </c>
    </row>
    <row r="1715">
      <c r="A1715" t="inlineStr">
        <is>
          <t>Orchard Glen</t>
        </is>
      </c>
      <c r="B1715" s="7" t="n">
        <v>2025</v>
      </c>
      <c r="C1715" t="inlineStr">
        <is>
          <t>Replacement of damaged concrete treads at stairs</t>
        </is>
      </c>
      <c r="D1715" t="inlineStr">
        <is>
          <t>EPCA 4.2 - The concrete stair treads were noted with cracks (varying degrees) and spalling areas with exposed steel rein</t>
        </is>
      </c>
      <c r="E1715" s="7" t="inlineStr">
        <is>
          <t>51090-00</t>
        </is>
      </c>
      <c r="F1715" s="11" t="inlineStr">
        <is>
          <t>GC</t>
        </is>
      </c>
      <c r="G1715" s="7" t="inlineStr">
        <is>
          <t>Capital Plan</t>
        </is>
      </c>
      <c r="H1715" s="3" t="n">
        <v>16000</v>
      </c>
      <c r="I1715" s="3" t="n">
        <v>16000</v>
      </c>
      <c r="J1715" s="4" t="n">
        <v>0</v>
      </c>
      <c r="K1715" s="8">
        <f>IF(H1715=0,0,I1715/H1715)</f>
        <v/>
      </c>
      <c r="L1715" s="11" t="inlineStr">
        <is>
          <t>Completed</t>
        </is>
      </c>
    </row>
    <row r="1716">
      <c r="A1716" t="inlineStr">
        <is>
          <t>Orchard Glen</t>
        </is>
      </c>
      <c r="B1716" s="7" t="n">
        <v>2025</v>
      </c>
      <c r="C1716" t="inlineStr">
        <is>
          <t>WDO Treatment/Repairs</t>
        </is>
      </c>
      <c r="D1716" t="inlineStr">
        <is>
          <t>LPCA - Subsequent to thesite visit,managementprovided a WDOinspection reportconducted on 4/29/25 by TerminixInternationa</t>
        </is>
      </c>
      <c r="E1716" s="7" t="inlineStr">
        <is>
          <t>51992-00</t>
        </is>
      </c>
      <c r="F1716" s="12" t="inlineStr">
        <is>
          <t>PMC</t>
        </is>
      </c>
      <c r="G1716" s="7" t="inlineStr">
        <is>
          <t>Capital Plan</t>
        </is>
      </c>
      <c r="H1716" s="3" t="n">
        <v>160000</v>
      </c>
      <c r="I1716" s="3" t="n">
        <v>37109</v>
      </c>
      <c r="J1716" s="4" t="n">
        <v>122891</v>
      </c>
      <c r="K1716" s="8">
        <f>IF(H1716=0,0,I1716/H1716)</f>
        <v/>
      </c>
      <c r="L1716" s="10" t="inlineStr">
        <is>
          <t>In Progress</t>
        </is>
      </c>
    </row>
    <row r="1717">
      <c r="A1717" t="inlineStr">
        <is>
          <t>Orchard Glen</t>
        </is>
      </c>
      <c r="B1717" s="7" t="n">
        <v>2025</v>
      </c>
      <c r="C1717" t="inlineStr">
        <is>
          <t>WDO Inspection</t>
        </is>
      </c>
      <c r="D1717" t="inlineStr">
        <is>
          <t>LPCA - Subsequent to the site visit, management provided a WDO inspection report conducted on 4/29/25 by Terminix Intern</t>
        </is>
      </c>
      <c r="E1717" s="7" t="inlineStr">
        <is>
          <t>51992-00</t>
        </is>
      </c>
      <c r="F1717" s="12" t="inlineStr">
        <is>
          <t>PMC</t>
        </is>
      </c>
      <c r="G1717" s="7" t="inlineStr">
        <is>
          <t>Capital Plan</t>
        </is>
      </c>
      <c r="H1717" s="3" t="n">
        <v>2000</v>
      </c>
      <c r="I1717" s="3" t="n">
        <v>464</v>
      </c>
      <c r="J1717" s="4" t="n">
        <v>1536</v>
      </c>
      <c r="K1717" s="8">
        <f>IF(H1717=0,0,I1717/H1717)</f>
        <v/>
      </c>
      <c r="L1717" s="10" t="inlineStr">
        <is>
          <t>In Progress</t>
        </is>
      </c>
    </row>
    <row r="1718">
      <c r="A1718" t="inlineStr">
        <is>
          <t>Orchard Glen</t>
        </is>
      </c>
      <c r="B1718" s="7" t="n">
        <v>2025</v>
      </c>
      <c r="C1718" t="inlineStr">
        <is>
          <t>Concrete deck / floor fill</t>
        </is>
      </c>
      <c r="D1718" t="inlineStr">
        <is>
          <t>repair and paint balconies</t>
        </is>
      </c>
      <c r="E1718" s="7" t="inlineStr">
        <is>
          <t>51072-00</t>
        </is>
      </c>
      <c r="F1718" s="11" t="inlineStr">
        <is>
          <t>GC</t>
        </is>
      </c>
      <c r="G1718" s="7" t="inlineStr">
        <is>
          <t>Capital Plan</t>
        </is>
      </c>
      <c r="H1718" s="3" t="n">
        <v>40000</v>
      </c>
      <c r="I1718" s="3" t="n">
        <v>40000</v>
      </c>
      <c r="J1718" s="4" t="n">
        <v>0</v>
      </c>
      <c r="K1718" s="8">
        <f>IF(H1718=0,0,I1718/H1718)</f>
        <v/>
      </c>
      <c r="L1718" s="11" t="inlineStr">
        <is>
          <t>Completed</t>
        </is>
      </c>
    </row>
    <row r="1719">
      <c r="A1719" t="inlineStr">
        <is>
          <t>Orchard Glen</t>
        </is>
      </c>
      <c r="B1719" s="7" t="n">
        <v>2025</v>
      </c>
      <c r="C1719" t="inlineStr">
        <is>
          <t>Wall framing</t>
        </is>
      </c>
      <c r="D1719" t="inlineStr">
        <is>
          <t>replace damaged framing in chimney</t>
        </is>
      </c>
      <c r="E1719" s="7" t="inlineStr">
        <is>
          <t>51070-00</t>
        </is>
      </c>
      <c r="F1719" s="11" t="inlineStr">
        <is>
          <t>GC</t>
        </is>
      </c>
      <c r="G1719" s="7" t="inlineStr">
        <is>
          <t>Capital Plan</t>
        </is>
      </c>
      <c r="H1719" s="3" t="n">
        <v>48000</v>
      </c>
      <c r="I1719" s="3" t="n">
        <v>48000</v>
      </c>
      <c r="J1719" s="4" t="n">
        <v>0</v>
      </c>
      <c r="K1719" s="8">
        <f>IF(H1719=0,0,I1719/H1719)</f>
        <v/>
      </c>
      <c r="L1719" s="11" t="inlineStr">
        <is>
          <t>Completed</t>
        </is>
      </c>
    </row>
    <row r="1720">
      <c r="A1720" t="inlineStr">
        <is>
          <t>Orchard Glen</t>
        </is>
      </c>
      <c r="B1720" s="7" t="n">
        <v>2025</v>
      </c>
      <c r="C1720" t="inlineStr">
        <is>
          <t>Balcony framing &amp; decking</t>
        </is>
      </c>
      <c r="D1720" t="inlineStr">
        <is>
          <t>Repair balcony framing &amp; decking</t>
        </is>
      </c>
      <c r="E1720" s="7" t="inlineStr">
        <is>
          <t>51072-00</t>
        </is>
      </c>
      <c r="F1720" s="11" t="inlineStr">
        <is>
          <t>GC</t>
        </is>
      </c>
      <c r="G1720" s="7" t="inlineStr">
        <is>
          <t>Capital Plan</t>
        </is>
      </c>
      <c r="H1720" s="3" t="n">
        <v>16000</v>
      </c>
      <c r="I1720" s="3" t="n">
        <v>16000</v>
      </c>
      <c r="J1720" s="4" t="n">
        <v>0</v>
      </c>
      <c r="K1720" s="8">
        <f>IF(H1720=0,0,I1720/H1720)</f>
        <v/>
      </c>
      <c r="L1720" s="11" t="inlineStr">
        <is>
          <t>Completed</t>
        </is>
      </c>
    </row>
    <row r="1721">
      <c r="A1721" t="inlineStr">
        <is>
          <t>Orchard Glen</t>
        </is>
      </c>
      <c r="B1721" s="7" t="n">
        <v>2025</v>
      </c>
      <c r="C1721" t="inlineStr">
        <is>
          <t>Balconies/handrails/guardrails</t>
        </is>
      </c>
      <c r="D1721" t="inlineStr">
        <is>
          <t xml:space="preserve">Patio fence repairs and paint
EPCA 4.2 - Elevated balconies and walkways are provided with wood guardrails, where posts </t>
        </is>
      </c>
      <c r="E1721" s="7" t="inlineStr">
        <is>
          <t>51077-00</t>
        </is>
      </c>
      <c r="F1721" s="11" t="inlineStr">
        <is>
          <t>GC</t>
        </is>
      </c>
      <c r="G1721" s="7" t="inlineStr">
        <is>
          <t>Capital Plan</t>
        </is>
      </c>
      <c r="H1721" s="3" t="n">
        <v>18000</v>
      </c>
      <c r="I1721" s="3" t="n">
        <v>72000</v>
      </c>
      <c r="J1721" s="4" t="n">
        <v>-54000</v>
      </c>
      <c r="K1721" s="8">
        <f>IF(H1721=0,0,I1721/H1721)</f>
        <v/>
      </c>
      <c r="L1721" s="11" t="inlineStr">
        <is>
          <t>Completed</t>
        </is>
      </c>
    </row>
    <row r="1722">
      <c r="A1722" t="inlineStr">
        <is>
          <t>Orchard Glen</t>
        </is>
      </c>
      <c r="B1722" s="7" t="n">
        <v>2025</v>
      </c>
      <c r="C1722" t="inlineStr">
        <is>
          <t>Expansion joints</t>
        </is>
      </c>
      <c r="D1722" t="inlineStr">
        <is>
          <t>Repair exterior expansion joints</t>
        </is>
      </c>
      <c r="E1722" s="7" t="inlineStr">
        <is>
          <t>51070-00</t>
        </is>
      </c>
      <c r="F1722" s="11" t="inlineStr">
        <is>
          <t>GC</t>
        </is>
      </c>
      <c r="G1722" s="7" t="inlineStr">
        <is>
          <t>Capital Plan</t>
        </is>
      </c>
      <c r="H1722" s="3" t="n">
        <v>24000</v>
      </c>
      <c r="I1722" s="3" t="n">
        <v>24000</v>
      </c>
      <c r="J1722" s="4" t="n">
        <v>0</v>
      </c>
      <c r="K1722" s="8">
        <f>IF(H1722=0,0,I1722/H1722)</f>
        <v/>
      </c>
      <c r="L1722" s="11" t="inlineStr">
        <is>
          <t>Completed</t>
        </is>
      </c>
    </row>
    <row r="1723">
      <c r="A1723" t="inlineStr">
        <is>
          <t>Orchard Glen</t>
        </is>
      </c>
      <c r="B1723" s="7" t="n">
        <v>2025</v>
      </c>
      <c r="C1723" t="inlineStr">
        <is>
          <t>Asphalt composite shingle roofing</t>
        </is>
      </c>
      <c r="D1723" t="inlineStr">
        <is>
          <t>EPCA 4.4.1 - Replacement of half of the shingled roofs within the next year.
EPCA 4.4.1 - Replacement of half of the shi</t>
        </is>
      </c>
      <c r="E1723" s="7" t="inlineStr">
        <is>
          <t>51061-00</t>
        </is>
      </c>
      <c r="F1723" s="11" t="inlineStr">
        <is>
          <t>GC</t>
        </is>
      </c>
      <c r="G1723" s="7" t="inlineStr">
        <is>
          <t>Capital Plan</t>
        </is>
      </c>
      <c r="H1723" s="3" t="n">
        <v>80000</v>
      </c>
      <c r="I1723" s="3" t="n">
        <v>24000</v>
      </c>
      <c r="J1723" s="4" t="n">
        <v>56000</v>
      </c>
      <c r="K1723" s="8">
        <f>IF(H1723=0,0,I1723/H1723)</f>
        <v/>
      </c>
      <c r="L1723" s="10" t="inlineStr">
        <is>
          <t>In Progress</t>
        </is>
      </c>
    </row>
    <row r="1724">
      <c r="A1724" t="inlineStr">
        <is>
          <t>Orchard Glen</t>
        </is>
      </c>
      <c r="B1724" s="7" t="n">
        <v>2025</v>
      </c>
      <c r="C1724" t="inlineStr">
        <is>
          <t>Repairs to roof systems</t>
        </is>
      </c>
      <c r="D1724" t="inlineStr">
        <is>
          <t>EPCA 4.4.1 - Immediate repairs to roof system to maintain water-tightness leading up to replacement. Immediate Repairs t</t>
        </is>
      </c>
      <c r="E1724" s="7" t="inlineStr">
        <is>
          <t>51062-00</t>
        </is>
      </c>
      <c r="F1724" s="11" t="inlineStr">
        <is>
          <t>GC</t>
        </is>
      </c>
      <c r="G1724" s="7" t="inlineStr">
        <is>
          <t>Capital Plan</t>
        </is>
      </c>
      <c r="H1724" s="3" t="n">
        <v>45000</v>
      </c>
      <c r="I1724" s="3" t="n">
        <v>13500</v>
      </c>
      <c r="J1724" s="4" t="n">
        <v>31500</v>
      </c>
      <c r="K1724" s="8">
        <f>IF(H1724=0,0,I1724/H1724)</f>
        <v/>
      </c>
      <c r="L1724" s="10" t="inlineStr">
        <is>
          <t>In Progress</t>
        </is>
      </c>
    </row>
    <row r="1725">
      <c r="A1725" t="inlineStr">
        <is>
          <t>Orchard Glen</t>
        </is>
      </c>
      <c r="B1725" s="7" t="n">
        <v>2025</v>
      </c>
      <c r="C1725" t="inlineStr">
        <is>
          <t>Gutters &amp; downspouts</t>
        </is>
      </c>
      <c r="D1725" t="inlineStr">
        <is>
          <t>Gutters &amp; Downspout Repairs</t>
        </is>
      </c>
      <c r="E1725" s="7" t="inlineStr">
        <is>
          <t>51071-00</t>
        </is>
      </c>
      <c r="F1725" s="11" t="inlineStr">
        <is>
          <t>GC</t>
        </is>
      </c>
      <c r="G1725" s="7" t="inlineStr">
        <is>
          <t>Capital Plan</t>
        </is>
      </c>
      <c r="H1725" s="3" t="n">
        <v>244800</v>
      </c>
      <c r="I1725" s="3" t="n">
        <v>244800</v>
      </c>
      <c r="J1725" s="4" t="n">
        <v>0</v>
      </c>
      <c r="K1725" s="8">
        <f>IF(H1725=0,0,I1725/H1725)</f>
        <v/>
      </c>
      <c r="L1725" s="11" t="inlineStr">
        <is>
          <t>Completed</t>
        </is>
      </c>
    </row>
    <row r="1726">
      <c r="A1726" t="inlineStr">
        <is>
          <t>Orchard Glen</t>
        </is>
      </c>
      <c r="B1726" s="7" t="n">
        <v>2025</v>
      </c>
      <c r="C1726" t="inlineStr">
        <is>
          <t xml:space="preserve">Sealants &amp; caulking </t>
        </is>
      </c>
      <c r="D1726" t="inlineStr">
        <is>
          <t>Sealants and Caulking for Roof</t>
        </is>
      </c>
      <c r="E1726" s="7" t="inlineStr">
        <is>
          <t>51062-00</t>
        </is>
      </c>
      <c r="F1726" s="11" t="inlineStr">
        <is>
          <t>GC</t>
        </is>
      </c>
      <c r="G1726" s="7" t="inlineStr">
        <is>
          <t>Capital Plan</t>
        </is>
      </c>
      <c r="H1726" s="3" t="n">
        <v>24000</v>
      </c>
      <c r="I1726" s="3" t="n">
        <v>24000</v>
      </c>
      <c r="J1726" s="4" t="n">
        <v>0</v>
      </c>
      <c r="K1726" s="8">
        <f>IF(H1726=0,0,I1726/H1726)</f>
        <v/>
      </c>
      <c r="L1726" s="11" t="inlineStr">
        <is>
          <t>Completed</t>
        </is>
      </c>
    </row>
    <row r="1727">
      <c r="A1727" t="inlineStr">
        <is>
          <t>Orchard Glen</t>
        </is>
      </c>
      <c r="B1727" s="7" t="n">
        <v>2025</v>
      </c>
      <c r="C1727" t="inlineStr">
        <is>
          <t>Flashing</t>
        </is>
      </c>
      <c r="D1727" t="inlineStr">
        <is>
          <t>Flashing Repairs</t>
        </is>
      </c>
      <c r="E1727" s="7" t="inlineStr">
        <is>
          <t>51062-00</t>
        </is>
      </c>
      <c r="F1727" s="11" t="inlineStr">
        <is>
          <t>GC</t>
        </is>
      </c>
      <c r="G1727" s="7" t="inlineStr">
        <is>
          <t>Capital Plan</t>
        </is>
      </c>
      <c r="H1727" s="3" t="n">
        <v>38000</v>
      </c>
      <c r="I1727" s="3" t="n">
        <v>38000</v>
      </c>
      <c r="J1727" s="4" t="n">
        <v>0</v>
      </c>
      <c r="K1727" s="8">
        <f>IF(H1727=0,0,I1727/H1727)</f>
        <v/>
      </c>
      <c r="L1727" s="11" t="inlineStr">
        <is>
          <t>Completed</t>
        </is>
      </c>
    </row>
    <row r="1728">
      <c r="A1728" t="inlineStr">
        <is>
          <t>Orchard Glen</t>
        </is>
      </c>
      <c r="B1728" s="7" t="n">
        <v>2025</v>
      </c>
      <c r="C1728" t="inlineStr">
        <is>
          <t>Repair / replace wall shake shingles</t>
        </is>
      </c>
      <c r="D1728" t="inlineStr">
        <is>
          <t>Post cost is inclusive of dry rot repair
Replace shake siding, T111 and window wall siding and repair textured siding</t>
        </is>
      </c>
      <c r="E1728" s="7" t="inlineStr">
        <is>
          <t>51075-00</t>
        </is>
      </c>
      <c r="F1728" s="11" t="inlineStr">
        <is>
          <t>GC</t>
        </is>
      </c>
      <c r="G1728" s="7" t="inlineStr">
        <is>
          <t>Capital Plan</t>
        </is>
      </c>
      <c r="H1728" s="3" t="n">
        <v>921600</v>
      </c>
      <c r="I1728" s="3" t="n">
        <v>921600</v>
      </c>
      <c r="J1728" s="4" t="n">
        <v>0</v>
      </c>
      <c r="K1728" s="8">
        <f>IF(H1728=0,0,I1728/H1728)</f>
        <v/>
      </c>
      <c r="L1728" s="11" t="inlineStr">
        <is>
          <t>Completed</t>
        </is>
      </c>
    </row>
    <row r="1729">
      <c r="A1729" t="inlineStr">
        <is>
          <t>Orchard Glen</t>
        </is>
      </c>
      <c r="B1729" s="7" t="n">
        <v>2025</v>
      </c>
      <c r="C1729" t="inlineStr">
        <is>
          <t>Exterior building paint</t>
        </is>
      </c>
      <c r="D1729" t="inlineStr">
        <is>
          <t>Exterior Painting</t>
        </is>
      </c>
      <c r="E1729" s="7" t="inlineStr">
        <is>
          <t>51080-00</t>
        </is>
      </c>
      <c r="F1729" s="11" t="inlineStr">
        <is>
          <t>GC</t>
        </is>
      </c>
      <c r="G1729" s="7" t="inlineStr">
        <is>
          <t>Capital Plan</t>
        </is>
      </c>
      <c r="H1729" s="3" t="n">
        <v>433550</v>
      </c>
      <c r="I1729" s="3" t="n">
        <v>390195</v>
      </c>
      <c r="J1729" s="4" t="n">
        <v>43355</v>
      </c>
      <c r="K1729" s="8">
        <f>IF(H1729=0,0,I1729/H1729)</f>
        <v/>
      </c>
      <c r="L1729" s="10" t="inlineStr">
        <is>
          <t>In Progress</t>
        </is>
      </c>
    </row>
    <row r="1730">
      <c r="A1730" t="inlineStr">
        <is>
          <t>Orchard Glen</t>
        </is>
      </c>
      <c r="B1730" s="7" t="n">
        <v>2025</v>
      </c>
      <c r="C1730" t="inlineStr">
        <is>
          <t>Repair / replace wood trim</t>
        </is>
      </c>
      <c r="D1730" t="inlineStr">
        <is>
          <t>EPCA 4.4.1 - Contingency for replacement of damaged wood decking and fascia during the first phase of roof replacements;</t>
        </is>
      </c>
      <c r="E1730" s="7" t="inlineStr">
        <is>
          <t>51082-00</t>
        </is>
      </c>
      <c r="F1730" s="11" t="inlineStr">
        <is>
          <t>GC</t>
        </is>
      </c>
      <c r="G1730" s="7" t="inlineStr">
        <is>
          <t>Capital Plan</t>
        </is>
      </c>
      <c r="H1730" s="3" t="n">
        <v>151200</v>
      </c>
      <c r="I1730" s="3" t="n">
        <v>151200</v>
      </c>
      <c r="J1730" s="4" t="n">
        <v>0</v>
      </c>
      <c r="K1730" s="8">
        <f>IF(H1730=0,0,I1730/H1730)</f>
        <v/>
      </c>
      <c r="L1730" s="11" t="inlineStr">
        <is>
          <t>Completed</t>
        </is>
      </c>
    </row>
    <row r="1731">
      <c r="A1731" t="inlineStr">
        <is>
          <t>Orchard Glen</t>
        </is>
      </c>
      <c r="B1731" s="7" t="n">
        <v>2025</v>
      </c>
      <c r="C1731" t="inlineStr">
        <is>
          <t>Remove Microbial Growth</t>
        </is>
      </c>
      <c r="D1731" t="inlineStr">
        <is>
          <t>LPCA (PR-90) - CBRE observed microbial growth. Specifically, these conditions were observed at the bathtub of Unit 3873-</t>
        </is>
      </c>
      <c r="E1731" s="7" t="inlineStr">
        <is>
          <t>52111-00</t>
        </is>
      </c>
      <c r="F1731" s="12" t="inlineStr">
        <is>
          <t>PMC</t>
        </is>
      </c>
      <c r="G1731" s="7" t="inlineStr">
        <is>
          <t>Capital Plan</t>
        </is>
      </c>
      <c r="H1731" s="3" t="n">
        <v>1100</v>
      </c>
      <c r="I1731" s="3" t="n">
        <v>30373</v>
      </c>
      <c r="J1731" s="4" t="n">
        <v>-29273</v>
      </c>
      <c r="K1731" s="8">
        <f>IF(H1731=0,0,I1731/H1731)</f>
        <v/>
      </c>
      <c r="L1731" s="11" t="inlineStr">
        <is>
          <t>Completed</t>
        </is>
      </c>
    </row>
    <row r="1732">
      <c r="A1732" t="inlineStr">
        <is>
          <t>Orchard Glen</t>
        </is>
      </c>
      <c r="B1732" s="7" t="n">
        <v>2025</v>
      </c>
      <c r="C1732" t="inlineStr">
        <is>
          <t>Down Units</t>
        </is>
      </c>
      <c r="D1732" t="inlineStr">
        <is>
          <t>EPCA 6.5.2 - At the time of the site assessment, one residential unit (Unit 142) was identified to be in an un-rentable/</t>
        </is>
      </c>
      <c r="E1732" s="7" t="inlineStr">
        <is>
          <t>52111-00</t>
        </is>
      </c>
      <c r="F1732" s="12" t="inlineStr">
        <is>
          <t>PMC</t>
        </is>
      </c>
      <c r="G1732" s="7" t="inlineStr">
        <is>
          <t>Capital Plan</t>
        </is>
      </c>
      <c r="H1732" s="3" t="n">
        <v>20000</v>
      </c>
      <c r="I1732" s="3" t="n">
        <v>35021</v>
      </c>
      <c r="J1732" s="4" t="n">
        <v>-15021</v>
      </c>
      <c r="K1732" s="8">
        <f>IF(H1732=0,0,I1732/H1732)</f>
        <v/>
      </c>
      <c r="L1732" s="11" t="inlineStr">
        <is>
          <t>Completed</t>
        </is>
      </c>
    </row>
    <row r="1733">
      <c r="A1733" t="inlineStr">
        <is>
          <t>Orchard Glen</t>
        </is>
      </c>
      <c r="B1733" s="7" t="n">
        <v>2025</v>
      </c>
      <c r="C1733" t="inlineStr">
        <is>
          <t>Damaged Ceiling</t>
        </is>
      </c>
      <c r="D1733" t="inlineStr">
        <is>
          <t>LPCA (PR-90) - During an additional inspection conducted by the Lender, ceiling damage and possible water intrusion were</t>
        </is>
      </c>
      <c r="E1733" s="7" t="inlineStr">
        <is>
          <t>52111-00</t>
        </is>
      </c>
      <c r="F1733" s="12" t="inlineStr">
        <is>
          <t>PMC</t>
        </is>
      </c>
      <c r="G1733" s="7" t="inlineStr">
        <is>
          <t>Capital Plan</t>
        </is>
      </c>
      <c r="H1733" s="3" t="n">
        <v>700</v>
      </c>
      <c r="I1733" s="3" t="n">
        <v>1695</v>
      </c>
      <c r="J1733" s="4" t="n">
        <v>-995</v>
      </c>
      <c r="K1733" s="8">
        <f>IF(H1733=0,0,I1733/H1733)</f>
        <v/>
      </c>
      <c r="L1733" s="11" t="inlineStr">
        <is>
          <t>Completed</t>
        </is>
      </c>
    </row>
    <row r="1734">
      <c r="A1734" t="inlineStr">
        <is>
          <t>Orchard Glen</t>
        </is>
      </c>
      <c r="B1734" s="7" t="n">
        <v>2025</v>
      </c>
      <c r="C1734" t="inlineStr">
        <is>
          <t>Roach Treatment</t>
        </is>
      </c>
      <c r="D1734" t="inlineStr">
        <is>
          <t>LPCA (PR-90) - During an additional inspection conducted by the Lender, evidence of roaches was observed in Unit 1-10. C</t>
        </is>
      </c>
      <c r="E1734" s="7" t="inlineStr">
        <is>
          <t>51992-00</t>
        </is>
      </c>
      <c r="F1734" s="12" t="inlineStr">
        <is>
          <t>PMC</t>
        </is>
      </c>
      <c r="G1734" s="7" t="inlineStr">
        <is>
          <t>Capital Plan</t>
        </is>
      </c>
      <c r="H1734" s="3" t="n">
        <v>350</v>
      </c>
      <c r="I1734" s="3" t="n">
        <v>81</v>
      </c>
      <c r="J1734" s="4" t="n">
        <v>269</v>
      </c>
      <c r="K1734" s="8">
        <f>IF(H1734=0,0,I1734/H1734)</f>
        <v/>
      </c>
      <c r="L1734" s="10" t="inlineStr">
        <is>
          <t>In Progress</t>
        </is>
      </c>
    </row>
    <row r="1735">
      <c r="A1735" t="inlineStr">
        <is>
          <t>Orchard Glen</t>
        </is>
      </c>
      <c r="B1735" s="7" t="n">
        <v>2025</v>
      </c>
      <c r="C1735" t="inlineStr">
        <is>
          <t>Back-flow preventer</t>
        </is>
      </c>
      <c r="D1735" t="inlineStr">
        <is>
          <t xml:space="preserve">EPCA 5.1 - The two 6" reduced pressure backflow prevention devices appear to be original and should be replaced. Annual
</t>
        </is>
      </c>
      <c r="E1735" s="7" t="inlineStr">
        <is>
          <t>51130-00</t>
        </is>
      </c>
      <c r="F1735" s="12" t="inlineStr">
        <is>
          <t>PMC</t>
        </is>
      </c>
      <c r="G1735" s="7" t="inlineStr">
        <is>
          <t>Capital Plan</t>
        </is>
      </c>
      <c r="H1735" s="3" t="n">
        <v>16000</v>
      </c>
      <c r="I1735" s="3" t="n">
        <v>142413</v>
      </c>
      <c r="J1735" s="4" t="n">
        <v>-126413</v>
      </c>
      <c r="K1735" s="8">
        <f>IF(H1735=0,0,I1735/H1735)</f>
        <v/>
      </c>
      <c r="L1735" s="11" t="inlineStr">
        <is>
          <t>Completed</t>
        </is>
      </c>
    </row>
    <row r="1736">
      <c r="A1736" t="inlineStr">
        <is>
          <t>Orchard Glen</t>
        </is>
      </c>
      <c r="B1736" s="7" t="n">
        <v>2025</v>
      </c>
      <c r="C1736" t="inlineStr">
        <is>
          <t>Split HVAC System (Move to HVAC)</t>
        </is>
      </c>
      <c r="D1736" t="inlineStr">
        <is>
          <t>EPCA 5.2 - The split heat pump system serving the clubhouse is more than 20 years old. Based on age and EUL, replacement</t>
        </is>
      </c>
      <c r="E1736" s="7" t="inlineStr">
        <is>
          <t>51120-00</t>
        </is>
      </c>
      <c r="F1736" s="12" t="inlineStr">
        <is>
          <t>PMC</t>
        </is>
      </c>
      <c r="G1736" s="7" t="inlineStr">
        <is>
          <t>Capital Plan</t>
        </is>
      </c>
      <c r="H1736" s="3" t="n">
        <v>24000</v>
      </c>
      <c r="I1736" s="3" t="n">
        <v>3786</v>
      </c>
      <c r="J1736" s="4" t="n">
        <v>20214</v>
      </c>
      <c r="K1736" s="8">
        <f>IF(H1736=0,0,I1736/H1736)</f>
        <v/>
      </c>
      <c r="L1736" s="10" t="inlineStr">
        <is>
          <t>In Progress</t>
        </is>
      </c>
    </row>
    <row r="1737">
      <c r="A1737" t="inlineStr">
        <is>
          <t>Orchard Glen</t>
        </is>
      </c>
      <c r="B1737" s="7" t="n">
        <v>2025</v>
      </c>
      <c r="C1737" t="inlineStr">
        <is>
          <t>Stormwater Pipe Repair</t>
        </is>
      </c>
      <c r="D1737" t="inlineStr">
        <is>
          <t>Clean storm drains</t>
        </is>
      </c>
      <c r="E1737" s="7" t="inlineStr">
        <is>
          <t>51131-00</t>
        </is>
      </c>
      <c r="F1737" s="11" t="inlineStr">
        <is>
          <t>GC</t>
        </is>
      </c>
      <c r="G1737" s="7" t="inlineStr">
        <is>
          <t>Capital Plan</t>
        </is>
      </c>
      <c r="H1737" s="3" t="n">
        <v>25000</v>
      </c>
      <c r="I1737" s="3" t="n">
        <v>25000</v>
      </c>
      <c r="J1737" s="4" t="n">
        <v>0</v>
      </c>
      <c r="K1737" s="8">
        <f>IF(H1737=0,0,I1737/H1737)</f>
        <v/>
      </c>
      <c r="L1737" s="11" t="inlineStr">
        <is>
          <t>Completed</t>
        </is>
      </c>
    </row>
    <row r="1738">
      <c r="A1738" t="inlineStr">
        <is>
          <t>Orchard Glen</t>
        </is>
      </c>
      <c r="B1738" s="7" t="n">
        <v>2025</v>
      </c>
      <c r="C1738" t="inlineStr">
        <is>
          <t>Natural Gas Seismic Shutoff</t>
        </is>
      </c>
      <c r="D1738" t="inlineStr">
        <is>
          <t xml:space="preserve">EPCA 5.3 - Seismic shut-off valves were not installed on the natural gas services. The property is located in a seismic </t>
        </is>
      </c>
      <c r="E1738" s="7" t="inlineStr">
        <is>
          <t>51130-00</t>
        </is>
      </c>
      <c r="F1738" s="11" t="inlineStr">
        <is>
          <t>GC</t>
        </is>
      </c>
      <c r="G1738" s="7" t="inlineStr">
        <is>
          <t>Capital Plan</t>
        </is>
      </c>
      <c r="H1738" s="3" t="n">
        <v>21000</v>
      </c>
      <c r="I1738" s="3" t="n">
        <v>21000</v>
      </c>
      <c r="J1738" s="4" t="n">
        <v>0</v>
      </c>
      <c r="K1738" s="8">
        <f>IF(H1738=0,0,I1738/H1738)</f>
        <v/>
      </c>
      <c r="L1738" s="11" t="inlineStr">
        <is>
          <t>Completed</t>
        </is>
      </c>
    </row>
    <row r="1739">
      <c r="A1739" t="inlineStr">
        <is>
          <t>Orchard Glen</t>
        </is>
      </c>
      <c r="B1739" s="7" t="n">
        <v>2025</v>
      </c>
      <c r="C1739" t="inlineStr">
        <is>
          <t>Green Up Program</t>
        </is>
      </c>
      <c r="D1739" t="inlineStr">
        <is>
          <t>Domestic Hot Water - Gas Tank Heater - Large, (0.95 TE), Qty 12, Apartments</t>
        </is>
      </c>
      <c r="E1739" s="7" t="inlineStr">
        <is>
          <t>51990-00</t>
        </is>
      </c>
      <c r="F1739" s="12" t="inlineStr">
        <is>
          <t>PMC</t>
        </is>
      </c>
      <c r="G1739" s="7" t="inlineStr">
        <is>
          <t>Capital Plan</t>
        </is>
      </c>
      <c r="H1739" s="3" t="n">
        <v>187200</v>
      </c>
      <c r="I1739" s="3" t="n">
        <v>12212</v>
      </c>
      <c r="J1739" s="4" t="n">
        <v>174988</v>
      </c>
      <c r="K1739" s="8">
        <f>IF(H1739=0,0,I1739/H1739)</f>
        <v/>
      </c>
      <c r="L1739" s="10" t="inlineStr">
        <is>
          <t>In Progress</t>
        </is>
      </c>
    </row>
    <row r="1740">
      <c r="A1740" t="inlineStr">
        <is>
          <t>Orchard Glen</t>
        </is>
      </c>
      <c r="B1740" s="7" t="n">
        <v>2025</v>
      </c>
      <c r="C1740" t="inlineStr">
        <is>
          <t>Green Up Program</t>
        </is>
      </c>
      <c r="D1740" t="inlineStr">
        <is>
          <t>Water Fixture - Kitchen Aerators, (1.2 gpm 100% Aerator Replacement), Qty 288, Apartments</t>
        </is>
      </c>
      <c r="E1740" s="7" t="inlineStr">
        <is>
          <t>51990-00</t>
        </is>
      </c>
      <c r="F1740" s="12" t="inlineStr">
        <is>
          <t>PMC</t>
        </is>
      </c>
      <c r="G1740" s="7" t="inlineStr">
        <is>
          <t>Capital Plan</t>
        </is>
      </c>
      <c r="H1740" s="3" t="n">
        <v>2880</v>
      </c>
      <c r="I1740" s="3" t="n">
        <v>0</v>
      </c>
      <c r="J1740" s="4" t="n">
        <v>2880</v>
      </c>
      <c r="K1740" s="8">
        <f>IF(H1740=0,0,I1740/H1740)</f>
        <v/>
      </c>
      <c r="L1740" s="13" t="inlineStr">
        <is>
          <t>Not Started</t>
        </is>
      </c>
    </row>
    <row r="1741">
      <c r="A1741" t="inlineStr">
        <is>
          <t>Orchard Glen</t>
        </is>
      </c>
      <c r="B1741" s="7" t="n">
        <v>2025</v>
      </c>
      <c r="C1741" t="inlineStr">
        <is>
          <t>Green Up Program</t>
        </is>
      </c>
      <c r="D1741" t="inlineStr">
        <is>
          <t>Water Fixture - Bathroom Aerators, (0.5 gpm 100% Aerator Replacement), Qty 320, Apartments</t>
        </is>
      </c>
      <c r="E1741" s="7" t="inlineStr">
        <is>
          <t>51990-00</t>
        </is>
      </c>
      <c r="F1741" s="12" t="inlineStr">
        <is>
          <t>PMC</t>
        </is>
      </c>
      <c r="G1741" s="7" t="inlineStr">
        <is>
          <t>Capital Plan</t>
        </is>
      </c>
      <c r="H1741" s="3" t="n">
        <v>3200</v>
      </c>
      <c r="I1741" s="3" t="n">
        <v>0</v>
      </c>
      <c r="J1741" s="4" t="n">
        <v>3200</v>
      </c>
      <c r="K1741" s="8">
        <f>IF(H1741=0,0,I1741/H1741)</f>
        <v/>
      </c>
      <c r="L1741" s="13" t="inlineStr">
        <is>
          <t>Not Started</t>
        </is>
      </c>
    </row>
    <row r="1742">
      <c r="A1742" t="inlineStr">
        <is>
          <t>Orchard Glen</t>
        </is>
      </c>
      <c r="B1742" s="7" t="n">
        <v>2025</v>
      </c>
      <c r="C1742" t="inlineStr">
        <is>
          <t>Green Up Program</t>
        </is>
      </c>
      <c r="D1742" t="inlineStr">
        <is>
          <t>Water Fixture - WaterSense Certified Showerheads, (1.25 gpm), Qty 294, 92% of Total Showerheads</t>
        </is>
      </c>
      <c r="E1742" s="7" t="inlineStr">
        <is>
          <t>51990-00</t>
        </is>
      </c>
      <c r="F1742" s="12" t="inlineStr">
        <is>
          <t>PMC</t>
        </is>
      </c>
      <c r="G1742" s="7" t="inlineStr">
        <is>
          <t>Capital Plan</t>
        </is>
      </c>
      <c r="H1742" s="3" t="n">
        <v>19110</v>
      </c>
      <c r="I1742" s="3" t="n">
        <v>0</v>
      </c>
      <c r="J1742" s="4" t="n">
        <v>19110</v>
      </c>
      <c r="K1742" s="8">
        <f>IF(H1742=0,0,I1742/H1742)</f>
        <v/>
      </c>
      <c r="L1742" s="13" t="inlineStr">
        <is>
          <t>Not Started</t>
        </is>
      </c>
    </row>
    <row r="1743">
      <c r="A1743" t="inlineStr">
        <is>
          <t>Orchard Glen</t>
        </is>
      </c>
      <c r="B1743" s="7" t="n">
        <v>2025</v>
      </c>
      <c r="C1743" t="inlineStr">
        <is>
          <t>Green Up Program</t>
        </is>
      </c>
      <c r="D1743" t="inlineStr">
        <is>
          <t>Water Fixture - WaterSense Certified Toilets, (0.8 gpf), Qty 240, 75% of Total Toilets</t>
        </is>
      </c>
      <c r="E1743" s="7" t="inlineStr">
        <is>
          <t>51990-00</t>
        </is>
      </c>
      <c r="F1743" s="12" t="inlineStr">
        <is>
          <t>PMC</t>
        </is>
      </c>
      <c r="G1743" s="7" t="inlineStr">
        <is>
          <t>Capital Plan</t>
        </is>
      </c>
      <c r="H1743" s="3" t="n">
        <v>108960</v>
      </c>
      <c r="I1743" s="3" t="n">
        <v>0</v>
      </c>
      <c r="J1743" s="4" t="n">
        <v>108960</v>
      </c>
      <c r="K1743" s="8">
        <f>IF(H1743=0,0,I1743/H1743)</f>
        <v/>
      </c>
      <c r="L1743" s="13" t="inlineStr">
        <is>
          <t>Not Started</t>
        </is>
      </c>
    </row>
    <row r="1744">
      <c r="A1744" t="inlineStr">
        <is>
          <t>Orchard Glen</t>
        </is>
      </c>
      <c r="B1744" s="7" t="n">
        <v>2025</v>
      </c>
      <c r="C1744" t="inlineStr">
        <is>
          <t>Electrical service and distribution, Ongoing Repalcemen</t>
        </is>
      </c>
      <c r="D1744" t="inlineStr">
        <is>
          <t>inspect and repair lighting controllers on all buildings</t>
        </is>
      </c>
      <c r="E1744" s="7" t="inlineStr">
        <is>
          <t>51140-00</t>
        </is>
      </c>
      <c r="F1744" s="11" t="inlineStr">
        <is>
          <t>GC</t>
        </is>
      </c>
      <c r="G1744" s="7" t="inlineStr">
        <is>
          <t>Capital Plan</t>
        </is>
      </c>
      <c r="H1744" s="3" t="n">
        <v>16000</v>
      </c>
      <c r="I1744" s="3" t="n">
        <v>16000</v>
      </c>
      <c r="J1744" s="4" t="n">
        <v>0</v>
      </c>
      <c r="K1744" s="8">
        <f>IF(H1744=0,0,I1744/H1744)</f>
        <v/>
      </c>
      <c r="L1744" s="11" t="inlineStr">
        <is>
          <t>Completed</t>
        </is>
      </c>
    </row>
    <row r="1745">
      <c r="A1745" t="inlineStr">
        <is>
          <t>Orchard Glen</t>
        </is>
      </c>
      <c r="B1745" s="7" t="n">
        <v>2025</v>
      </c>
      <c r="C1745" t="inlineStr">
        <is>
          <t>Contingency</t>
        </is>
      </c>
      <c r="D1745" t="inlineStr">
        <is>
          <t>Contingency Amount</t>
        </is>
      </c>
      <c r="E1745" s="7" t="inlineStr">
        <is>
          <t>51180-00</t>
        </is>
      </c>
      <c r="F1745" s="11" t="inlineStr">
        <is>
          <t>GC</t>
        </is>
      </c>
      <c r="G1745" s="15" t="inlineStr">
        <is>
          <t>Contingency</t>
        </is>
      </c>
      <c r="H1745" s="3" t="n">
        <v>166381</v>
      </c>
      <c r="I1745" s="3" t="n">
        <v>0</v>
      </c>
      <c r="J1745" s="4" t="n">
        <v>166381</v>
      </c>
      <c r="K1745" s="8">
        <f>IF(H1745=0,0,I1745/H1745)</f>
        <v/>
      </c>
      <c r="L1745" s="12" t="inlineStr">
        <is>
          <t>Reserve</t>
        </is>
      </c>
    </row>
    <row r="1746">
      <c r="A1746" t="inlineStr">
        <is>
          <t>Orchard Glen</t>
        </is>
      </c>
      <c r="B1746" s="7" t="n">
        <v>2025</v>
      </c>
      <c r="C1746" t="inlineStr">
        <is>
          <t>Construction Management Fee</t>
        </is>
      </c>
      <c r="D1746" t="inlineStr">
        <is>
          <t>CM Fee</t>
        </is>
      </c>
      <c r="E1746" s="7" t="inlineStr">
        <is>
          <t>51190-00</t>
        </is>
      </c>
      <c r="F1746" s="11" t="inlineStr">
        <is>
          <t>GC</t>
        </is>
      </c>
      <c r="G1746" s="15" t="inlineStr">
        <is>
          <t>CM Fee</t>
        </is>
      </c>
      <c r="H1746" s="3" t="n">
        <v>174700</v>
      </c>
      <c r="I1746" s="3" t="n">
        <v>0</v>
      </c>
      <c r="J1746" s="4" t="n">
        <v>174700</v>
      </c>
      <c r="K1746" s="8">
        <f>IF(H1746=0,0,I1746/H1746)</f>
        <v/>
      </c>
      <c r="L1746" s="12" t="inlineStr">
        <is>
          <t>Reserve</t>
        </is>
      </c>
    </row>
    <row r="1747">
      <c r="A1747" t="inlineStr">
        <is>
          <t>Paddock Club</t>
        </is>
      </c>
      <c r="B1747" s="7" t="n">
        <v>2025</v>
      </c>
      <c r="C1747" t="inlineStr">
        <is>
          <t>Landscape Cleanup and Enhancements</t>
        </is>
      </c>
      <c r="D1747" t="inlineStr">
        <is>
          <t>Initial property tree trim, landscape cleanup, entry and tour path enhancements, etc</t>
        </is>
      </c>
      <c r="E1747" s="7" t="inlineStr">
        <is>
          <t>84303</t>
        </is>
      </c>
      <c r="F1747" s="12" t="inlineStr">
        <is>
          <t>PMC</t>
        </is>
      </c>
      <c r="G1747" s="7" t="inlineStr">
        <is>
          <t>Capital Plan</t>
        </is>
      </c>
      <c r="H1747" s="3" t="n">
        <v>20000</v>
      </c>
      <c r="I1747" s="3" t="n">
        <v>37500</v>
      </c>
      <c r="J1747" s="4" t="n">
        <v>-17500</v>
      </c>
      <c r="K1747" s="8">
        <f>IF(H1747=0,0,I1747/H1747)</f>
        <v/>
      </c>
      <c r="L1747" s="11" t="inlineStr">
        <is>
          <t>Completed</t>
        </is>
      </c>
    </row>
    <row r="1748">
      <c r="A1748" t="inlineStr">
        <is>
          <t>Paddock Club</t>
        </is>
      </c>
      <c r="B1748" s="7" t="n">
        <v>2025</v>
      </c>
      <c r="C1748" t="inlineStr">
        <is>
          <t>Stripe parking areas</t>
        </is>
      </c>
      <c r="D1748" t="inlineStr">
        <is>
          <t>Stripe Parking Lots</t>
        </is>
      </c>
      <c r="E1748" s="7" t="inlineStr">
        <is>
          <t>84201</t>
        </is>
      </c>
      <c r="F1748" s="11" t="inlineStr">
        <is>
          <t>GC</t>
        </is>
      </c>
      <c r="G1748" s="7" t="inlineStr">
        <is>
          <t>Capital Plan</t>
        </is>
      </c>
      <c r="H1748" s="3" t="n">
        <v>24000</v>
      </c>
      <c r="I1748" s="3" t="n">
        <v>24000</v>
      </c>
      <c r="J1748" s="4" t="n">
        <v>0</v>
      </c>
      <c r="K1748" s="8">
        <f>IF(H1748=0,0,I1748/H1748)</f>
        <v/>
      </c>
      <c r="L1748" s="11" t="inlineStr">
        <is>
          <t>Completed</t>
        </is>
      </c>
    </row>
    <row r="1749">
      <c r="A1749" t="inlineStr">
        <is>
          <t>Paddock Club</t>
        </is>
      </c>
      <c r="B1749" s="7" t="n">
        <v>2025</v>
      </c>
      <c r="C1749" t="inlineStr">
        <is>
          <t xml:space="preserve">Asphalt Coating </t>
        </is>
      </c>
      <c r="D1749" t="inlineStr">
        <is>
          <t>Crack fill and double seal coat asphalt throughout property.
Lender PCA Item- Damaged pavement consisting of linear crac</t>
        </is>
      </c>
      <c r="E1749" s="7" t="inlineStr">
        <is>
          <t>84204</t>
        </is>
      </c>
      <c r="F1749" s="11" t="inlineStr">
        <is>
          <t>GC</t>
        </is>
      </c>
      <c r="G1749" s="7" t="inlineStr">
        <is>
          <t>Capital Plan</t>
        </is>
      </c>
      <c r="H1749" s="3" t="n">
        <v>425000</v>
      </c>
      <c r="I1749" s="3" t="n">
        <v>425000</v>
      </c>
      <c r="J1749" s="4" t="n">
        <v>0</v>
      </c>
      <c r="K1749" s="8">
        <f>IF(H1749=0,0,I1749/H1749)</f>
        <v/>
      </c>
      <c r="L1749" s="11" t="inlineStr">
        <is>
          <t>Completed</t>
        </is>
      </c>
    </row>
    <row r="1750">
      <c r="A1750" t="inlineStr">
        <is>
          <t>Paddock Club</t>
        </is>
      </c>
      <c r="B1750" s="7" t="n">
        <v>2025</v>
      </c>
      <c r="C1750" t="inlineStr">
        <is>
          <t>ADA parking &amp; curb cuts</t>
        </is>
      </c>
      <c r="D1750" t="inlineStr">
        <is>
          <t>Lender PCA Item- Inadequate number of accessible parking and van accessible parking spaces at the leasing office. Instal</t>
        </is>
      </c>
      <c r="E1750" s="7" t="inlineStr">
        <is>
          <t>84221</t>
        </is>
      </c>
      <c r="F1750" s="11" t="inlineStr">
        <is>
          <t>GC</t>
        </is>
      </c>
      <c r="G1750" s="7" t="inlineStr">
        <is>
          <t>Capital Plan</t>
        </is>
      </c>
      <c r="H1750" s="3" t="n">
        <v>15000</v>
      </c>
      <c r="I1750" s="3" t="n">
        <v>15000</v>
      </c>
      <c r="J1750" s="4" t="n">
        <v>0</v>
      </c>
      <c r="K1750" s="8">
        <f>IF(H1750=0,0,I1750/H1750)</f>
        <v/>
      </c>
      <c r="L1750" s="11" t="inlineStr">
        <is>
          <t>Completed</t>
        </is>
      </c>
    </row>
    <row r="1751">
      <c r="A1751" t="inlineStr">
        <is>
          <t>Paddock Club</t>
        </is>
      </c>
      <c r="B1751" s="7" t="n">
        <v>2025</v>
      </c>
      <c r="C1751" t="inlineStr">
        <is>
          <t>Sidewalks</t>
        </is>
      </c>
      <c r="D1751" t="inlineStr">
        <is>
          <t>Repair cracked/broken sidewalks throughout property.</t>
        </is>
      </c>
      <c r="E1751" s="7" t="inlineStr">
        <is>
          <t>84115</t>
        </is>
      </c>
      <c r="F1751" s="11" t="inlineStr">
        <is>
          <t>GC</t>
        </is>
      </c>
      <c r="G1751" s="7" t="inlineStr">
        <is>
          <t>Capital Plan</t>
        </is>
      </c>
      <c r="H1751" s="3" t="n">
        <v>40000</v>
      </c>
      <c r="I1751" s="3" t="n">
        <v>40000</v>
      </c>
      <c r="J1751" s="4" t="n">
        <v>0</v>
      </c>
      <c r="K1751" s="8">
        <f>IF(H1751=0,0,I1751/H1751)</f>
        <v/>
      </c>
      <c r="L1751" s="11" t="inlineStr">
        <is>
          <t>Completed</t>
        </is>
      </c>
    </row>
    <row r="1752">
      <c r="A1752" t="inlineStr">
        <is>
          <t>Paddock Club</t>
        </is>
      </c>
      <c r="B1752" s="7" t="n">
        <v>2025</v>
      </c>
      <c r="C1752" t="inlineStr">
        <is>
          <t>Fences &amp; gates - site perimeter</t>
        </is>
      </c>
      <c r="D1752" t="inlineStr">
        <is>
          <t>Repair deck walkways/fencing throughout property. Some areas have broken stairs and missing areas of pickets. 
Railing r</t>
        </is>
      </c>
      <c r="E1752" s="7" t="inlineStr">
        <is>
          <t>84205</t>
        </is>
      </c>
      <c r="F1752" s="11" t="inlineStr">
        <is>
          <t>GC</t>
        </is>
      </c>
      <c r="G1752" s="7" t="inlineStr">
        <is>
          <t>Capital Plan</t>
        </is>
      </c>
      <c r="H1752" s="3" t="n">
        <v>50000</v>
      </c>
      <c r="I1752" s="3" t="n">
        <v>50000</v>
      </c>
      <c r="J1752" s="4" t="n">
        <v>0</v>
      </c>
      <c r="K1752" s="8">
        <f>IF(H1752=0,0,I1752/H1752)</f>
        <v/>
      </c>
      <c r="L1752" s="11" t="inlineStr">
        <is>
          <t>Completed</t>
        </is>
      </c>
    </row>
    <row r="1753">
      <c r="A1753" t="inlineStr">
        <is>
          <t>Paddock Club</t>
        </is>
      </c>
      <c r="B1753" s="7" t="n">
        <v>2025</v>
      </c>
      <c r="C1753" t="inlineStr">
        <is>
          <t xml:space="preserve">Retaining walls </t>
        </is>
      </c>
      <c r="D1753" t="inlineStr">
        <is>
          <t>Repair retaining walls where railroad ties are rotted out. 
Lender PCA Item- Damage was observed at a section of retaini</t>
        </is>
      </c>
      <c r="E1753" s="7" t="inlineStr">
        <is>
          <t>84434</t>
        </is>
      </c>
      <c r="F1753" s="11" t="inlineStr">
        <is>
          <t>GC</t>
        </is>
      </c>
      <c r="G1753" s="7" t="inlineStr">
        <is>
          <t>Capital Plan</t>
        </is>
      </c>
      <c r="H1753" s="3" t="n">
        <v>12500</v>
      </c>
      <c r="I1753" s="3" t="n">
        <v>48000</v>
      </c>
      <c r="J1753" s="4" t="n">
        <v>-35500</v>
      </c>
      <c r="K1753" s="8">
        <f>IF(H1753=0,0,I1753/H1753)</f>
        <v/>
      </c>
      <c r="L1753" s="11" t="inlineStr">
        <is>
          <t>Completed</t>
        </is>
      </c>
    </row>
    <row r="1754">
      <c r="A1754" t="inlineStr">
        <is>
          <t>Paddock Club</t>
        </is>
      </c>
      <c r="B1754" s="7" t="n">
        <v>2025</v>
      </c>
      <c r="C1754" t="inlineStr">
        <is>
          <t>Landscaping</t>
        </is>
      </c>
      <c r="D1754" t="inlineStr">
        <is>
          <t>Tree trim around property, especially around the lake. Clean up of brush foliage around lakes, as well. 
1st call biddin</t>
        </is>
      </c>
      <c r="E1754" s="7" t="inlineStr">
        <is>
          <t>84303</t>
        </is>
      </c>
      <c r="F1754" s="11" t="inlineStr">
        <is>
          <t>GC</t>
        </is>
      </c>
      <c r="G1754" s="7" t="inlineStr">
        <is>
          <t>Capital Plan</t>
        </is>
      </c>
      <c r="H1754" s="3" t="n">
        <v>125000</v>
      </c>
      <c r="I1754" s="3" t="n">
        <v>125000</v>
      </c>
      <c r="J1754" s="4" t="n">
        <v>0</v>
      </c>
      <c r="K1754" s="8">
        <f>IF(H1754=0,0,I1754/H1754)</f>
        <v/>
      </c>
      <c r="L1754" s="11" t="inlineStr">
        <is>
          <t>Completed</t>
        </is>
      </c>
    </row>
    <row r="1755">
      <c r="A1755" t="inlineStr">
        <is>
          <t>Paddock Club</t>
        </is>
      </c>
      <c r="B1755" s="7" t="n">
        <v>2025</v>
      </c>
      <c r="C1755" t="inlineStr">
        <is>
          <t>Resurface swimming pool</t>
        </is>
      </c>
      <c r="D1755" t="inlineStr">
        <is>
          <t>Resurface main pool at clubhouse.</t>
        </is>
      </c>
      <c r="E1755" s="7" t="inlineStr">
        <is>
          <t>84095</t>
        </is>
      </c>
      <c r="F1755" s="11" t="inlineStr">
        <is>
          <t>GC</t>
        </is>
      </c>
      <c r="G1755" s="7" t="inlineStr">
        <is>
          <t>Capital Plan</t>
        </is>
      </c>
      <c r="H1755" s="3" t="n">
        <v>42750</v>
      </c>
      <c r="I1755" s="3" t="n">
        <v>42750</v>
      </c>
      <c r="J1755" s="4" t="n">
        <v>0</v>
      </c>
      <c r="K1755" s="8">
        <f>IF(H1755=0,0,I1755/H1755)</f>
        <v/>
      </c>
      <c r="L1755" s="11" t="inlineStr">
        <is>
          <t>Completed</t>
        </is>
      </c>
    </row>
    <row r="1756">
      <c r="A1756" t="inlineStr">
        <is>
          <t>Paddock Club</t>
        </is>
      </c>
      <c r="B1756" s="7" t="n">
        <v>2025</v>
      </c>
      <c r="C1756" t="inlineStr">
        <is>
          <t>Replace swimming pool coping</t>
        </is>
      </c>
      <c r="D1756" t="inlineStr">
        <is>
          <t>Deck-O-Seal coping around pool.</t>
        </is>
      </c>
      <c r="E1756" s="7" t="inlineStr">
        <is>
          <t>84361</t>
        </is>
      </c>
      <c r="F1756" s="11" t="inlineStr">
        <is>
          <t>GC</t>
        </is>
      </c>
      <c r="G1756" s="7" t="inlineStr">
        <is>
          <t>Capital Plan</t>
        </is>
      </c>
      <c r="H1756" s="3" t="n">
        <v>5000</v>
      </c>
      <c r="I1756" s="3" t="n">
        <v>5000</v>
      </c>
      <c r="J1756" s="4" t="n">
        <v>0</v>
      </c>
      <c r="K1756" s="8">
        <f>IF(H1756=0,0,I1756/H1756)</f>
        <v/>
      </c>
      <c r="L1756" s="11" t="inlineStr">
        <is>
          <t>Completed</t>
        </is>
      </c>
    </row>
    <row r="1757">
      <c r="A1757" t="inlineStr">
        <is>
          <t>Paddock Club</t>
        </is>
      </c>
      <c r="B1757" s="7" t="n">
        <v>2025</v>
      </c>
      <c r="C1757" t="inlineStr">
        <is>
          <t>Repair swimming pool deck</t>
        </is>
      </c>
      <c r="D1757" t="inlineStr">
        <is>
          <t>Clean pool deck, fill cracks and seal. Also, clean and resurface concreted steps going down to pool from clubhouse.</t>
        </is>
      </c>
      <c r="E1757" s="7" t="inlineStr">
        <is>
          <t>84361</t>
        </is>
      </c>
      <c r="F1757" s="11" t="inlineStr">
        <is>
          <t>GC</t>
        </is>
      </c>
      <c r="G1757" s="7" t="inlineStr">
        <is>
          <t>Capital Plan</t>
        </is>
      </c>
      <c r="H1757" s="3" t="n">
        <v>22500</v>
      </c>
      <c r="I1757" s="3" t="n">
        <v>22500</v>
      </c>
      <c r="J1757" s="4" t="n">
        <v>0</v>
      </c>
      <c r="K1757" s="8">
        <f>IF(H1757=0,0,I1757/H1757)</f>
        <v/>
      </c>
      <c r="L1757" s="11" t="inlineStr">
        <is>
          <t>Completed</t>
        </is>
      </c>
    </row>
    <row r="1758">
      <c r="A1758" t="inlineStr">
        <is>
          <t>Paddock Club</t>
        </is>
      </c>
      <c r="B1758" s="7" t="n">
        <v>2025</v>
      </c>
      <c r="C1758" t="inlineStr">
        <is>
          <t>Pergola Court</t>
        </is>
      </c>
      <c r="D1758" t="inlineStr">
        <is>
          <t>Replace any damaged/rotted decking around the clubhouse and pool area.</t>
        </is>
      </c>
      <c r="E1758" s="7" t="inlineStr">
        <is>
          <t>84105</t>
        </is>
      </c>
      <c r="F1758" s="11" t="inlineStr">
        <is>
          <t>GC</t>
        </is>
      </c>
      <c r="G1758" s="7" t="inlineStr">
        <is>
          <t>Capital Plan</t>
        </is>
      </c>
      <c r="H1758" s="3" t="n">
        <v>26500</v>
      </c>
      <c r="I1758" s="3" t="n">
        <v>26500</v>
      </c>
      <c r="J1758" s="4" t="n">
        <v>0</v>
      </c>
      <c r="K1758" s="8">
        <f>IF(H1758=0,0,I1758/H1758)</f>
        <v/>
      </c>
      <c r="L1758" s="11" t="inlineStr">
        <is>
          <t>Completed</t>
        </is>
      </c>
    </row>
    <row r="1759">
      <c r="A1759" t="inlineStr">
        <is>
          <t>Paddock Club</t>
        </is>
      </c>
      <c r="B1759" s="7" t="n">
        <v>2025</v>
      </c>
      <c r="C1759" t="inlineStr">
        <is>
          <t>ADA Signage</t>
        </is>
      </c>
      <c r="D1759" t="inlineStr">
        <is>
          <t>Add ADA signage at clubhouse for wheelchair lift.</t>
        </is>
      </c>
      <c r="E1759" s="7" t="inlineStr">
        <is>
          <t>84103</t>
        </is>
      </c>
      <c r="F1759" s="11" t="inlineStr">
        <is>
          <t>GC</t>
        </is>
      </c>
      <c r="G1759" s="7" t="inlineStr">
        <is>
          <t>Capital Plan</t>
        </is>
      </c>
      <c r="H1759" s="3" t="n">
        <v>850</v>
      </c>
      <c r="I1759" s="3" t="n">
        <v>850</v>
      </c>
      <c r="J1759" s="4" t="n">
        <v>0</v>
      </c>
      <c r="K1759" s="8">
        <f>IF(H1759=0,0,I1759/H1759)</f>
        <v/>
      </c>
      <c r="L1759" s="11" t="inlineStr">
        <is>
          <t>Completed</t>
        </is>
      </c>
    </row>
    <row r="1760">
      <c r="A1760" t="inlineStr">
        <is>
          <t>Paddock Club</t>
        </is>
      </c>
      <c r="B1760" s="7" t="n">
        <v>2025</v>
      </c>
      <c r="C1760" t="inlineStr">
        <is>
          <t>Drainage</t>
        </is>
      </c>
      <c r="D1760" t="inlineStr">
        <is>
          <t>Add drainage in areas where water accumulates at base of retaining walls at building 17</t>
        </is>
      </c>
      <c r="E1760" s="7" t="inlineStr">
        <is>
          <t>84517</t>
        </is>
      </c>
      <c r="F1760" s="11" t="inlineStr">
        <is>
          <t>GC</t>
        </is>
      </c>
      <c r="G1760" s="7" t="inlineStr">
        <is>
          <t>Capital Plan</t>
        </is>
      </c>
      <c r="H1760" s="3" t="n">
        <v>6000</v>
      </c>
      <c r="I1760" s="3" t="n">
        <v>6000</v>
      </c>
      <c r="J1760" s="4" t="n">
        <v>0</v>
      </c>
      <c r="K1760" s="8">
        <f>IF(H1760=0,0,I1760/H1760)</f>
        <v/>
      </c>
      <c r="L1760" s="11" t="inlineStr">
        <is>
          <t>Completed</t>
        </is>
      </c>
    </row>
    <row r="1761">
      <c r="A1761" t="inlineStr">
        <is>
          <t>Paddock Club</t>
        </is>
      </c>
      <c r="B1761" s="7" t="n">
        <v>2025</v>
      </c>
      <c r="C1761" t="inlineStr">
        <is>
          <t>Asphalt composite shingle roofing</t>
        </is>
      </c>
      <c r="D1761" t="inlineStr">
        <is>
          <t xml:space="preserve">Moderate Roof Tune up on every building. This would include securing shingles, flashing, etc. Repairs of moderate water </t>
        </is>
      </c>
      <c r="E1761" s="7" t="inlineStr">
        <is>
          <t>84433</t>
        </is>
      </c>
      <c r="F1761" s="11" t="inlineStr">
        <is>
          <t>GC</t>
        </is>
      </c>
      <c r="G1761" s="7" t="inlineStr">
        <is>
          <t>Capital Plan</t>
        </is>
      </c>
      <c r="H1761" s="3" t="n">
        <v>75000</v>
      </c>
      <c r="I1761" s="3" t="n">
        <v>75000</v>
      </c>
      <c r="J1761" s="4" t="n">
        <v>0</v>
      </c>
      <c r="K1761" s="8">
        <f>IF(H1761=0,0,I1761/H1761)</f>
        <v/>
      </c>
      <c r="L1761" s="11" t="inlineStr">
        <is>
          <t>Completed</t>
        </is>
      </c>
    </row>
    <row r="1762">
      <c r="A1762" t="inlineStr">
        <is>
          <t>Paddock Club</t>
        </is>
      </c>
      <c r="B1762" s="7" t="n">
        <v>2025</v>
      </c>
      <c r="C1762" t="inlineStr">
        <is>
          <t>Repair / replace cement fiber siding</t>
        </is>
      </c>
      <c r="D1762" t="inlineStr">
        <is>
          <t>Repair/replace areas of failed hardie board and paint to match throughout property</t>
        </is>
      </c>
      <c r="E1762" s="7" t="inlineStr">
        <is>
          <t>84206</t>
        </is>
      </c>
      <c r="F1762" s="11" t="inlineStr">
        <is>
          <t>GC</t>
        </is>
      </c>
      <c r="G1762" s="7" t="inlineStr">
        <is>
          <t>Capital Plan</t>
        </is>
      </c>
      <c r="H1762" s="3" t="n">
        <v>68500</v>
      </c>
      <c r="I1762" s="3" t="n">
        <v>68500</v>
      </c>
      <c r="J1762" s="4" t="n">
        <v>0</v>
      </c>
      <c r="K1762" s="8">
        <f>IF(H1762=0,0,I1762/H1762)</f>
        <v/>
      </c>
      <c r="L1762" s="11" t="inlineStr">
        <is>
          <t>Completed</t>
        </is>
      </c>
    </row>
    <row r="1763">
      <c r="A1763" t="inlineStr">
        <is>
          <t>Paddock Club</t>
        </is>
      </c>
      <c r="B1763" s="7" t="n">
        <v>2025</v>
      </c>
      <c r="C1763" t="inlineStr">
        <is>
          <t>Repair / replace vinyl siding</t>
        </is>
      </c>
      <c r="D1763" t="inlineStr">
        <is>
          <t>Repair areas of damaged vinyl siding and clean vinyl covered in mold and grime throughout property. Also, secure vinyl s</t>
        </is>
      </c>
      <c r="E1763" s="7" t="inlineStr">
        <is>
          <t>84206</t>
        </is>
      </c>
      <c r="F1763" s="11" t="inlineStr">
        <is>
          <t>GC</t>
        </is>
      </c>
      <c r="G1763" s="7" t="inlineStr">
        <is>
          <t>Capital Plan</t>
        </is>
      </c>
      <c r="H1763" s="3" t="n">
        <v>68500</v>
      </c>
      <c r="I1763" s="3" t="n">
        <v>68500</v>
      </c>
      <c r="J1763" s="4" t="n">
        <v>0</v>
      </c>
      <c r="K1763" s="8">
        <f>IF(H1763=0,0,I1763/H1763)</f>
        <v/>
      </c>
      <c r="L1763" s="11" t="inlineStr">
        <is>
          <t>Completed</t>
        </is>
      </c>
    </row>
    <row r="1764">
      <c r="A1764" t="inlineStr">
        <is>
          <t>Paddock Club</t>
        </is>
      </c>
      <c r="B1764" s="7" t="n">
        <v>2025</v>
      </c>
      <c r="C1764" t="inlineStr">
        <is>
          <t>Repair / replace wood trim</t>
        </is>
      </c>
      <c r="D1764" t="inlineStr">
        <is>
          <t>Repair/replace rotted trim, fascia throughout peroperty. Paint to match. Include ALL buildings throughout property.</t>
        </is>
      </c>
      <c r="E1764" s="7" t="inlineStr">
        <is>
          <t>84105</t>
        </is>
      </c>
      <c r="F1764" s="11" t="inlineStr">
        <is>
          <t>GC</t>
        </is>
      </c>
      <c r="G1764" s="7" t="inlineStr">
        <is>
          <t>Capital Plan</t>
        </is>
      </c>
      <c r="H1764" s="3" t="n">
        <v>95000</v>
      </c>
      <c r="I1764" s="3" t="n">
        <v>95000</v>
      </c>
      <c r="J1764" s="4" t="n">
        <v>0</v>
      </c>
      <c r="K1764" s="8">
        <f>IF(H1764=0,0,I1764/H1764)</f>
        <v/>
      </c>
      <c r="L1764" s="11" t="inlineStr">
        <is>
          <t>Completed</t>
        </is>
      </c>
    </row>
    <row r="1765">
      <c r="A1765" t="inlineStr">
        <is>
          <t>Paddock Club</t>
        </is>
      </c>
      <c r="B1765" s="7" t="n">
        <v>2025</v>
      </c>
      <c r="C1765" t="inlineStr">
        <is>
          <t>Clean Drier vents</t>
        </is>
      </c>
      <c r="D1765" t="inlineStr">
        <is>
          <t>Clean dryer vents throughout property.</t>
        </is>
      </c>
      <c r="E1765" s="7" t="inlineStr">
        <is>
          <t>84106</t>
        </is>
      </c>
      <c r="F1765" s="11" t="inlineStr">
        <is>
          <t>GC</t>
        </is>
      </c>
      <c r="G1765" s="7" t="inlineStr">
        <is>
          <t>Capital Plan</t>
        </is>
      </c>
      <c r="H1765" s="3" t="n">
        <v>25200</v>
      </c>
      <c r="I1765" s="3" t="n">
        <v>25200</v>
      </c>
      <c r="J1765" s="4" t="n">
        <v>0</v>
      </c>
      <c r="K1765" s="8">
        <f>IF(H1765=0,0,I1765/H1765)</f>
        <v/>
      </c>
      <c r="L1765" s="11" t="inlineStr">
        <is>
          <t>Completed</t>
        </is>
      </c>
    </row>
    <row r="1766">
      <c r="A1766" t="inlineStr">
        <is>
          <t>Paddock Club</t>
        </is>
      </c>
      <c r="B1766" s="7" t="n">
        <v>2025</v>
      </c>
      <c r="C1766" t="inlineStr">
        <is>
          <t>Water Damage in Units</t>
        </is>
      </c>
      <c r="D1766" t="inlineStr">
        <is>
          <t>Lender PCA Item- Partner recommends repair of any damaged finishes subsequent to the plumbing repairs in Units 1 and 146</t>
        </is>
      </c>
      <c r="E1766" s="7" t="inlineStr">
        <is>
          <t>83465</t>
        </is>
      </c>
      <c r="F1766" s="12" t="inlineStr">
        <is>
          <t>PMC</t>
        </is>
      </c>
      <c r="G1766" s="7" t="inlineStr">
        <is>
          <t>Capital Plan</t>
        </is>
      </c>
      <c r="H1766" s="3" t="n">
        <v>3000</v>
      </c>
      <c r="I1766" s="3" t="n">
        <v>12530</v>
      </c>
      <c r="J1766" s="4" t="n">
        <v>-9530</v>
      </c>
      <c r="K1766" s="8">
        <f>IF(H1766=0,0,I1766/H1766)</f>
        <v/>
      </c>
      <c r="L1766" s="11" t="inlineStr">
        <is>
          <t>Completed</t>
        </is>
      </c>
    </row>
    <row r="1767">
      <c r="A1767" t="inlineStr">
        <is>
          <t>Paddock Club</t>
        </is>
      </c>
      <c r="B1767" s="7" t="n">
        <v>2025</v>
      </c>
      <c r="C1767" t="inlineStr">
        <is>
          <t xml:space="preserve">Co 2 detectors </t>
        </is>
      </c>
      <c r="D1767" t="inlineStr">
        <is>
          <t xml:space="preserve">Install Co2 detectors in each unit.
Lender PCR Item- Due to the presence of gas-fire water heaters at each unit, carbon </t>
        </is>
      </c>
      <c r="E1767" s="7" t="inlineStr">
        <is>
          <t>82131</t>
        </is>
      </c>
      <c r="F1767" s="12" t="inlineStr">
        <is>
          <t>PMC</t>
        </is>
      </c>
      <c r="G1767" s="7" t="inlineStr">
        <is>
          <t>Capital Plan</t>
        </is>
      </c>
      <c r="H1767" s="3" t="n">
        <v>23520</v>
      </c>
      <c r="I1767" s="3" t="n">
        <v>0</v>
      </c>
      <c r="J1767" s="4" t="n">
        <v>23520</v>
      </c>
      <c r="K1767" s="8">
        <f>IF(H1767=0,0,I1767/H1767)</f>
        <v/>
      </c>
      <c r="L1767" s="13" t="inlineStr">
        <is>
          <t>Not Started</t>
        </is>
      </c>
    </row>
    <row r="1768">
      <c r="A1768" t="inlineStr">
        <is>
          <t>Paddock Club</t>
        </is>
      </c>
      <c r="B1768" s="7" t="n">
        <v>2025</v>
      </c>
      <c r="C1768" t="inlineStr">
        <is>
          <t>Fire Stops</t>
        </is>
      </c>
      <c r="D1768" t="inlineStr">
        <is>
          <t>Basic Fire Stop (Pair covers 4 burner range)- For range vent hoods</t>
        </is>
      </c>
      <c r="E1768" s="7" t="inlineStr">
        <is>
          <t>84239</t>
        </is>
      </c>
      <c r="F1768" s="12" t="inlineStr">
        <is>
          <t>PMC</t>
        </is>
      </c>
      <c r="G1768" s="7" t="inlineStr">
        <is>
          <t>Capital Plan</t>
        </is>
      </c>
      <c r="H1768" s="3" t="n">
        <v>16269</v>
      </c>
      <c r="I1768" s="3" t="n">
        <v>0</v>
      </c>
      <c r="J1768" s="4" t="n">
        <v>16269</v>
      </c>
      <c r="K1768" s="8">
        <f>IF(H1768=0,0,I1768/H1768)</f>
        <v/>
      </c>
      <c r="L1768" s="13" t="inlineStr">
        <is>
          <t>Not Started</t>
        </is>
      </c>
    </row>
    <row r="1769">
      <c r="A1769" t="inlineStr">
        <is>
          <t>Paddock Club</t>
        </is>
      </c>
      <c r="B1769" s="7" t="n">
        <v>2025</v>
      </c>
      <c r="C1769" t="inlineStr">
        <is>
          <t>Hard turn/ renovation units</t>
        </is>
      </c>
      <c r="D1769" t="inlineStr">
        <is>
          <t xml:space="preserve">Lender PCA Item- Partner recommends completing the hard turn/ renovation in Units 130 and 281, which includes
repair of </t>
        </is>
      </c>
      <c r="E1769" s="7" t="inlineStr">
        <is>
          <t>84431</t>
        </is>
      </c>
      <c r="F1769" s="12" t="inlineStr">
        <is>
          <t>PMC</t>
        </is>
      </c>
      <c r="G1769" s="7" t="inlineStr">
        <is>
          <t>Capital Plan</t>
        </is>
      </c>
      <c r="H1769" s="3" t="n">
        <v>10000</v>
      </c>
      <c r="I1769" s="3" t="n">
        <v>17250</v>
      </c>
      <c r="J1769" s="4" t="n">
        <v>-7250</v>
      </c>
      <c r="K1769" s="8">
        <f>IF(H1769=0,0,I1769/H1769)</f>
        <v/>
      </c>
      <c r="L1769" s="11" t="inlineStr">
        <is>
          <t>Completed</t>
        </is>
      </c>
    </row>
    <row r="1770">
      <c r="A1770" t="inlineStr">
        <is>
          <t>Paddock Club</t>
        </is>
      </c>
      <c r="B1770" s="7" t="n">
        <v>2025</v>
      </c>
      <c r="C1770" t="inlineStr">
        <is>
          <t>Clubhouse / Office Remodel</t>
        </is>
      </c>
      <c r="D1770" t="inlineStr">
        <is>
          <t>Placeholder budget, paint the blue framed wall areas - possibly use 1st call to renovate kitchen if budget permits</t>
        </is>
      </c>
      <c r="E1770" s="7" t="inlineStr">
        <is>
          <t>84208</t>
        </is>
      </c>
      <c r="F1770" s="11" t="inlineStr">
        <is>
          <t>GC</t>
        </is>
      </c>
      <c r="G1770" s="7" t="inlineStr">
        <is>
          <t>Capital Plan</t>
        </is>
      </c>
      <c r="H1770" s="3" t="n">
        <v>20000</v>
      </c>
      <c r="I1770" s="3" t="n">
        <v>0</v>
      </c>
      <c r="J1770" s="4" t="n">
        <v>20000</v>
      </c>
      <c r="K1770" s="8">
        <f>IF(H1770=0,0,I1770/H1770)</f>
        <v/>
      </c>
      <c r="L1770" s="13" t="inlineStr">
        <is>
          <t>Not Started</t>
        </is>
      </c>
    </row>
    <row r="1771">
      <c r="A1771" t="inlineStr">
        <is>
          <t>Paddock Club</t>
        </is>
      </c>
      <c r="B1771" s="7" t="n">
        <v>2025</v>
      </c>
      <c r="C1771" t="inlineStr">
        <is>
          <t>Clubhouse / Office Furniture</t>
        </is>
      </c>
      <c r="D1771" t="inlineStr">
        <is>
          <t>Clubhouse Furniture</t>
        </is>
      </c>
      <c r="E1771" s="7" t="inlineStr">
        <is>
          <t>84306</t>
        </is>
      </c>
      <c r="F1771" s="12" t="inlineStr">
        <is>
          <t>PMC</t>
        </is>
      </c>
      <c r="G1771" s="7" t="inlineStr">
        <is>
          <t>Capital Plan</t>
        </is>
      </c>
      <c r="H1771" s="3" t="n">
        <v>50000</v>
      </c>
      <c r="I1771" s="3" t="n">
        <v>66212</v>
      </c>
      <c r="J1771" s="4" t="n">
        <v>-16212</v>
      </c>
      <c r="K1771" s="8">
        <f>IF(H1771=0,0,I1771/H1771)</f>
        <v/>
      </c>
      <c r="L1771" s="11" t="inlineStr">
        <is>
          <t>Completed</t>
        </is>
      </c>
    </row>
    <row r="1772">
      <c r="A1772" t="inlineStr">
        <is>
          <t>Paddock Club</t>
        </is>
      </c>
      <c r="B1772" s="7" t="n">
        <v>2025</v>
      </c>
      <c r="C1772" t="inlineStr">
        <is>
          <t>Fitness Center Remodel</t>
        </is>
      </c>
      <c r="D1772" t="inlineStr">
        <is>
          <t>Flooring and walls ok, misc allowance - update lighting in boxing closet to match main gym and add Tonal or equivalent w</t>
        </is>
      </c>
      <c r="E1772" s="7" t="inlineStr">
        <is>
          <t>84190</t>
        </is>
      </c>
      <c r="F1772" s="12" t="inlineStr">
        <is>
          <t>PMC</t>
        </is>
      </c>
      <c r="G1772" s="7" t="inlineStr">
        <is>
          <t>Capital Plan</t>
        </is>
      </c>
      <c r="H1772" s="3" t="n">
        <v>5000</v>
      </c>
      <c r="I1772" s="3" t="n">
        <v>5465</v>
      </c>
      <c r="J1772" s="4" t="n">
        <v>-465</v>
      </c>
      <c r="K1772" s="8">
        <f>IF(H1772=0,0,I1772/H1772)</f>
        <v/>
      </c>
      <c r="L1772" s="11" t="inlineStr">
        <is>
          <t>Completed</t>
        </is>
      </c>
    </row>
    <row r="1773">
      <c r="A1773" t="inlineStr">
        <is>
          <t>Paddock Club</t>
        </is>
      </c>
      <c r="B1773" s="7" t="n">
        <v>2025</v>
      </c>
      <c r="C1773" t="inlineStr">
        <is>
          <t>Fitness Equipment</t>
        </is>
      </c>
      <c r="D1773" t="inlineStr">
        <is>
          <t>Replace broken  items, add equipment- functional trainer, stair stepper</t>
        </is>
      </c>
      <c r="E1773" s="7" t="inlineStr">
        <is>
          <t>84190</t>
        </is>
      </c>
      <c r="F1773" s="12" t="inlineStr">
        <is>
          <t>PMC</t>
        </is>
      </c>
      <c r="G1773" s="7" t="inlineStr">
        <is>
          <t>Capital Plan</t>
        </is>
      </c>
      <c r="H1773" s="3" t="n">
        <v>18000</v>
      </c>
      <c r="I1773" s="3" t="n">
        <v>19675</v>
      </c>
      <c r="J1773" s="4" t="n">
        <v>-1675</v>
      </c>
      <c r="K1773" s="8">
        <f>IF(H1773=0,0,I1773/H1773)</f>
        <v/>
      </c>
      <c r="L1773" s="11" t="inlineStr">
        <is>
          <t>Completed</t>
        </is>
      </c>
    </row>
    <row r="1774">
      <c r="A1774" t="inlineStr">
        <is>
          <t>Paddock Club</t>
        </is>
      </c>
      <c r="B1774" s="7" t="n">
        <v>2025</v>
      </c>
      <c r="C1774" t="inlineStr">
        <is>
          <t>Pool Area Remodel</t>
        </is>
      </c>
      <c r="D1774" t="inlineStr">
        <is>
          <t>Placeholder budget</t>
        </is>
      </c>
      <c r="E1774" s="7" t="inlineStr">
        <is>
          <t>84361</t>
        </is>
      </c>
      <c r="F1774" s="12" t="inlineStr">
        <is>
          <t>PMC</t>
        </is>
      </c>
      <c r="G1774" s="7" t="inlineStr">
        <is>
          <t>Capital Plan</t>
        </is>
      </c>
      <c r="H1774" s="3" t="n">
        <v>10000</v>
      </c>
      <c r="I1774" s="3" t="n">
        <v>5620</v>
      </c>
      <c r="J1774" s="4" t="n">
        <v>4380</v>
      </c>
      <c r="K1774" s="8">
        <f>IF(H1774=0,0,I1774/H1774)</f>
        <v/>
      </c>
      <c r="L1774" s="10" t="inlineStr">
        <is>
          <t>In Progress</t>
        </is>
      </c>
    </row>
    <row r="1775">
      <c r="A1775" t="inlineStr">
        <is>
          <t>Paddock Club</t>
        </is>
      </c>
      <c r="B1775" s="7" t="n">
        <v>2025</v>
      </c>
      <c r="C1775" t="inlineStr">
        <is>
          <t>Pool Furniture</t>
        </is>
      </c>
      <c r="D1775" t="inlineStr">
        <is>
          <t>New furniture and games needed</t>
        </is>
      </c>
      <c r="E1775" s="7" t="inlineStr">
        <is>
          <t>84360</t>
        </is>
      </c>
      <c r="F1775" s="12" t="inlineStr">
        <is>
          <t>PMC</t>
        </is>
      </c>
      <c r="G1775" s="7" t="inlineStr">
        <is>
          <t>Capital Plan</t>
        </is>
      </c>
      <c r="H1775" s="3" t="n">
        <v>50000</v>
      </c>
      <c r="I1775" s="3" t="n">
        <v>57216</v>
      </c>
      <c r="J1775" s="4" t="n">
        <v>-7216</v>
      </c>
      <c r="K1775" s="8">
        <f>IF(H1775=0,0,I1775/H1775)</f>
        <v/>
      </c>
      <c r="L1775" s="11" t="inlineStr">
        <is>
          <t>Completed</t>
        </is>
      </c>
    </row>
    <row r="1776">
      <c r="A1776" t="inlineStr">
        <is>
          <t>Paddock Club</t>
        </is>
      </c>
      <c r="B1776" s="7" t="n">
        <v>2025</v>
      </c>
      <c r="C1776" t="inlineStr">
        <is>
          <t>Picnic/Grill Area Remodel</t>
        </is>
      </c>
      <c r="D1776" t="inlineStr">
        <is>
          <t>Placeholder budget</t>
        </is>
      </c>
      <c r="E1776" s="7" t="inlineStr">
        <is>
          <t>84203</t>
        </is>
      </c>
      <c r="F1776" s="12" t="inlineStr">
        <is>
          <t>PMC</t>
        </is>
      </c>
      <c r="G1776" s="7" t="inlineStr">
        <is>
          <t>Capital Plan</t>
        </is>
      </c>
      <c r="H1776" s="3" t="n">
        <v>5000</v>
      </c>
      <c r="I1776" s="3" t="n">
        <v>18550</v>
      </c>
      <c r="J1776" s="4" t="n">
        <v>-13550</v>
      </c>
      <c r="K1776" s="8">
        <f>IF(H1776=0,0,I1776/H1776)</f>
        <v/>
      </c>
      <c r="L1776" s="11" t="inlineStr">
        <is>
          <t>Completed</t>
        </is>
      </c>
    </row>
    <row r="1777">
      <c r="A1777" t="inlineStr">
        <is>
          <t>Paddock Club</t>
        </is>
      </c>
      <c r="B1777" s="7" t="n">
        <v>2025</v>
      </c>
      <c r="C1777" t="inlineStr">
        <is>
          <t>Picnic/Grill Furniture</t>
        </is>
      </c>
      <c r="D1777" t="inlineStr">
        <is>
          <t>Placeholder budget</t>
        </is>
      </c>
      <c r="E1777" s="7" t="inlineStr">
        <is>
          <t>84340</t>
        </is>
      </c>
      <c r="F1777" s="12" t="inlineStr">
        <is>
          <t>PMC</t>
        </is>
      </c>
      <c r="G1777" s="7" t="inlineStr">
        <is>
          <t>Capital Plan</t>
        </is>
      </c>
      <c r="H1777" s="3" t="n">
        <v>5000</v>
      </c>
      <c r="I1777" s="3" t="n">
        <v>7950</v>
      </c>
      <c r="J1777" s="4" t="n">
        <v>-2950</v>
      </c>
      <c r="K1777" s="8">
        <f>IF(H1777=0,0,I1777/H1777)</f>
        <v/>
      </c>
      <c r="L1777" s="11" t="inlineStr">
        <is>
          <t>Completed</t>
        </is>
      </c>
    </row>
    <row r="1778">
      <c r="A1778" t="inlineStr">
        <is>
          <t>Paddock Club</t>
        </is>
      </c>
      <c r="B1778" s="7" t="n">
        <v>2025</v>
      </c>
      <c r="C1778" t="inlineStr">
        <is>
          <t>Access Control System</t>
        </is>
      </c>
      <c r="D1778" t="inlineStr">
        <is>
          <t>Add at maintenance shop. Fix system so that it can track which residents enter and leave, the manager said the system ca</t>
        </is>
      </c>
      <c r="E1778" s="7" t="inlineStr">
        <is>
          <t>84275</t>
        </is>
      </c>
      <c r="F1778" s="12" t="inlineStr">
        <is>
          <t>PMC</t>
        </is>
      </c>
      <c r="G1778" s="7" t="inlineStr">
        <is>
          <t>Capital Plan</t>
        </is>
      </c>
      <c r="H1778" s="3" t="n">
        <v>8000</v>
      </c>
      <c r="I1778" s="3" t="n">
        <v>0</v>
      </c>
      <c r="J1778" s="4" t="n">
        <v>8000</v>
      </c>
      <c r="K1778" s="8">
        <f>IF(H1778=0,0,I1778/H1778)</f>
        <v/>
      </c>
      <c r="L1778" s="13" t="inlineStr">
        <is>
          <t>Not Started</t>
        </is>
      </c>
    </row>
    <row r="1779">
      <c r="A1779" t="inlineStr">
        <is>
          <t>Paddock Club</t>
        </is>
      </c>
      <c r="B1779" s="7" t="n">
        <v>2025</v>
      </c>
      <c r="C1779" t="inlineStr">
        <is>
          <t xml:space="preserve">Mailboxes </t>
        </is>
      </c>
      <c r="D1779" t="inlineStr">
        <is>
          <t>Misc repairs - add concrete pad and USPS parcel boxes.</t>
        </is>
      </c>
      <c r="E1779" s="7" t="inlineStr">
        <is>
          <t>84260</t>
        </is>
      </c>
      <c r="F1779" s="11" t="inlineStr">
        <is>
          <t>GC</t>
        </is>
      </c>
      <c r="G1779" s="7" t="inlineStr">
        <is>
          <t>Capital Plan</t>
        </is>
      </c>
      <c r="H1779" s="3" t="n">
        <v>2000</v>
      </c>
      <c r="I1779" s="3" t="n">
        <v>7000</v>
      </c>
      <c r="J1779" s="4" t="n">
        <v>-5000</v>
      </c>
      <c r="K1779" s="8">
        <f>IF(H1779=0,0,I1779/H1779)</f>
        <v/>
      </c>
      <c r="L1779" s="11" t="inlineStr">
        <is>
          <t>Completed</t>
        </is>
      </c>
    </row>
    <row r="1780">
      <c r="A1780" t="inlineStr">
        <is>
          <t>Paddock Club</t>
        </is>
      </c>
      <c r="B1780" s="7" t="n">
        <v>2025</v>
      </c>
      <c r="C1780" t="inlineStr">
        <is>
          <t>Package Lockers</t>
        </is>
      </c>
      <c r="D1780" t="inlineStr">
        <is>
          <t>Look at adding to laundry room. Budget 1 locker per 4-5 units @$400/locker</t>
        </is>
      </c>
      <c r="E1780" s="7" t="inlineStr">
        <is>
          <t>84305</t>
        </is>
      </c>
      <c r="F1780" s="12" t="inlineStr">
        <is>
          <t>PMC</t>
        </is>
      </c>
      <c r="G1780" s="7" t="inlineStr">
        <is>
          <t>Capital Plan</t>
        </is>
      </c>
      <c r="H1780" s="3" t="n">
        <v>33600</v>
      </c>
      <c r="I1780" s="3" t="n">
        <v>13600</v>
      </c>
      <c r="J1780" s="4" t="n">
        <v>20000</v>
      </c>
      <c r="K1780" s="8">
        <f>IF(H1780=0,0,I1780/H1780)</f>
        <v/>
      </c>
      <c r="L1780" s="10" t="inlineStr">
        <is>
          <t>In Progress</t>
        </is>
      </c>
    </row>
    <row r="1781">
      <c r="A1781" t="inlineStr">
        <is>
          <t>Paddock Club</t>
        </is>
      </c>
      <c r="B1781" s="7" t="n">
        <v>2025</v>
      </c>
      <c r="C1781" t="inlineStr">
        <is>
          <t>Laundry Room Renovation</t>
        </is>
      </c>
      <c r="D1781" t="inlineStr">
        <is>
          <t>Replace fluorescent lights, clean fans and paint ceiling where needed, add TV - TAM to negotiate laundry contract to inc</t>
        </is>
      </c>
      <c r="E1781" s="7" t="inlineStr">
        <is>
          <t>84240</t>
        </is>
      </c>
      <c r="F1781" s="12" t="inlineStr">
        <is>
          <t>PMC</t>
        </is>
      </c>
      <c r="G1781" s="7" t="inlineStr">
        <is>
          <t>Capital Plan</t>
        </is>
      </c>
      <c r="H1781" s="3" t="n">
        <v>10000</v>
      </c>
      <c r="I1781" s="3" t="n">
        <v>0</v>
      </c>
      <c r="J1781" s="4" t="n">
        <v>10000</v>
      </c>
      <c r="K1781" s="8">
        <f>IF(H1781=0,0,I1781/H1781)</f>
        <v/>
      </c>
      <c r="L1781" s="13" t="inlineStr">
        <is>
          <t>Not Started</t>
        </is>
      </c>
    </row>
    <row r="1782">
      <c r="A1782" t="inlineStr">
        <is>
          <t>Paddock Club</t>
        </is>
      </c>
      <c r="B1782" s="7" t="n">
        <v>2025</v>
      </c>
      <c r="C1782" t="inlineStr">
        <is>
          <t>Laundry Room Furniture</t>
        </is>
      </c>
      <c r="D1782" t="inlineStr">
        <is>
          <t>Add seating</t>
        </is>
      </c>
      <c r="E1782" s="7" t="inlineStr">
        <is>
          <t>84240</t>
        </is>
      </c>
      <c r="F1782" s="12" t="inlineStr">
        <is>
          <t>PMC</t>
        </is>
      </c>
      <c r="G1782" s="7" t="inlineStr">
        <is>
          <t>Capital Plan</t>
        </is>
      </c>
      <c r="H1782" s="3" t="n">
        <v>4000</v>
      </c>
      <c r="I1782" s="3" t="n">
        <v>0</v>
      </c>
      <c r="J1782" s="4" t="n">
        <v>4000</v>
      </c>
      <c r="K1782" s="8">
        <f>IF(H1782=0,0,I1782/H1782)</f>
        <v/>
      </c>
      <c r="L1782" s="13" t="inlineStr">
        <is>
          <t>Not Started</t>
        </is>
      </c>
    </row>
    <row r="1783">
      <c r="A1783" t="inlineStr">
        <is>
          <t>Paddock Club</t>
        </is>
      </c>
      <c r="B1783" s="7" t="n">
        <v>2025</v>
      </c>
      <c r="C1783" t="inlineStr">
        <is>
          <t>Office Computers</t>
        </is>
      </c>
      <c r="D1783" t="inlineStr">
        <is>
          <t>Have 2 new ones, budget for 1 new</t>
        </is>
      </c>
      <c r="E1783" s="7" t="inlineStr">
        <is>
          <t>83265</t>
        </is>
      </c>
      <c r="F1783" s="12" t="inlineStr">
        <is>
          <t>PMC</t>
        </is>
      </c>
      <c r="G1783" s="7" t="inlineStr">
        <is>
          <t>Capital Plan</t>
        </is>
      </c>
      <c r="H1783" s="3" t="n">
        <v>2000</v>
      </c>
      <c r="I1783" s="3" t="n">
        <v>13592</v>
      </c>
      <c r="J1783" s="4" t="n">
        <v>-11592</v>
      </c>
      <c r="K1783" s="8">
        <f>IF(H1783=0,0,I1783/H1783)</f>
        <v/>
      </c>
      <c r="L1783" s="11" t="inlineStr">
        <is>
          <t>Completed</t>
        </is>
      </c>
    </row>
    <row r="1784">
      <c r="A1784" t="inlineStr">
        <is>
          <t>Paddock Club</t>
        </is>
      </c>
      <c r="B1784" s="7" t="n">
        <v>2025</v>
      </c>
      <c r="C1784" t="inlineStr">
        <is>
          <t>Plumbing Repairs</t>
        </is>
      </c>
      <c r="D1784" t="inlineStr">
        <is>
          <t>Lender PCR Item- Evidence of leaks and faulty piping was observed. According to the site escort, the piping leaks are re</t>
        </is>
      </c>
      <c r="E1784" s="7" t="inlineStr">
        <is>
          <t>84209</t>
        </is>
      </c>
      <c r="F1784" s="12" t="inlineStr">
        <is>
          <t>PMC</t>
        </is>
      </c>
      <c r="G1784" s="7" t="inlineStr">
        <is>
          <t>Capital Plan</t>
        </is>
      </c>
      <c r="H1784" s="3" t="n">
        <v>4800</v>
      </c>
      <c r="I1784" s="3" t="n">
        <v>75638</v>
      </c>
      <c r="J1784" s="4" t="n">
        <v>-70838</v>
      </c>
      <c r="K1784" s="8">
        <f>IF(H1784=0,0,I1784/H1784)</f>
        <v/>
      </c>
      <c r="L1784" s="11" t="inlineStr">
        <is>
          <t>Completed</t>
        </is>
      </c>
    </row>
    <row r="1785">
      <c r="A1785" t="inlineStr">
        <is>
          <t>Paddock Club</t>
        </is>
      </c>
      <c r="B1785" s="7" t="n">
        <v>2025</v>
      </c>
      <c r="C1785" t="inlineStr">
        <is>
          <t xml:space="preserve">HVAC inspection and maintenance </t>
        </is>
      </c>
      <c r="D1785" t="inlineStr">
        <is>
          <t>Clean foliage around condensors and raise AC units with HVAC pads where needed.</t>
        </is>
      </c>
      <c r="E1785" s="7" t="inlineStr">
        <is>
          <t>84217</t>
        </is>
      </c>
      <c r="F1785" s="11" t="inlineStr">
        <is>
          <t>GC</t>
        </is>
      </c>
      <c r="G1785" s="7" t="inlineStr">
        <is>
          <t>Capital Plan</t>
        </is>
      </c>
      <c r="H1785" s="3" t="n">
        <v>33600</v>
      </c>
      <c r="I1785" s="3" t="n">
        <v>33600</v>
      </c>
      <c r="J1785" s="4" t="n">
        <v>0</v>
      </c>
      <c r="K1785" s="8">
        <f>IF(H1785=0,0,I1785/H1785)</f>
        <v/>
      </c>
      <c r="L1785" s="11" t="inlineStr">
        <is>
          <t>Completed</t>
        </is>
      </c>
    </row>
    <row r="1786">
      <c r="A1786" t="inlineStr">
        <is>
          <t>Paddock Club</t>
        </is>
      </c>
      <c r="B1786" s="7" t="n">
        <v>2025</v>
      </c>
      <c r="C1786" t="inlineStr">
        <is>
          <t>Electrical distribution</t>
        </is>
      </c>
      <c r="D1786" t="inlineStr">
        <is>
          <t>Electrical Distribution</t>
        </is>
      </c>
      <c r="E1786" s="7" t="inlineStr">
        <is>
          <t>84210</t>
        </is>
      </c>
      <c r="F1786" s="11" t="inlineStr">
        <is>
          <t>GC</t>
        </is>
      </c>
      <c r="G1786" s="7" t="inlineStr">
        <is>
          <t>Capital Plan</t>
        </is>
      </c>
      <c r="H1786" s="3" t="n">
        <v>26000</v>
      </c>
      <c r="I1786" s="3" t="n">
        <v>26000</v>
      </c>
      <c r="J1786" s="4" t="n">
        <v>0</v>
      </c>
      <c r="K1786" s="8">
        <f>IF(H1786=0,0,I1786/H1786)</f>
        <v/>
      </c>
      <c r="L1786" s="11" t="inlineStr">
        <is>
          <t>Completed</t>
        </is>
      </c>
    </row>
    <row r="1787">
      <c r="A1787" t="inlineStr">
        <is>
          <t>Paddock Club</t>
        </is>
      </c>
      <c r="B1787" s="7" t="n">
        <v>2025</v>
      </c>
      <c r="C1787" t="inlineStr">
        <is>
          <t>Common area light fixtures</t>
        </is>
      </c>
      <c r="D1787" t="inlineStr">
        <is>
          <t>Replace wallpacks on all buildings</t>
        </is>
      </c>
      <c r="E1787" s="7" t="inlineStr">
        <is>
          <t>84112</t>
        </is>
      </c>
      <c r="F1787" s="11" t="inlineStr">
        <is>
          <t>GC</t>
        </is>
      </c>
      <c r="G1787" s="7" t="inlineStr">
        <is>
          <t>Capital Plan</t>
        </is>
      </c>
      <c r="H1787" s="3" t="n">
        <v>28000</v>
      </c>
      <c r="I1787" s="3" t="n">
        <v>28000</v>
      </c>
      <c r="J1787" s="4" t="n">
        <v>0</v>
      </c>
      <c r="K1787" s="8">
        <f>IF(H1787=0,0,I1787/H1787)</f>
        <v/>
      </c>
      <c r="L1787" s="11" t="inlineStr">
        <is>
          <t>Completed</t>
        </is>
      </c>
    </row>
    <row r="1788">
      <c r="A1788" t="inlineStr">
        <is>
          <t>Paddock Club</t>
        </is>
      </c>
      <c r="B1788" s="7" t="n">
        <v>2025</v>
      </c>
      <c r="C1788" t="inlineStr">
        <is>
          <t xml:space="preserve">Replace breezeway lights </t>
        </is>
      </c>
      <c r="D1788" t="inlineStr">
        <is>
          <t>Install LED pole lights on pre-existing posts throughout the propety</t>
        </is>
      </c>
      <c r="E1788" s="7" t="inlineStr">
        <is>
          <t>84112</t>
        </is>
      </c>
      <c r="F1788" s="11" t="inlineStr">
        <is>
          <t>GC</t>
        </is>
      </c>
      <c r="G1788" s="7" t="inlineStr">
        <is>
          <t>Capital Plan</t>
        </is>
      </c>
      <c r="H1788" s="3" t="n">
        <v>50000</v>
      </c>
      <c r="I1788" s="3" t="n">
        <v>50000</v>
      </c>
      <c r="J1788" s="4" t="n">
        <v>0</v>
      </c>
      <c r="K1788" s="8">
        <f>IF(H1788=0,0,I1788/H1788)</f>
        <v/>
      </c>
      <c r="L1788" s="11" t="inlineStr">
        <is>
          <t>Completed</t>
        </is>
      </c>
    </row>
    <row r="1789">
      <c r="A1789" t="inlineStr">
        <is>
          <t>Paddock Club</t>
        </is>
      </c>
      <c r="B1789" s="7" t="n">
        <v>2025</v>
      </c>
      <c r="C1789" t="inlineStr">
        <is>
          <t>Contingency</t>
        </is>
      </c>
      <c r="D1789" t="inlineStr">
        <is>
          <t>Contingency Amount</t>
        </is>
      </c>
      <c r="E1789" s="7" t="inlineStr">
        <is>
          <t>84510</t>
        </is>
      </c>
      <c r="F1789" s="11" t="inlineStr">
        <is>
          <t>GC</t>
        </is>
      </c>
      <c r="G1789" s="15" t="inlineStr">
        <is>
          <t>Contingency</t>
        </is>
      </c>
      <c r="H1789" s="3" t="n">
        <v>282911</v>
      </c>
      <c r="I1789" s="3" t="n">
        <v>0</v>
      </c>
      <c r="J1789" s="4" t="n">
        <v>282911</v>
      </c>
      <c r="K1789" s="8">
        <f>IF(H1789=0,0,I1789/H1789)</f>
        <v/>
      </c>
      <c r="L1789" s="12" t="inlineStr">
        <is>
          <t>Reserve</t>
        </is>
      </c>
    </row>
    <row r="1790">
      <c r="A1790" t="inlineStr">
        <is>
          <t>Paddock Club</t>
        </is>
      </c>
      <c r="B1790" s="7" t="n">
        <v>2025</v>
      </c>
      <c r="C1790" t="inlineStr">
        <is>
          <t>Construction Management Fee</t>
        </is>
      </c>
      <c r="D1790" t="inlineStr">
        <is>
          <t>CM Fee</t>
        </is>
      </c>
      <c r="E1790" s="7" t="inlineStr">
        <is>
          <t>84505</t>
        </is>
      </c>
      <c r="F1790" s="11" t="inlineStr">
        <is>
          <t>GC</t>
        </is>
      </c>
      <c r="G1790" s="15" t="inlineStr">
        <is>
          <t>CM Fee</t>
        </is>
      </c>
      <c r="H1790" s="3" t="n">
        <v>92400</v>
      </c>
      <c r="I1790" s="3" t="n">
        <v>0</v>
      </c>
      <c r="J1790" s="4" t="n">
        <v>92400</v>
      </c>
      <c r="K1790" s="8">
        <f>IF(H1790=0,0,I1790/H1790)</f>
        <v/>
      </c>
      <c r="L1790" s="12" t="inlineStr">
        <is>
          <t>Reserve</t>
        </is>
      </c>
    </row>
    <row r="1791">
      <c r="A1791" t="inlineStr">
        <is>
          <t>Rancho Cordova</t>
        </is>
      </c>
      <c r="B1791" s="7" t="n">
        <v>2025</v>
      </c>
      <c r="C1791" t="inlineStr">
        <is>
          <t xml:space="preserve">Asphalt Coating </t>
        </is>
      </c>
      <c r="D1791" t="inlineStr">
        <is>
          <t>Slurry Coat &amp; Seal</t>
        </is>
      </c>
      <c r="E1791" s="7" t="inlineStr">
        <is>
          <t>51050-00</t>
        </is>
      </c>
      <c r="F1791" s="11" t="inlineStr">
        <is>
          <t>GC</t>
        </is>
      </c>
      <c r="G1791" s="7" t="inlineStr">
        <is>
          <t>Capital Plan</t>
        </is>
      </c>
      <c r="H1791" s="3" t="n">
        <v>64000</v>
      </c>
      <c r="I1791" s="3" t="n">
        <v>64000</v>
      </c>
      <c r="J1791" s="4" t="n">
        <v>0</v>
      </c>
      <c r="K1791" s="8">
        <f>IF(H1791=0,0,I1791/H1791)</f>
        <v/>
      </c>
      <c r="L1791" s="11" t="inlineStr">
        <is>
          <t>Completed</t>
        </is>
      </c>
    </row>
    <row r="1792">
      <c r="A1792" t="inlineStr">
        <is>
          <t>Rancho Cordova</t>
        </is>
      </c>
      <c r="B1792" s="7" t="n">
        <v>2025</v>
      </c>
      <c r="C1792" t="inlineStr">
        <is>
          <t>Stripe parking areas</t>
        </is>
      </c>
      <c r="D1792" t="inlineStr">
        <is>
          <t xml:space="preserve">PNA - Stripe parking areas                                                                                              </t>
        </is>
      </c>
      <c r="E1792" s="7" t="inlineStr">
        <is>
          <t>51053-00</t>
        </is>
      </c>
      <c r="F1792" s="11" t="inlineStr">
        <is>
          <t>GC</t>
        </is>
      </c>
      <c r="G1792" s="7" t="inlineStr">
        <is>
          <t>Capital Plan</t>
        </is>
      </c>
      <c r="H1792" s="3" t="n">
        <v>12000</v>
      </c>
      <c r="I1792" s="3" t="n">
        <v>12000</v>
      </c>
      <c r="J1792" s="4" t="n">
        <v>0</v>
      </c>
      <c r="K1792" s="8">
        <f>IF(H1792=0,0,I1792/H1792)</f>
        <v/>
      </c>
      <c r="L1792" s="11" t="inlineStr">
        <is>
          <t>Completed</t>
        </is>
      </c>
    </row>
    <row r="1793">
      <c r="A1793" t="inlineStr">
        <is>
          <t>Rancho Cordova</t>
        </is>
      </c>
      <c r="B1793" s="7" t="n">
        <v>2025</v>
      </c>
      <c r="C1793" t="inlineStr">
        <is>
          <t>ADA parking &amp; curb cuts</t>
        </is>
      </c>
      <c r="D1793" t="inlineStr">
        <is>
          <t xml:space="preserve">Lender PCA - There is a van accessible parking space near the leasing office that is missing a pole-mounted sign.       </t>
        </is>
      </c>
      <c r="E1793" s="7" t="inlineStr">
        <is>
          <t>51091-00</t>
        </is>
      </c>
      <c r="F1793" s="12" t="inlineStr">
        <is>
          <t>PMC</t>
        </is>
      </c>
      <c r="G1793" s="7" t="inlineStr">
        <is>
          <t>Capital Plan</t>
        </is>
      </c>
      <c r="H1793" s="3" t="n">
        <v>350</v>
      </c>
      <c r="I1793" s="3" t="n">
        <v>101</v>
      </c>
      <c r="J1793" s="4" t="n">
        <v>249</v>
      </c>
      <c r="K1793" s="8">
        <f>IF(H1793=0,0,I1793/H1793)</f>
        <v/>
      </c>
      <c r="L1793" s="10" t="inlineStr">
        <is>
          <t>In Progress</t>
        </is>
      </c>
    </row>
    <row r="1794">
      <c r="A1794" t="inlineStr">
        <is>
          <t>Rancho Cordova</t>
        </is>
      </c>
      <c r="B1794" s="7" t="n">
        <v>2025</v>
      </c>
      <c r="C1794" t="inlineStr">
        <is>
          <t>Sidewalks</t>
        </is>
      </c>
      <c r="D1794" t="inlineStr">
        <is>
          <t xml:space="preserve">PNA - Repair failing sidewalks                                                                                          </t>
        </is>
      </c>
      <c r="E1794" s="7" t="inlineStr">
        <is>
          <t>51091-00</t>
        </is>
      </c>
      <c r="F1794" s="11" t="inlineStr">
        <is>
          <t>GC</t>
        </is>
      </c>
      <c r="G1794" s="7" t="inlineStr">
        <is>
          <t>Capital Plan</t>
        </is>
      </c>
      <c r="H1794" s="3" t="n">
        <v>10000</v>
      </c>
      <c r="I1794" s="3" t="n">
        <v>10000</v>
      </c>
      <c r="J1794" s="4" t="n">
        <v>0</v>
      </c>
      <c r="K1794" s="8">
        <f>IF(H1794=0,0,I1794/H1794)</f>
        <v/>
      </c>
      <c r="L1794" s="11" t="inlineStr">
        <is>
          <t>Completed</t>
        </is>
      </c>
    </row>
    <row r="1795">
      <c r="A1795" t="inlineStr">
        <is>
          <t>Rancho Cordova</t>
        </is>
      </c>
      <c r="B1795" s="7" t="n">
        <v>2025</v>
      </c>
      <c r="C1795" t="inlineStr">
        <is>
          <t>Asphalt pavement</t>
        </is>
      </c>
      <c r="D1795" t="inlineStr">
        <is>
          <t>PNA - Remove and replace failing asphalt                                                                      EPCA - All</t>
        </is>
      </c>
      <c r="E1795" s="7" t="inlineStr">
        <is>
          <t>51050-00</t>
        </is>
      </c>
      <c r="F1795" s="11" t="inlineStr">
        <is>
          <t>GC</t>
        </is>
      </c>
      <c r="G1795" s="7" t="inlineStr">
        <is>
          <t>Capital Plan</t>
        </is>
      </c>
      <c r="H1795" s="3" t="n">
        <v>15000</v>
      </c>
      <c r="I1795" s="3" t="n">
        <v>15000</v>
      </c>
      <c r="J1795" s="4" t="n">
        <v>0</v>
      </c>
      <c r="K1795" s="8">
        <f>IF(H1795=0,0,I1795/H1795)</f>
        <v/>
      </c>
      <c r="L1795" s="11" t="inlineStr">
        <is>
          <t>Completed</t>
        </is>
      </c>
    </row>
    <row r="1796">
      <c r="A1796" t="inlineStr">
        <is>
          <t>Rancho Cordova</t>
        </is>
      </c>
      <c r="B1796" s="7" t="n">
        <v>2025</v>
      </c>
      <c r="C1796" t="inlineStr">
        <is>
          <t>Fences &amp; gates - site perimeter</t>
        </is>
      </c>
      <c r="D1796" t="inlineStr">
        <is>
          <t xml:space="preserve">PNA - Rough iron repairs                                                                                                </t>
        </is>
      </c>
      <c r="E1796" s="7" t="inlineStr">
        <is>
          <t>51076-00</t>
        </is>
      </c>
      <c r="F1796" s="11" t="inlineStr">
        <is>
          <t>GC</t>
        </is>
      </c>
      <c r="G1796" s="7" t="inlineStr">
        <is>
          <t>Capital Plan</t>
        </is>
      </c>
      <c r="H1796" s="3" t="n">
        <v>8500</v>
      </c>
      <c r="I1796" s="3" t="n">
        <v>8500</v>
      </c>
      <c r="J1796" s="4" t="n">
        <v>0</v>
      </c>
      <c r="K1796" s="8">
        <f>IF(H1796=0,0,I1796/H1796)</f>
        <v/>
      </c>
      <c r="L1796" s="11" t="inlineStr">
        <is>
          <t>Completed</t>
        </is>
      </c>
    </row>
    <row r="1797">
      <c r="A1797" t="inlineStr">
        <is>
          <t>Rancho Cordova</t>
        </is>
      </c>
      <c r="B1797" s="7" t="n">
        <v>2025</v>
      </c>
      <c r="C1797" t="inlineStr">
        <is>
          <t>Patio and Fencing</t>
        </is>
      </c>
      <c r="D1797" t="inlineStr">
        <is>
          <t>EPCA - Repair areas of leaning wood patio enclosures as needed. Clean and restrain the fence with visible signs of deter</t>
        </is>
      </c>
      <c r="E1797" s="7" t="inlineStr">
        <is>
          <t>51076-00</t>
        </is>
      </c>
      <c r="F1797" s="11" t="inlineStr">
        <is>
          <t>GC</t>
        </is>
      </c>
      <c r="G1797" s="7" t="inlineStr">
        <is>
          <t>Capital Plan</t>
        </is>
      </c>
      <c r="H1797" s="3" t="n">
        <v>30000</v>
      </c>
      <c r="I1797" s="3" t="n">
        <v>30000</v>
      </c>
      <c r="J1797" s="4" t="n">
        <v>0</v>
      </c>
      <c r="K1797" s="8">
        <f>IF(H1797=0,0,I1797/H1797)</f>
        <v/>
      </c>
      <c r="L1797" s="11" t="inlineStr">
        <is>
          <t>Completed</t>
        </is>
      </c>
    </row>
    <row r="1798">
      <c r="A1798" t="inlineStr">
        <is>
          <t>Rancho Cordova</t>
        </is>
      </c>
      <c r="B1798" s="7" t="n">
        <v>2025</v>
      </c>
      <c r="C1798" t="inlineStr">
        <is>
          <t>Landscaping</t>
        </is>
      </c>
      <c r="D1798" t="inlineStr">
        <is>
          <t xml:space="preserve">PNA  - Tree trim and branch removal                                                                                     </t>
        </is>
      </c>
      <c r="E1798" s="7" t="inlineStr">
        <is>
          <t>51045-00</t>
        </is>
      </c>
      <c r="F1798" s="12" t="inlineStr">
        <is>
          <t>PMC</t>
        </is>
      </c>
      <c r="G1798" s="7" t="inlineStr">
        <is>
          <t>Capital Plan</t>
        </is>
      </c>
      <c r="H1798" s="3" t="n">
        <v>32000</v>
      </c>
      <c r="I1798" s="3" t="n">
        <v>0</v>
      </c>
      <c r="J1798" s="4" t="n">
        <v>32000</v>
      </c>
      <c r="K1798" s="8">
        <f>IF(H1798=0,0,I1798/H1798)</f>
        <v/>
      </c>
      <c r="L1798" s="13" t="inlineStr">
        <is>
          <t>Not Started</t>
        </is>
      </c>
    </row>
    <row r="1799">
      <c r="A1799" t="inlineStr">
        <is>
          <t>Rancho Cordova</t>
        </is>
      </c>
      <c r="B1799" s="7" t="n">
        <v>2025</v>
      </c>
      <c r="C1799" t="inlineStr">
        <is>
          <t>Playground equipment</t>
        </is>
      </c>
      <c r="D1799" t="inlineStr">
        <is>
          <t>PNA - Fall Zone Material</t>
        </is>
      </c>
      <c r="E1799" s="7" t="inlineStr">
        <is>
          <t>51029-00</t>
        </is>
      </c>
      <c r="F1799" s="11" t="inlineStr">
        <is>
          <t>GC</t>
        </is>
      </c>
      <c r="G1799" s="7" t="inlineStr">
        <is>
          <t>Capital Plan</t>
        </is>
      </c>
      <c r="H1799" s="3" t="n">
        <v>9800</v>
      </c>
      <c r="I1799" s="3" t="n">
        <v>9800</v>
      </c>
      <c r="J1799" s="4" t="n">
        <v>0</v>
      </c>
      <c r="K1799" s="8">
        <f>IF(H1799=0,0,I1799/H1799)</f>
        <v/>
      </c>
      <c r="L1799" s="11" t="inlineStr">
        <is>
          <t>Completed</t>
        </is>
      </c>
    </row>
    <row r="1800">
      <c r="A1800" t="inlineStr">
        <is>
          <t>Rancho Cordova</t>
        </is>
      </c>
      <c r="B1800" s="7" t="n">
        <v>2025</v>
      </c>
      <c r="C1800" t="inlineStr">
        <is>
          <t>Storm sewer piping</t>
        </is>
      </c>
      <c r="D1800" t="inlineStr">
        <is>
          <t>PNA - Clean out storm sewer catch basin</t>
        </is>
      </c>
      <c r="E1800" s="7" t="inlineStr">
        <is>
          <t>51130-00</t>
        </is>
      </c>
      <c r="F1800" s="11" t="inlineStr">
        <is>
          <t>GC</t>
        </is>
      </c>
      <c r="G1800" s="7" t="inlineStr">
        <is>
          <t>Capital Plan</t>
        </is>
      </c>
      <c r="H1800" s="3" t="n">
        <v>8000</v>
      </c>
      <c r="I1800" s="3" t="n">
        <v>8000</v>
      </c>
      <c r="J1800" s="4" t="n">
        <v>0</v>
      </c>
      <c r="K1800" s="8">
        <f>IF(H1800=0,0,I1800/H1800)</f>
        <v/>
      </c>
      <c r="L1800" s="11" t="inlineStr">
        <is>
          <t>Completed</t>
        </is>
      </c>
    </row>
    <row r="1801">
      <c r="A1801" t="inlineStr">
        <is>
          <t>Rancho Cordova</t>
        </is>
      </c>
      <c r="B1801" s="7" t="n">
        <v>2025</v>
      </c>
      <c r="C1801" t="inlineStr">
        <is>
          <t>Exterior Wall framing</t>
        </is>
      </c>
      <c r="D1801" t="inlineStr">
        <is>
          <t>Building Framing repairs</t>
        </is>
      </c>
      <c r="E1801" s="7" t="inlineStr">
        <is>
          <t>51070-00</t>
        </is>
      </c>
      <c r="F1801" s="11" t="inlineStr">
        <is>
          <t>GC</t>
        </is>
      </c>
      <c r="G1801" s="7" t="inlineStr">
        <is>
          <t>Capital Plan</t>
        </is>
      </c>
      <c r="H1801" s="3" t="n">
        <v>12000</v>
      </c>
      <c r="I1801" s="3" t="n">
        <v>12000</v>
      </c>
      <c r="J1801" s="4" t="n">
        <v>0</v>
      </c>
      <c r="K1801" s="8">
        <f>IF(H1801=0,0,I1801/H1801)</f>
        <v/>
      </c>
      <c r="L1801" s="11" t="inlineStr">
        <is>
          <t>Completed</t>
        </is>
      </c>
    </row>
    <row r="1802">
      <c r="A1802" t="inlineStr">
        <is>
          <t>Rancho Cordova</t>
        </is>
      </c>
      <c r="B1802" s="7" t="n">
        <v>2025</v>
      </c>
      <c r="C1802" t="inlineStr">
        <is>
          <t>Expansion joints</t>
        </is>
      </c>
      <c r="D1802" t="inlineStr">
        <is>
          <t>Foundation Expansion Joint Repairs</t>
        </is>
      </c>
      <c r="E1802" s="7" t="inlineStr">
        <is>
          <t>51090-00</t>
        </is>
      </c>
      <c r="F1802" s="11" t="inlineStr">
        <is>
          <t>GC</t>
        </is>
      </c>
      <c r="G1802" s="7" t="inlineStr">
        <is>
          <t>Capital Plan</t>
        </is>
      </c>
      <c r="H1802" s="3" t="n">
        <v>8500</v>
      </c>
      <c r="I1802" s="3" t="n">
        <v>8500</v>
      </c>
      <c r="J1802" s="4" t="n">
        <v>0</v>
      </c>
      <c r="K1802" s="8">
        <f>IF(H1802=0,0,I1802/H1802)</f>
        <v/>
      </c>
      <c r="L1802" s="11" t="inlineStr">
        <is>
          <t>Completed</t>
        </is>
      </c>
    </row>
    <row r="1803">
      <c r="A1803" t="inlineStr">
        <is>
          <t>Rancho Cordova</t>
        </is>
      </c>
      <c r="B1803" s="7" t="n">
        <v>2025</v>
      </c>
      <c r="C1803" t="inlineStr">
        <is>
          <t>Asphalt composite shingle roofing</t>
        </is>
      </c>
      <c r="D1803" t="inlineStr">
        <is>
          <t xml:space="preserve">PNA - Shingle roof tune up, loose and hanging shingles were observed                                                    </t>
        </is>
      </c>
      <c r="E1803" s="7" t="inlineStr">
        <is>
          <t>51062-00</t>
        </is>
      </c>
      <c r="F1803" s="11" t="inlineStr">
        <is>
          <t>GC</t>
        </is>
      </c>
      <c r="G1803" s="7" t="inlineStr">
        <is>
          <t>Capital Plan</t>
        </is>
      </c>
      <c r="H1803" s="3" t="n">
        <v>15000</v>
      </c>
      <c r="I1803" s="3" t="n">
        <v>15000</v>
      </c>
      <c r="J1803" s="4" t="n">
        <v>0</v>
      </c>
      <c r="K1803" s="8">
        <f>IF(H1803=0,0,I1803/H1803)</f>
        <v/>
      </c>
      <c r="L1803" s="11" t="inlineStr">
        <is>
          <t>Completed</t>
        </is>
      </c>
    </row>
    <row r="1804">
      <c r="A1804" t="inlineStr">
        <is>
          <t>Rancho Cordova</t>
        </is>
      </c>
      <c r="B1804" s="7" t="n">
        <v>2025</v>
      </c>
      <c r="C1804" t="inlineStr">
        <is>
          <t>Modified bitumen membrane Roof Repairs</t>
        </is>
      </c>
      <c r="D1804" t="inlineStr">
        <is>
          <t>PNA - Clean flat roofs and repair minor areas of potential water intrusion</t>
        </is>
      </c>
      <c r="E1804" s="7" t="inlineStr">
        <is>
          <t>51062-00</t>
        </is>
      </c>
      <c r="F1804" s="11" t="inlineStr">
        <is>
          <t>GC</t>
        </is>
      </c>
      <c r="G1804" s="7" t="inlineStr">
        <is>
          <t>Capital Plan</t>
        </is>
      </c>
      <c r="H1804" s="3" t="n">
        <v>26000</v>
      </c>
      <c r="I1804" s="3" t="n">
        <v>26000</v>
      </c>
      <c r="J1804" s="4" t="n">
        <v>0</v>
      </c>
      <c r="K1804" s="8">
        <f>IF(H1804=0,0,I1804/H1804)</f>
        <v/>
      </c>
      <c r="L1804" s="11" t="inlineStr">
        <is>
          <t>Completed</t>
        </is>
      </c>
    </row>
    <row r="1805">
      <c r="A1805" t="inlineStr">
        <is>
          <t>Rancho Cordova</t>
        </is>
      </c>
      <c r="B1805" s="7" t="n">
        <v>2025</v>
      </c>
      <c r="C1805" t="inlineStr">
        <is>
          <t>Gutters &amp; downspouts</t>
        </is>
      </c>
      <c r="D1805" t="inlineStr">
        <is>
          <t>PNA  - Cleanout gutters and scuppers</t>
        </is>
      </c>
      <c r="E1805" s="7" t="inlineStr">
        <is>
          <t>51071-00</t>
        </is>
      </c>
      <c r="F1805" s="11" t="inlineStr">
        <is>
          <t>GC</t>
        </is>
      </c>
      <c r="G1805" s="7" t="inlineStr">
        <is>
          <t>Capital Plan</t>
        </is>
      </c>
      <c r="H1805" s="3" t="n">
        <v>8500</v>
      </c>
      <c r="I1805" s="3" t="n">
        <v>8500</v>
      </c>
      <c r="J1805" s="4" t="n">
        <v>0</v>
      </c>
      <c r="K1805" s="8">
        <f>IF(H1805=0,0,I1805/H1805)</f>
        <v/>
      </c>
      <c r="L1805" s="11" t="inlineStr">
        <is>
          <t>Completed</t>
        </is>
      </c>
    </row>
    <row r="1806">
      <c r="A1806" t="inlineStr">
        <is>
          <t>Rancho Cordova</t>
        </is>
      </c>
      <c r="B1806" s="7" t="n">
        <v>2025</v>
      </c>
      <c r="C1806" t="inlineStr">
        <is>
          <t xml:space="preserve">Sealants &amp; caulking </t>
        </is>
      </c>
      <c r="D1806" t="inlineStr">
        <is>
          <t>Roofing Sealants &amp; Caulking Repairs</t>
        </is>
      </c>
      <c r="E1806" s="7" t="inlineStr">
        <is>
          <t>51062-00</t>
        </is>
      </c>
      <c r="F1806" s="11" t="inlineStr">
        <is>
          <t>GC</t>
        </is>
      </c>
      <c r="G1806" s="7" t="inlineStr">
        <is>
          <t>Capital Plan</t>
        </is>
      </c>
      <c r="H1806" s="3" t="n">
        <v>4500</v>
      </c>
      <c r="I1806" s="3" t="n">
        <v>4500</v>
      </c>
      <c r="J1806" s="4" t="n">
        <v>0</v>
      </c>
      <c r="K1806" s="8">
        <f>IF(H1806=0,0,I1806/H1806)</f>
        <v/>
      </c>
      <c r="L1806" s="11" t="inlineStr">
        <is>
          <t>Completed</t>
        </is>
      </c>
    </row>
    <row r="1807">
      <c r="A1807" t="inlineStr">
        <is>
          <t>Rancho Cordova</t>
        </is>
      </c>
      <c r="B1807" s="7" t="n">
        <v>2025</v>
      </c>
      <c r="C1807" t="inlineStr">
        <is>
          <t>Repair / replace wood siding</t>
        </is>
      </c>
      <c r="D1807" t="inlineStr">
        <is>
          <t xml:space="preserve">PNA - Replace rotted T1-11                                                                                              </t>
        </is>
      </c>
      <c r="E1807" s="7" t="inlineStr">
        <is>
          <t>51075-00</t>
        </is>
      </c>
      <c r="F1807" s="11" t="inlineStr">
        <is>
          <t>GC</t>
        </is>
      </c>
      <c r="G1807" s="7" t="inlineStr">
        <is>
          <t>Capital Plan</t>
        </is>
      </c>
      <c r="H1807" s="3" t="n">
        <v>15000</v>
      </c>
      <c r="I1807" s="3" t="n">
        <v>15000</v>
      </c>
      <c r="J1807" s="4" t="n">
        <v>0</v>
      </c>
      <c r="K1807" s="8">
        <f>IF(H1807=0,0,I1807/H1807)</f>
        <v/>
      </c>
      <c r="L1807" s="11" t="inlineStr">
        <is>
          <t>Completed</t>
        </is>
      </c>
    </row>
    <row r="1808">
      <c r="A1808" t="inlineStr">
        <is>
          <t>Rancho Cordova</t>
        </is>
      </c>
      <c r="B1808" s="7" t="n">
        <v>2025</v>
      </c>
      <c r="C1808" t="inlineStr">
        <is>
          <t>Repair stucco</t>
        </is>
      </c>
      <c r="D1808" t="inlineStr">
        <is>
          <t>PNA - Repair stucco, mansard/hip wall</t>
        </is>
      </c>
      <c r="E1808" s="7" t="inlineStr">
        <is>
          <t>51075-00</t>
        </is>
      </c>
      <c r="F1808" s="11" t="inlineStr">
        <is>
          <t>GC</t>
        </is>
      </c>
      <c r="G1808" s="7" t="inlineStr">
        <is>
          <t>Capital Plan</t>
        </is>
      </c>
      <c r="H1808" s="3" t="n">
        <v>14000</v>
      </c>
      <c r="I1808" s="3" t="n">
        <v>14000</v>
      </c>
      <c r="J1808" s="4" t="n">
        <v>0</v>
      </c>
      <c r="K1808" s="8">
        <f>IF(H1808=0,0,I1808/H1808)</f>
        <v/>
      </c>
      <c r="L1808" s="11" t="inlineStr">
        <is>
          <t>Completed</t>
        </is>
      </c>
    </row>
    <row r="1809">
      <c r="A1809" t="inlineStr">
        <is>
          <t>Rancho Cordova</t>
        </is>
      </c>
      <c r="B1809" s="7" t="n">
        <v>2025</v>
      </c>
      <c r="C1809" t="inlineStr">
        <is>
          <t>Exterior building</t>
        </is>
      </c>
      <c r="D1809" t="inlineStr">
        <is>
          <t xml:space="preserve">PNA - Repaint community                                                                                                 </t>
        </is>
      </c>
      <c r="E1809" s="7" t="inlineStr">
        <is>
          <t>51080-00</t>
        </is>
      </c>
      <c r="F1809" s="11" t="inlineStr">
        <is>
          <t>GC</t>
        </is>
      </c>
      <c r="G1809" s="7" t="inlineStr">
        <is>
          <t>Capital Plan</t>
        </is>
      </c>
      <c r="H1809" s="3" t="n">
        <v>188000</v>
      </c>
      <c r="I1809" s="3" t="n">
        <v>188000</v>
      </c>
      <c r="J1809" s="4" t="n">
        <v>0</v>
      </c>
      <c r="K1809" s="8">
        <f>IF(H1809=0,0,I1809/H1809)</f>
        <v/>
      </c>
      <c r="L1809" s="11" t="inlineStr">
        <is>
          <t>Completed</t>
        </is>
      </c>
    </row>
    <row r="1810">
      <c r="A1810" t="inlineStr">
        <is>
          <t>Rancho Cordova</t>
        </is>
      </c>
      <c r="B1810" s="7" t="n">
        <v>2025</v>
      </c>
      <c r="C1810" t="inlineStr">
        <is>
          <t>Repair / replace wood trim</t>
        </is>
      </c>
      <c r="D1810" t="inlineStr">
        <is>
          <t>PNA - Repair/replace rotted trim</t>
        </is>
      </c>
      <c r="E1810" s="7" t="inlineStr">
        <is>
          <t>51082-00</t>
        </is>
      </c>
      <c r="F1810" s="11" t="inlineStr">
        <is>
          <t>GC</t>
        </is>
      </c>
      <c r="G1810" s="7" t="inlineStr">
        <is>
          <t>Capital Plan</t>
        </is>
      </c>
      <c r="H1810" s="3" t="n">
        <v>8500</v>
      </c>
      <c r="I1810" s="3" t="n">
        <v>8500</v>
      </c>
      <c r="J1810" s="4" t="n">
        <v>0</v>
      </c>
      <c r="K1810" s="8">
        <f>IF(H1810=0,0,I1810/H1810)</f>
        <v/>
      </c>
      <c r="L1810" s="11" t="inlineStr">
        <is>
          <t>Completed</t>
        </is>
      </c>
    </row>
    <row r="1811">
      <c r="A1811" t="inlineStr">
        <is>
          <t>Rancho Cordova</t>
        </is>
      </c>
      <c r="B1811" s="7" t="n">
        <v>2025</v>
      </c>
      <c r="C1811" t="inlineStr">
        <is>
          <t>Repair/Replace Soffit</t>
        </is>
      </c>
      <c r="D1811" t="inlineStr">
        <is>
          <t>EPCA - Allowance to repair and replace all dry-rotted wood siding and soffits of the two-story residential buildings</t>
        </is>
      </c>
      <c r="E1811" s="7" t="inlineStr">
        <is>
          <t>51075-00</t>
        </is>
      </c>
      <c r="F1811" s="11" t="inlineStr">
        <is>
          <t>GC</t>
        </is>
      </c>
      <c r="G1811" s="7" t="inlineStr">
        <is>
          <t>Capital Plan</t>
        </is>
      </c>
      <c r="H1811" s="3" t="n">
        <v>6500</v>
      </c>
      <c r="I1811" s="3" t="n">
        <v>6500</v>
      </c>
      <c r="J1811" s="4" t="n">
        <v>0</v>
      </c>
      <c r="K1811" s="8">
        <f>IF(H1811=0,0,I1811/H1811)</f>
        <v/>
      </c>
      <c r="L1811" s="11" t="inlineStr">
        <is>
          <t>Completed</t>
        </is>
      </c>
    </row>
    <row r="1812">
      <c r="A1812" t="inlineStr">
        <is>
          <t>Rancho Cordova</t>
        </is>
      </c>
      <c r="B1812" s="7" t="n">
        <v>2025</v>
      </c>
      <c r="C1812" t="inlineStr">
        <is>
          <t>Smoke Alarm</t>
        </is>
      </c>
      <c r="D1812" t="inlineStr">
        <is>
          <t>EPCA - Budget to replace the existing smoke alarms based on age and useful life. The NFPA requires that smoke alarms not</t>
        </is>
      </c>
      <c r="E1812" s="7" t="inlineStr">
        <is>
          <t>51993-00</t>
        </is>
      </c>
      <c r="F1812" s="12" t="inlineStr">
        <is>
          <t>PMC</t>
        </is>
      </c>
      <c r="G1812" s="7" t="inlineStr">
        <is>
          <t>Capital Plan</t>
        </is>
      </c>
      <c r="H1812" s="3" t="n">
        <v>10920</v>
      </c>
      <c r="I1812" s="3" t="n">
        <v>0</v>
      </c>
      <c r="J1812" s="4" t="n">
        <v>10920</v>
      </c>
      <c r="K1812" s="8">
        <f>IF(H1812=0,0,I1812/H1812)</f>
        <v/>
      </c>
      <c r="L1812" s="13" t="inlineStr">
        <is>
          <t>Not Started</t>
        </is>
      </c>
    </row>
    <row r="1813">
      <c r="A1813" t="inlineStr">
        <is>
          <t>Rancho Cordova</t>
        </is>
      </c>
      <c r="B1813" s="7" t="n">
        <v>2025</v>
      </c>
      <c r="C1813" t="inlineStr">
        <is>
          <t>Fire Stops</t>
        </is>
      </c>
      <c r="D1813" t="inlineStr">
        <is>
          <t>Install Fire Stops</t>
        </is>
      </c>
      <c r="E1813" s="7" t="inlineStr">
        <is>
          <t>51993-00</t>
        </is>
      </c>
      <c r="F1813" s="12" t="inlineStr">
        <is>
          <t>PMC</t>
        </is>
      </c>
      <c r="G1813" s="7" t="inlineStr">
        <is>
          <t>Capital Plan</t>
        </is>
      </c>
      <c r="H1813" s="3" t="n">
        <v>8075</v>
      </c>
      <c r="I1813" s="3" t="n">
        <v>6119</v>
      </c>
      <c r="J1813" s="4" t="n">
        <v>1956</v>
      </c>
      <c r="K1813" s="8">
        <f>IF(H1813=0,0,I1813/H1813)</f>
        <v/>
      </c>
      <c r="L1813" s="10" t="inlineStr">
        <is>
          <t>In Progress</t>
        </is>
      </c>
    </row>
    <row r="1814">
      <c r="A1814" t="inlineStr">
        <is>
          <t>Rancho Cordova</t>
        </is>
      </c>
      <c r="B1814" s="7" t="n">
        <v>2025</v>
      </c>
      <c r="C1814" t="inlineStr">
        <is>
          <t>Unit deferred maintenance</t>
        </is>
      </c>
      <c r="D1814" t="inlineStr">
        <is>
          <t xml:space="preserve">EPCA - Remediate select bathrooms with signs of organic growth observed in Units 16, 25, 35, 45, 61 &amp; 70
LPCA - Unit 70 </t>
        </is>
      </c>
      <c r="E1814" s="7" t="inlineStr">
        <is>
          <t>52111-00</t>
        </is>
      </c>
      <c r="F1814" s="12" t="inlineStr">
        <is>
          <t>PMC</t>
        </is>
      </c>
      <c r="G1814" s="7" t="inlineStr">
        <is>
          <t>Capital Plan</t>
        </is>
      </c>
      <c r="H1814" s="3" t="n">
        <v>12500</v>
      </c>
      <c r="I1814" s="3" t="n">
        <v>11546</v>
      </c>
      <c r="J1814" s="4" t="n">
        <v>954</v>
      </c>
      <c r="K1814" s="8">
        <f>IF(H1814=0,0,I1814/H1814)</f>
        <v/>
      </c>
      <c r="L1814" s="10" t="inlineStr">
        <is>
          <t>In Progress</t>
        </is>
      </c>
    </row>
    <row r="1815">
      <c r="A1815" t="inlineStr">
        <is>
          <t>Rancho Cordova</t>
        </is>
      </c>
      <c r="B1815" s="7" t="n">
        <v>2025</v>
      </c>
      <c r="C1815" t="inlineStr">
        <is>
          <t>Common area light fixtures</t>
        </is>
      </c>
      <c r="D1815" t="inlineStr">
        <is>
          <t>PNA - Building wall packs
LPCA - Budget for installation of building wall packs throughout the site.</t>
        </is>
      </c>
      <c r="E1815" s="7" t="inlineStr">
        <is>
          <t>51141-00</t>
        </is>
      </c>
      <c r="F1815" s="11" t="inlineStr">
        <is>
          <t>GC</t>
        </is>
      </c>
      <c r="G1815" s="7" t="inlineStr">
        <is>
          <t>Capital Plan</t>
        </is>
      </c>
      <c r="H1815" s="3" t="n">
        <v>18500</v>
      </c>
      <c r="I1815" s="3" t="n">
        <v>18500</v>
      </c>
      <c r="J1815" s="4" t="n">
        <v>0</v>
      </c>
      <c r="K1815" s="8">
        <f>IF(H1815=0,0,I1815/H1815)</f>
        <v/>
      </c>
      <c r="L1815" s="11" t="inlineStr">
        <is>
          <t>Completed</t>
        </is>
      </c>
    </row>
    <row r="1816">
      <c r="A1816" t="inlineStr">
        <is>
          <t>Rancho Cordova</t>
        </is>
      </c>
      <c r="B1816" s="7" t="n">
        <v>2025</v>
      </c>
      <c r="C1816" t="inlineStr">
        <is>
          <t>Replace Pole light fixtures</t>
        </is>
      </c>
      <c r="D1816" t="inlineStr">
        <is>
          <t>PNA - Pole lights throughout the parking lot
LPCA - Replacement of pole lights throughout the parking area.</t>
        </is>
      </c>
      <c r="E1816" s="7" t="inlineStr">
        <is>
          <t>51141-00</t>
        </is>
      </c>
      <c r="F1816" s="11" t="inlineStr">
        <is>
          <t>GC</t>
        </is>
      </c>
      <c r="G1816" s="7" t="inlineStr">
        <is>
          <t>Capital Plan</t>
        </is>
      </c>
      <c r="H1816" s="3" t="n">
        <v>28500</v>
      </c>
      <c r="I1816" s="3" t="n">
        <v>28500</v>
      </c>
      <c r="J1816" s="4" t="n">
        <v>0</v>
      </c>
      <c r="K1816" s="8">
        <f>IF(H1816=0,0,I1816/H1816)</f>
        <v/>
      </c>
      <c r="L1816" s="11" t="inlineStr">
        <is>
          <t>Completed</t>
        </is>
      </c>
    </row>
    <row r="1817">
      <c r="A1817" t="inlineStr">
        <is>
          <t>Rancho Cordova</t>
        </is>
      </c>
      <c r="B1817" s="7" t="n">
        <v>2025</v>
      </c>
      <c r="C1817" t="inlineStr">
        <is>
          <t>Replace electric panels</t>
        </is>
      </c>
      <c r="D1817" t="inlineStr">
        <is>
          <t>EPCA - Budget for phased replacement of the apartment Zinsco electrical distribution panels based on age and a recall du</t>
        </is>
      </c>
      <c r="E1817" s="7" t="inlineStr">
        <is>
          <t>51140-00</t>
        </is>
      </c>
      <c r="F1817" s="11" t="inlineStr">
        <is>
          <t>GC</t>
        </is>
      </c>
      <c r="G1817" s="7" t="inlineStr">
        <is>
          <t>Capital Plan</t>
        </is>
      </c>
      <c r="H1817" s="3" t="n">
        <v>47500</v>
      </c>
      <c r="I1817" s="3" t="n">
        <v>47500</v>
      </c>
      <c r="J1817" s="4" t="n">
        <v>0</v>
      </c>
      <c r="K1817" s="8">
        <f>IF(H1817=0,0,I1817/H1817)</f>
        <v/>
      </c>
      <c r="L1817" s="11" t="inlineStr">
        <is>
          <t>Completed</t>
        </is>
      </c>
    </row>
    <row r="1818">
      <c r="A1818" t="inlineStr">
        <is>
          <t>Rancho Cordova</t>
        </is>
      </c>
      <c r="B1818" s="7" t="n">
        <v>2025</v>
      </c>
      <c r="C1818" t="inlineStr">
        <is>
          <t>Contingency</t>
        </is>
      </c>
      <c r="D1818" t="inlineStr">
        <is>
          <t>Contingency</t>
        </is>
      </c>
      <c r="E1818" s="7" t="inlineStr">
        <is>
          <t>51180-00</t>
        </is>
      </c>
      <c r="F1818" s="11" t="inlineStr">
        <is>
          <t>GC</t>
        </is>
      </c>
      <c r="G1818" s="15" t="inlineStr">
        <is>
          <t>Contingency</t>
        </is>
      </c>
      <c r="H1818" s="3" t="n">
        <v>31107</v>
      </c>
      <c r="I1818" s="3" t="n">
        <v>0</v>
      </c>
      <c r="J1818" s="4" t="n">
        <v>31107</v>
      </c>
      <c r="K1818" s="8">
        <f>IF(H1818=0,0,I1818/H1818)</f>
        <v/>
      </c>
      <c r="L1818" s="12" t="inlineStr">
        <is>
          <t>Reserve</t>
        </is>
      </c>
    </row>
    <row r="1819">
      <c r="A1819" t="inlineStr">
        <is>
          <t>Rancho Cordova</t>
        </is>
      </c>
      <c r="B1819" s="7" t="n">
        <v>2025</v>
      </c>
      <c r="C1819" t="inlineStr">
        <is>
          <t>Construction Management Fee</t>
        </is>
      </c>
      <c r="D1819" t="inlineStr">
        <is>
          <t>CM Fee</t>
        </is>
      </c>
      <c r="E1819" s="7" t="inlineStr">
        <is>
          <t>51190-00</t>
        </is>
      </c>
      <c r="F1819" s="11" t="inlineStr">
        <is>
          <t>GC</t>
        </is>
      </c>
      <c r="G1819" s="15" t="inlineStr">
        <is>
          <t>CM Fee</t>
        </is>
      </c>
      <c r="H1819" s="3" t="n">
        <v>32663</v>
      </c>
      <c r="I1819" s="3" t="n">
        <v>0</v>
      </c>
      <c r="J1819" s="4" t="n">
        <v>32663</v>
      </c>
      <c r="K1819" s="8">
        <f>IF(H1819=0,0,I1819/H1819)</f>
        <v/>
      </c>
      <c r="L1819" s="12" t="inlineStr">
        <is>
          <t>Reserve</t>
        </is>
      </c>
    </row>
    <row r="1820">
      <c r="A1820" t="inlineStr">
        <is>
          <t>Regency &amp; Lexington</t>
        </is>
      </c>
      <c r="B1820" s="7" t="n">
        <v>2025</v>
      </c>
      <c r="C1820" t="inlineStr">
        <is>
          <t>Initial Lanscape Cleanup</t>
        </is>
      </c>
      <c r="D1820" t="inlineStr">
        <is>
          <t>Initial property tree trim, landscape cleanup, entry and tour path enhancements, etc</t>
        </is>
      </c>
      <c r="E1820" s="7" t="inlineStr">
        <is>
          <t>51045-00</t>
        </is>
      </c>
      <c r="F1820" s="12" t="inlineStr">
        <is>
          <t>PMC</t>
        </is>
      </c>
      <c r="G1820" s="7" t="inlineStr">
        <is>
          <t>Capital Plan</t>
        </is>
      </c>
      <c r="H1820" s="3" t="n">
        <v>10000</v>
      </c>
      <c r="I1820" s="3" t="n">
        <v>602</v>
      </c>
      <c r="J1820" s="4" t="n">
        <v>9398</v>
      </c>
      <c r="K1820" s="8">
        <f>IF(H1820=0,0,I1820/H1820)</f>
        <v/>
      </c>
      <c r="L1820" s="10" t="inlineStr">
        <is>
          <t>In Progress</t>
        </is>
      </c>
    </row>
    <row r="1821">
      <c r="A1821" t="inlineStr">
        <is>
          <t>Regency &amp; Lexington</t>
        </is>
      </c>
      <c r="B1821" s="7" t="n">
        <v>2025</v>
      </c>
      <c r="C1821" t="inlineStr">
        <is>
          <t>Storm sewer piping</t>
        </is>
      </c>
      <c r="D1821" t="inlineStr">
        <is>
          <t>Storm water drainage repairs in courtyards</t>
        </is>
      </c>
      <c r="E1821" s="7" t="inlineStr">
        <is>
          <t>51130-00</t>
        </is>
      </c>
      <c r="F1821" s="11" t="inlineStr">
        <is>
          <t>GC</t>
        </is>
      </c>
      <c r="G1821" s="7" t="inlineStr">
        <is>
          <t>Capital Plan</t>
        </is>
      </c>
      <c r="H1821" s="3" t="n">
        <v>16714</v>
      </c>
      <c r="I1821" s="3" t="n">
        <v>0</v>
      </c>
      <c r="J1821" s="4" t="n">
        <v>16714</v>
      </c>
      <c r="K1821" s="8">
        <f>IF(H1821=0,0,I1821/H1821)</f>
        <v/>
      </c>
      <c r="L1821" s="13" t="inlineStr">
        <is>
          <t>Not Started</t>
        </is>
      </c>
    </row>
    <row r="1822">
      <c r="A1822" t="inlineStr">
        <is>
          <t>Regency &amp; Lexington</t>
        </is>
      </c>
      <c r="B1822" s="7" t="n">
        <v>2025</v>
      </c>
      <c r="C1822" t="inlineStr">
        <is>
          <t xml:space="preserve">Asphalt Coating </t>
        </is>
      </c>
      <c r="D1822" t="inlineStr">
        <is>
          <t>Fill asphalt cracks 
Regency Equity PCA Item- 3.2.2- Asphalt seal coat and pavement markings/striping appear to be in go</t>
        </is>
      </c>
      <c r="E1822" s="7" t="inlineStr">
        <is>
          <t>51053-00</t>
        </is>
      </c>
      <c r="F1822" s="11" t="inlineStr">
        <is>
          <t>GC</t>
        </is>
      </c>
      <c r="G1822" s="7" t="inlineStr">
        <is>
          <t>Capital Plan</t>
        </is>
      </c>
      <c r="H1822" s="3" t="n">
        <v>91929</v>
      </c>
      <c r="I1822" s="3" t="n">
        <v>42900</v>
      </c>
      <c r="J1822" s="4" t="n">
        <v>49029</v>
      </c>
      <c r="K1822" s="8">
        <f>IF(H1822=0,0,I1822/H1822)</f>
        <v/>
      </c>
      <c r="L1822" s="10" t="inlineStr">
        <is>
          <t>In Progress</t>
        </is>
      </c>
    </row>
    <row r="1823">
      <c r="A1823" t="inlineStr">
        <is>
          <t>Regency &amp; Lexington</t>
        </is>
      </c>
      <c r="B1823" s="7" t="n">
        <v>2025</v>
      </c>
      <c r="C1823" t="inlineStr">
        <is>
          <t>ADA parking &amp; curb cuts</t>
        </is>
      </c>
      <c r="D1823" t="inlineStr">
        <is>
          <t>Repair trip hazards</t>
        </is>
      </c>
      <c r="E1823" s="7" t="inlineStr">
        <is>
          <t>51091-00</t>
        </is>
      </c>
      <c r="F1823" s="11" t="inlineStr">
        <is>
          <t>GC</t>
        </is>
      </c>
      <c r="G1823" s="7" t="inlineStr">
        <is>
          <t>Capital Plan</t>
        </is>
      </c>
      <c r="H1823" s="3" t="n">
        <v>24429</v>
      </c>
      <c r="I1823" s="3" t="n">
        <v>38000</v>
      </c>
      <c r="J1823" s="4" t="n">
        <v>-13571</v>
      </c>
      <c r="K1823" s="8">
        <f>IF(H1823=0,0,I1823/H1823)</f>
        <v/>
      </c>
      <c r="L1823" s="11" t="inlineStr">
        <is>
          <t>Completed</t>
        </is>
      </c>
    </row>
    <row r="1824">
      <c r="A1824" t="inlineStr">
        <is>
          <t>Regency &amp; Lexington</t>
        </is>
      </c>
      <c r="B1824" s="7" t="n">
        <v>2025</v>
      </c>
      <c r="C1824" t="inlineStr">
        <is>
          <t>Landscape irrigation</t>
        </is>
      </c>
      <c r="D1824" t="inlineStr">
        <is>
          <t>Inspect and repair Irrigation</t>
        </is>
      </c>
      <c r="E1824" s="7" t="inlineStr">
        <is>
          <t>51046-00</t>
        </is>
      </c>
      <c r="F1824" s="11" t="inlineStr">
        <is>
          <t>GC</t>
        </is>
      </c>
      <c r="G1824" s="7" t="inlineStr">
        <is>
          <t>Capital Plan</t>
        </is>
      </c>
      <c r="H1824" s="3" t="n">
        <v>20571</v>
      </c>
      <c r="I1824" s="3" t="n">
        <v>32000</v>
      </c>
      <c r="J1824" s="4" t="n">
        <v>-11429</v>
      </c>
      <c r="K1824" s="8">
        <f>IF(H1824=0,0,I1824/H1824)</f>
        <v/>
      </c>
      <c r="L1824" s="11" t="inlineStr">
        <is>
          <t>Completed</t>
        </is>
      </c>
    </row>
    <row r="1825">
      <c r="A1825" t="inlineStr">
        <is>
          <t>Regency &amp; Lexington</t>
        </is>
      </c>
      <c r="B1825" s="7" t="n">
        <v>2025</v>
      </c>
      <c r="C1825" t="inlineStr">
        <is>
          <t>Landscaping</t>
        </is>
      </c>
      <c r="D1825" t="inlineStr">
        <is>
          <t>Tree trim</t>
        </is>
      </c>
      <c r="E1825" s="7" t="inlineStr">
        <is>
          <t>51043-00</t>
        </is>
      </c>
      <c r="F1825" s="12" t="inlineStr">
        <is>
          <t>PMC</t>
        </is>
      </c>
      <c r="G1825" s="7" t="inlineStr">
        <is>
          <t>Capital Plan</t>
        </is>
      </c>
      <c r="H1825" s="3" t="n">
        <v>13000</v>
      </c>
      <c r="I1825" s="3" t="n">
        <v>300</v>
      </c>
      <c r="J1825" s="4" t="n">
        <v>12700</v>
      </c>
      <c r="K1825" s="8">
        <f>IF(H1825=0,0,I1825/H1825)</f>
        <v/>
      </c>
      <c r="L1825" s="10" t="inlineStr">
        <is>
          <t>In Progress</t>
        </is>
      </c>
    </row>
    <row r="1826">
      <c r="A1826" t="inlineStr">
        <is>
          <t>Regency &amp; Lexington</t>
        </is>
      </c>
      <c r="B1826" s="7" t="n">
        <v>2025</v>
      </c>
      <c r="C1826" t="inlineStr">
        <is>
          <t>Resurface swimming pool</t>
        </is>
      </c>
      <c r="D1826" t="inlineStr">
        <is>
          <t>Resurface two pools</t>
        </is>
      </c>
      <c r="E1826" s="7" t="inlineStr">
        <is>
          <t>51023-00</t>
        </is>
      </c>
      <c r="F1826" s="11" t="inlineStr">
        <is>
          <t>GC</t>
        </is>
      </c>
      <c r="G1826" s="7" t="inlineStr">
        <is>
          <t>Capital Plan</t>
        </is>
      </c>
      <c r="H1826" s="3" t="n">
        <v>44500</v>
      </c>
      <c r="I1826" s="3" t="n">
        <v>71200</v>
      </c>
      <c r="J1826" s="4" t="n">
        <v>-26700</v>
      </c>
      <c r="K1826" s="8">
        <f>IF(H1826=0,0,I1826/H1826)</f>
        <v/>
      </c>
      <c r="L1826" s="11" t="inlineStr">
        <is>
          <t>Completed</t>
        </is>
      </c>
    </row>
    <row r="1827">
      <c r="A1827" t="inlineStr">
        <is>
          <t>Regency &amp; Lexington</t>
        </is>
      </c>
      <c r="B1827" s="7" t="n">
        <v>2025</v>
      </c>
      <c r="C1827" t="inlineStr">
        <is>
          <t>Repair / replace swimming pool pumps</t>
        </is>
      </c>
      <c r="D1827" t="inlineStr">
        <is>
          <t>Anti entrapment devices
Regency &amp; Lexington Equity PCA Item- 3.2.9- Based on Partner’s observations, the swimming pool d</t>
        </is>
      </c>
      <c r="E1827" s="7" t="inlineStr">
        <is>
          <t>51026-00</t>
        </is>
      </c>
      <c r="F1827" s="11" t="inlineStr">
        <is>
          <t>GC</t>
        </is>
      </c>
      <c r="G1827" s="7" t="inlineStr">
        <is>
          <t>Capital Plan</t>
        </is>
      </c>
      <c r="H1827" s="3" t="n">
        <v>7000</v>
      </c>
      <c r="I1827" s="3" t="n">
        <v>11200</v>
      </c>
      <c r="J1827" s="4" t="n">
        <v>-4200</v>
      </c>
      <c r="K1827" s="8">
        <f>IF(H1827=0,0,I1827/H1827)</f>
        <v/>
      </c>
      <c r="L1827" s="11" t="inlineStr">
        <is>
          <t>Completed</t>
        </is>
      </c>
    </row>
    <row r="1828">
      <c r="A1828" t="inlineStr">
        <is>
          <t>Regency &amp; Lexington</t>
        </is>
      </c>
      <c r="B1828" s="7" t="n">
        <v>2025</v>
      </c>
      <c r="C1828" t="inlineStr">
        <is>
          <t>Fences &amp; gates - swimming pool</t>
        </is>
      </c>
      <c r="D1828" t="inlineStr">
        <is>
          <t>Adjust closers on pool gates</t>
        </is>
      </c>
      <c r="E1828" s="7" t="inlineStr">
        <is>
          <t>51076-00</t>
        </is>
      </c>
      <c r="F1828" s="11" t="inlineStr">
        <is>
          <t>GC</t>
        </is>
      </c>
      <c r="G1828" s="7" t="inlineStr">
        <is>
          <t>Capital Plan</t>
        </is>
      </c>
      <c r="H1828" s="3" t="n">
        <v>7000</v>
      </c>
      <c r="I1828" s="3" t="n">
        <v>14000</v>
      </c>
      <c r="J1828" s="4" t="n">
        <v>-7000</v>
      </c>
      <c r="K1828" s="8">
        <f>IF(H1828=0,0,I1828/H1828)</f>
        <v/>
      </c>
      <c r="L1828" s="11" t="inlineStr">
        <is>
          <t>Completed</t>
        </is>
      </c>
    </row>
    <row r="1829">
      <c r="A1829" t="inlineStr">
        <is>
          <t>Regency &amp; Lexington</t>
        </is>
      </c>
      <c r="B1829" s="7" t="n">
        <v>2025</v>
      </c>
      <c r="C1829" t="inlineStr">
        <is>
          <t>Parking Lot Cleaning</t>
        </is>
      </c>
      <c r="D1829" t="inlineStr">
        <is>
          <t>Power wash garage/parking walls and asphalt</t>
        </is>
      </c>
      <c r="E1829" s="7" t="inlineStr">
        <is>
          <t>51050-00</t>
        </is>
      </c>
      <c r="F1829" s="11" t="inlineStr">
        <is>
          <t>GC</t>
        </is>
      </c>
      <c r="G1829" s="7" t="inlineStr">
        <is>
          <t>Capital Plan</t>
        </is>
      </c>
      <c r="H1829" s="3" t="n">
        <v>10000</v>
      </c>
      <c r="I1829" s="3" t="n">
        <v>20000</v>
      </c>
      <c r="J1829" s="4" t="n">
        <v>-10000</v>
      </c>
      <c r="K1829" s="8">
        <f>IF(H1829=0,0,I1829/H1829)</f>
        <v/>
      </c>
      <c r="L1829" s="11" t="inlineStr">
        <is>
          <t>Completed</t>
        </is>
      </c>
    </row>
    <row r="1830">
      <c r="A1830" t="inlineStr">
        <is>
          <t>Regency &amp; Lexington</t>
        </is>
      </c>
      <c r="B1830" s="7" t="n">
        <v>2025</v>
      </c>
      <c r="C1830" t="inlineStr">
        <is>
          <t>Landscape irrigation</t>
        </is>
      </c>
      <c r="D1830" t="inlineStr">
        <is>
          <t>Irrigation repairs &amp; upgrades</t>
        </is>
      </c>
      <c r="E1830" s="7" t="inlineStr">
        <is>
          <t>51046-00</t>
        </is>
      </c>
      <c r="F1830" s="12" t="inlineStr">
        <is>
          <t>PMC</t>
        </is>
      </c>
      <c r="G1830" s="7" t="inlineStr">
        <is>
          <t>Capital Plan</t>
        </is>
      </c>
      <c r="H1830" s="3" t="n">
        <v>7500</v>
      </c>
      <c r="I1830" s="3" t="n">
        <v>2007</v>
      </c>
      <c r="J1830" s="4" t="n">
        <v>5493</v>
      </c>
      <c r="K1830" s="8">
        <f>IF(H1830=0,0,I1830/H1830)</f>
        <v/>
      </c>
      <c r="L1830" s="10" t="inlineStr">
        <is>
          <t>In Progress</t>
        </is>
      </c>
    </row>
    <row r="1831">
      <c r="A1831" t="inlineStr">
        <is>
          <t>Regency &amp; Lexington</t>
        </is>
      </c>
      <c r="B1831" s="7" t="n">
        <v>2025</v>
      </c>
      <c r="C1831" t="inlineStr">
        <is>
          <t xml:space="preserve">Termite Remediation </t>
        </is>
      </c>
      <c r="D1831" t="inlineStr">
        <is>
          <t>Regency - Drywood termite local treatments</t>
        </is>
      </c>
      <c r="E1831" s="7" t="inlineStr">
        <is>
          <t>51992-00</t>
        </is>
      </c>
      <c r="F1831" s="12" t="inlineStr">
        <is>
          <t>PMC</t>
        </is>
      </c>
      <c r="G1831" s="7" t="inlineStr">
        <is>
          <t>Capital Plan</t>
        </is>
      </c>
      <c r="H1831" s="3" t="n">
        <v>19000</v>
      </c>
      <c r="I1831" s="3" t="n">
        <v>18010</v>
      </c>
      <c r="J1831" s="4" t="n">
        <v>990</v>
      </c>
      <c r="K1831" s="8">
        <f>IF(H1831=0,0,I1831/H1831)</f>
        <v/>
      </c>
      <c r="L1831" s="10" t="inlineStr">
        <is>
          <t>In Progress</t>
        </is>
      </c>
    </row>
    <row r="1832">
      <c r="A1832" t="inlineStr">
        <is>
          <t>Regency &amp; Lexington</t>
        </is>
      </c>
      <c r="B1832" s="7" t="n">
        <v>2025</v>
      </c>
      <c r="C1832" t="inlineStr">
        <is>
          <t xml:space="preserve">Termite Remediation </t>
        </is>
      </c>
      <c r="D1832" t="inlineStr">
        <is>
          <t>Regency - Subterranean termite treatment and baiting</t>
        </is>
      </c>
      <c r="E1832" s="7" t="inlineStr">
        <is>
          <t>51992-00</t>
        </is>
      </c>
      <c r="F1832" s="12" t="inlineStr">
        <is>
          <t>PMC</t>
        </is>
      </c>
      <c r="G1832" s="7" t="inlineStr">
        <is>
          <t>Capital Plan</t>
        </is>
      </c>
      <c r="H1832" s="3" t="n">
        <v>15400</v>
      </c>
      <c r="I1832" s="3" t="n">
        <v>14598</v>
      </c>
      <c r="J1832" s="4" t="n">
        <v>802</v>
      </c>
      <c r="K1832" s="8">
        <f>IF(H1832=0,0,I1832/H1832)</f>
        <v/>
      </c>
      <c r="L1832" s="10" t="inlineStr">
        <is>
          <t>In Progress</t>
        </is>
      </c>
    </row>
    <row r="1833">
      <c r="A1833" t="inlineStr">
        <is>
          <t>Regency &amp; Lexington</t>
        </is>
      </c>
      <c r="B1833" s="7" t="n">
        <v>2025</v>
      </c>
      <c r="C1833" t="inlineStr">
        <is>
          <t>Wall framing</t>
        </is>
      </c>
      <c r="D1833" t="inlineStr">
        <is>
          <t>Replace damaged framing in gable ends</t>
        </is>
      </c>
      <c r="E1833" s="7" t="inlineStr">
        <is>
          <t>51070-00</t>
        </is>
      </c>
      <c r="F1833" s="11" t="inlineStr">
        <is>
          <t>GC</t>
        </is>
      </c>
      <c r="G1833" s="7" t="inlineStr">
        <is>
          <t>Capital Plan</t>
        </is>
      </c>
      <c r="H1833" s="3" t="n">
        <v>4500</v>
      </c>
      <c r="I1833" s="3" t="n">
        <v>9000</v>
      </c>
      <c r="J1833" s="4" t="n">
        <v>-4500</v>
      </c>
      <c r="K1833" s="8">
        <f>IF(H1833=0,0,I1833/H1833)</f>
        <v/>
      </c>
      <c r="L1833" s="11" t="inlineStr">
        <is>
          <t>Completed</t>
        </is>
      </c>
    </row>
    <row r="1834">
      <c r="A1834" t="inlineStr">
        <is>
          <t>Regency &amp; Lexington</t>
        </is>
      </c>
      <c r="B1834" s="7" t="n">
        <v>2025</v>
      </c>
      <c r="C1834" t="inlineStr">
        <is>
          <t xml:space="preserve">Replace hardware </t>
        </is>
      </c>
      <c r="D1834" t="inlineStr">
        <is>
          <t>PCA 4.2 - Building C, Unit 37 – Immediately replace the existing bolts with adequately sized bolts and washers.</t>
        </is>
      </c>
      <c r="E1834" s="7" t="inlineStr">
        <is>
          <t>51156-00</t>
        </is>
      </c>
      <c r="F1834" s="11" t="inlineStr">
        <is>
          <t>GC</t>
        </is>
      </c>
      <c r="G1834" s="7" t="inlineStr">
        <is>
          <t>Capital Plan</t>
        </is>
      </c>
      <c r="H1834" s="3" t="n">
        <v>500</v>
      </c>
      <c r="I1834" s="3" t="n">
        <v>500</v>
      </c>
      <c r="J1834" s="4" t="n">
        <v>0</v>
      </c>
      <c r="K1834" s="8">
        <f>IF(H1834=0,0,I1834/H1834)</f>
        <v/>
      </c>
      <c r="L1834" s="11" t="inlineStr">
        <is>
          <t>Completed</t>
        </is>
      </c>
    </row>
    <row r="1835">
      <c r="A1835" t="inlineStr">
        <is>
          <t>Regency &amp; Lexington</t>
        </is>
      </c>
      <c r="B1835" s="7" t="n">
        <v>2025</v>
      </c>
      <c r="C1835" t="inlineStr">
        <is>
          <t xml:space="preserve">Install metal hardware </t>
        </is>
      </c>
      <c r="D1835" t="inlineStr">
        <is>
          <t>PCA 4.1 - Install metal hardware connections at post-to-beam and post-to-foundation locations in crawlspaces</t>
        </is>
      </c>
      <c r="E1835" s="7" t="inlineStr">
        <is>
          <t>51092-00</t>
        </is>
      </c>
      <c r="F1835" s="11" t="inlineStr">
        <is>
          <t>GC</t>
        </is>
      </c>
      <c r="G1835" s="7" t="inlineStr">
        <is>
          <t>Capital Plan</t>
        </is>
      </c>
      <c r="H1835" s="3" t="n">
        <v>67500</v>
      </c>
      <c r="I1835" s="3" t="n">
        <v>107500</v>
      </c>
      <c r="J1835" s="4" t="n">
        <v>-40000</v>
      </c>
      <c r="K1835" s="8">
        <f>IF(H1835=0,0,I1835/H1835)</f>
        <v/>
      </c>
      <c r="L1835" s="11" t="inlineStr">
        <is>
          <t>Completed</t>
        </is>
      </c>
    </row>
    <row r="1836">
      <c r="A1836" t="inlineStr">
        <is>
          <t>Regency &amp; Lexington</t>
        </is>
      </c>
      <c r="B1836" s="7" t="n">
        <v>2025</v>
      </c>
      <c r="C1836" t="inlineStr">
        <is>
          <t>Shore Maintenance Shed</t>
        </is>
      </c>
      <c r="D1836" t="inlineStr">
        <is>
          <t xml:space="preserve">PCA 4.2- Maintenance Shed - Immediately temporarily shore the unsupported double top plate. Engage licensed engineer to </t>
        </is>
      </c>
      <c r="E1836" s="7" t="inlineStr">
        <is>
          <t>51998-00</t>
        </is>
      </c>
      <c r="F1836" s="11" t="inlineStr">
        <is>
          <t>GC</t>
        </is>
      </c>
      <c r="G1836" s="7" t="inlineStr">
        <is>
          <t>Capital Plan</t>
        </is>
      </c>
      <c r="H1836" s="3" t="n">
        <v>6000</v>
      </c>
      <c r="I1836" s="3" t="n">
        <v>0</v>
      </c>
      <c r="J1836" s="4" t="n">
        <v>6000</v>
      </c>
      <c r="K1836" s="8">
        <f>IF(H1836=0,0,I1836/H1836)</f>
        <v/>
      </c>
      <c r="L1836" s="13" t="inlineStr">
        <is>
          <t>Not Started</t>
        </is>
      </c>
    </row>
    <row r="1837">
      <c r="A1837" t="inlineStr">
        <is>
          <t>Regency &amp; Lexington</t>
        </is>
      </c>
      <c r="B1837" s="7" t="n">
        <v>2025</v>
      </c>
      <c r="C1837" t="inlineStr">
        <is>
          <t xml:space="preserve">Replace sheathing </t>
        </is>
      </c>
      <c r="D1837" t="inlineStr">
        <is>
          <t>PCA 4.2 - Replace deteriorated sheathing and joists at roof eaves, as required.</t>
        </is>
      </c>
      <c r="E1837" s="7" t="inlineStr">
        <is>
          <t>51070-00</t>
        </is>
      </c>
      <c r="F1837" s="11" t="inlineStr">
        <is>
          <t>GC</t>
        </is>
      </c>
      <c r="G1837" s="7" t="inlineStr">
        <is>
          <t>Capital Plan</t>
        </is>
      </c>
      <c r="H1837" s="3" t="n">
        <v>7500</v>
      </c>
      <c r="I1837" s="3" t="n">
        <v>7500</v>
      </c>
      <c r="J1837" s="4" t="n">
        <v>0</v>
      </c>
      <c r="K1837" s="8">
        <f>IF(H1837=0,0,I1837/H1837)</f>
        <v/>
      </c>
      <c r="L1837" s="11" t="inlineStr">
        <is>
          <t>Completed</t>
        </is>
      </c>
    </row>
    <row r="1838">
      <c r="A1838" t="inlineStr">
        <is>
          <t>Regency &amp; Lexington</t>
        </is>
      </c>
      <c r="B1838" s="7" t="n">
        <v>2025</v>
      </c>
      <c r="C1838" t="inlineStr">
        <is>
          <t>Allowance for sectional replacement of damaged sheathin</t>
        </is>
      </c>
      <c r="D1838" t="inlineStr">
        <is>
          <t>PCA 4.2 - Allowance for sectional replacement of damaged sheathing and joists at carports.</t>
        </is>
      </c>
      <c r="E1838" s="7" t="inlineStr">
        <is>
          <t>51172-00</t>
        </is>
      </c>
      <c r="F1838" s="11" t="inlineStr">
        <is>
          <t>GC</t>
        </is>
      </c>
      <c r="G1838" s="7" t="inlineStr">
        <is>
          <t>Capital Plan</t>
        </is>
      </c>
      <c r="H1838" s="3" t="n">
        <v>5000</v>
      </c>
      <c r="I1838" s="3" t="n">
        <v>2500</v>
      </c>
      <c r="J1838" s="4" t="n">
        <v>2500</v>
      </c>
      <c r="K1838" s="8">
        <f>IF(H1838=0,0,I1838/H1838)</f>
        <v/>
      </c>
      <c r="L1838" s="10" t="inlineStr">
        <is>
          <t>In Progress</t>
        </is>
      </c>
    </row>
    <row r="1839">
      <c r="A1839" t="inlineStr">
        <is>
          <t>Regency &amp; Lexington</t>
        </is>
      </c>
      <c r="B1839" s="7" t="n">
        <v>2025</v>
      </c>
      <c r="C1839" t="inlineStr">
        <is>
          <t>Repair exterior stair railings</t>
        </is>
      </c>
      <c r="D1839" t="inlineStr">
        <is>
          <t>Secure railings</t>
        </is>
      </c>
      <c r="E1839" s="7" t="inlineStr">
        <is>
          <t>51077-00</t>
        </is>
      </c>
      <c r="F1839" s="11" t="inlineStr">
        <is>
          <t>GC</t>
        </is>
      </c>
      <c r="G1839" s="7" t="inlineStr">
        <is>
          <t>Capital Plan</t>
        </is>
      </c>
      <c r="H1839" s="3" t="n">
        <v>12000</v>
      </c>
      <c r="I1839" s="3" t="n">
        <v>24000</v>
      </c>
      <c r="J1839" s="4" t="n">
        <v>-12000</v>
      </c>
      <c r="K1839" s="8">
        <f>IF(H1839=0,0,I1839/H1839)</f>
        <v/>
      </c>
      <c r="L1839" s="11" t="inlineStr">
        <is>
          <t>Completed</t>
        </is>
      </c>
    </row>
    <row r="1840">
      <c r="A1840" t="inlineStr">
        <is>
          <t>Regency &amp; Lexington</t>
        </is>
      </c>
      <c r="B1840" s="7" t="n">
        <v>2025</v>
      </c>
      <c r="C1840" t="inlineStr">
        <is>
          <t>Repair balcony framing &amp; decking</t>
        </is>
      </c>
      <c r="D1840" t="inlineStr">
        <is>
          <t>SB 721 reports identified 1 required repair and other recommended repairs.  See reports for detail
PCA 4.2 - Repair wate</t>
        </is>
      </c>
      <c r="E1840" s="7" t="inlineStr">
        <is>
          <t>51072-00</t>
        </is>
      </c>
      <c r="F1840" s="11" t="inlineStr">
        <is>
          <t>GC</t>
        </is>
      </c>
      <c r="G1840" s="7" t="inlineStr">
        <is>
          <t>Capital Plan</t>
        </is>
      </c>
      <c r="H1840" s="3" t="n">
        <v>189643</v>
      </c>
      <c r="I1840" s="3" t="n">
        <v>236000</v>
      </c>
      <c r="J1840" s="4" t="n">
        <v>-46357</v>
      </c>
      <c r="K1840" s="8">
        <f>IF(H1840=0,0,I1840/H1840)</f>
        <v/>
      </c>
      <c r="L1840" s="11" t="inlineStr">
        <is>
          <t>Completed</t>
        </is>
      </c>
    </row>
    <row r="1841">
      <c r="A1841" t="inlineStr">
        <is>
          <t>Regency &amp; Lexington</t>
        </is>
      </c>
      <c r="B1841" s="7" t="n">
        <v>2025</v>
      </c>
      <c r="C1841" t="inlineStr">
        <is>
          <t>Expansion Joints</t>
        </is>
      </c>
      <c r="D1841" t="inlineStr">
        <is>
          <t>Expansion Joints</t>
        </is>
      </c>
      <c r="E1841" s="7" t="inlineStr">
        <is>
          <t>51075-00</t>
        </is>
      </c>
      <c r="F1841" s="11" t="inlineStr">
        <is>
          <t>GC</t>
        </is>
      </c>
      <c r="G1841" s="7" t="inlineStr">
        <is>
          <t>Capital Plan</t>
        </is>
      </c>
      <c r="H1841" s="3" t="n">
        <v>6000</v>
      </c>
      <c r="I1841" s="3" t="n">
        <v>12000</v>
      </c>
      <c r="J1841" s="4" t="n">
        <v>-6000</v>
      </c>
      <c r="K1841" s="8">
        <f>IF(H1841=0,0,I1841/H1841)</f>
        <v/>
      </c>
      <c r="L1841" s="11" t="inlineStr">
        <is>
          <t>Completed</t>
        </is>
      </c>
    </row>
    <row r="1842">
      <c r="A1842" t="inlineStr">
        <is>
          <t>Regency &amp; Lexington</t>
        </is>
      </c>
      <c r="B1842" s="7" t="n">
        <v>2025</v>
      </c>
      <c r="C1842" t="inlineStr">
        <is>
          <t>Asphalt composite shingle roofing
Repair loose gravel s</t>
        </is>
      </c>
      <c r="D1842" t="inlineStr">
        <is>
          <t>Roof tune-up to include gravel. Reseal and secure gravel stop and drip edge.
PCA 4.4.1 - Repair loose gravel stop and op</t>
        </is>
      </c>
      <c r="E1842" s="7" t="inlineStr">
        <is>
          <t>51062-00</t>
        </is>
      </c>
      <c r="F1842" s="11" t="inlineStr">
        <is>
          <t>GC</t>
        </is>
      </c>
      <c r="G1842" s="7" t="inlineStr">
        <is>
          <t>Capital Plan</t>
        </is>
      </c>
      <c r="H1842" s="3" t="n">
        <v>27000</v>
      </c>
      <c r="I1842" s="3" t="n">
        <v>125000</v>
      </c>
      <c r="J1842" s="4" t="n">
        <v>-98000</v>
      </c>
      <c r="K1842" s="8">
        <f>IF(H1842=0,0,I1842/H1842)</f>
        <v/>
      </c>
      <c r="L1842" s="11" t="inlineStr">
        <is>
          <t>Completed</t>
        </is>
      </c>
    </row>
    <row r="1843">
      <c r="A1843" t="inlineStr">
        <is>
          <t>Regency &amp; Lexington</t>
        </is>
      </c>
      <c r="B1843" s="7" t="n">
        <v>2025</v>
      </c>
      <c r="C1843" t="inlineStr">
        <is>
          <t>Gutters &amp; downspouts
Reconnect loose downspout.</t>
        </is>
      </c>
      <c r="D1843" t="inlineStr">
        <is>
          <t>Secure and clean gutters
PCA 4.4.1 -  Reconnect loose downspout.</t>
        </is>
      </c>
      <c r="E1843" s="7" t="inlineStr">
        <is>
          <t>51071-00</t>
        </is>
      </c>
      <c r="F1843" s="11" t="inlineStr">
        <is>
          <t>GC</t>
        </is>
      </c>
      <c r="G1843" s="7" t="inlineStr">
        <is>
          <t>Capital Plan</t>
        </is>
      </c>
      <c r="H1843" s="3" t="n">
        <v>12000</v>
      </c>
      <c r="I1843" s="3" t="n">
        <v>24000</v>
      </c>
      <c r="J1843" s="4" t="n">
        <v>-12000</v>
      </c>
      <c r="K1843" s="8">
        <f>IF(H1843=0,0,I1843/H1843)</f>
        <v/>
      </c>
      <c r="L1843" s="11" t="inlineStr">
        <is>
          <t>Completed</t>
        </is>
      </c>
    </row>
    <row r="1844">
      <c r="A1844" t="inlineStr">
        <is>
          <t>Regency &amp; Lexington</t>
        </is>
      </c>
      <c r="B1844" s="7" t="n">
        <v>2025</v>
      </c>
      <c r="C1844" t="inlineStr">
        <is>
          <t>Flashing</t>
        </is>
      </c>
      <c r="D1844" t="inlineStr">
        <is>
          <t>Repair flashing between stucco and t-111</t>
        </is>
      </c>
      <c r="E1844" s="7" t="inlineStr">
        <is>
          <t>51062-00</t>
        </is>
      </c>
      <c r="F1844" s="11" t="inlineStr">
        <is>
          <t>GC</t>
        </is>
      </c>
      <c r="G1844" s="7" t="inlineStr">
        <is>
          <t>Capital Plan</t>
        </is>
      </c>
      <c r="H1844" s="3" t="n">
        <v>10000</v>
      </c>
      <c r="I1844" s="3" t="n">
        <v>20000</v>
      </c>
      <c r="J1844" s="4" t="n">
        <v>-10000</v>
      </c>
      <c r="K1844" s="8">
        <f>IF(H1844=0,0,I1844/H1844)</f>
        <v/>
      </c>
      <c r="L1844" s="11" t="inlineStr">
        <is>
          <t>Completed</t>
        </is>
      </c>
    </row>
    <row r="1845">
      <c r="A1845" t="inlineStr">
        <is>
          <t>Regency &amp; Lexington</t>
        </is>
      </c>
      <c r="B1845" s="7" t="n">
        <v>2025</v>
      </c>
      <c r="C1845" t="inlineStr">
        <is>
          <t xml:space="preserve">Sealants &amp; caulking </t>
        </is>
      </c>
      <c r="D1845" t="inlineStr">
        <is>
          <t>Seal joints in t-111</t>
        </is>
      </c>
      <c r="E1845" s="7" t="inlineStr">
        <is>
          <t>51062-00</t>
        </is>
      </c>
      <c r="F1845" s="11" t="inlineStr">
        <is>
          <t>GC</t>
        </is>
      </c>
      <c r="G1845" s="7" t="inlineStr">
        <is>
          <t>Capital Plan</t>
        </is>
      </c>
      <c r="H1845" s="3" t="n">
        <v>18000</v>
      </c>
      <c r="I1845" s="3" t="n">
        <v>36000</v>
      </c>
      <c r="J1845" s="4" t="n">
        <v>-18000</v>
      </c>
      <c r="K1845" s="8">
        <f>IF(H1845=0,0,I1845/H1845)</f>
        <v/>
      </c>
      <c r="L1845" s="11" t="inlineStr">
        <is>
          <t>Completed</t>
        </is>
      </c>
    </row>
    <row r="1846">
      <c r="A1846" t="inlineStr">
        <is>
          <t>Regency &amp; Lexington</t>
        </is>
      </c>
      <c r="B1846" s="7" t="n">
        <v>2025</v>
      </c>
      <c r="C1846" t="inlineStr">
        <is>
          <t>Repair / replace wood siding</t>
        </is>
      </c>
      <c r="D1846" t="inlineStr">
        <is>
          <t>Replace rotted t-111 siding</t>
        </is>
      </c>
      <c r="E1846" s="7" t="inlineStr">
        <is>
          <t>51075-00</t>
        </is>
      </c>
      <c r="F1846" s="11" t="inlineStr">
        <is>
          <t>GC</t>
        </is>
      </c>
      <c r="G1846" s="7" t="inlineStr">
        <is>
          <t>Capital Plan</t>
        </is>
      </c>
      <c r="H1846" s="3" t="n">
        <v>24000</v>
      </c>
      <c r="I1846" s="3" t="n">
        <v>48000</v>
      </c>
      <c r="J1846" s="4" t="n">
        <v>-24000</v>
      </c>
      <c r="K1846" s="8">
        <f>IF(H1846=0,0,I1846/H1846)</f>
        <v/>
      </c>
      <c r="L1846" s="11" t="inlineStr">
        <is>
          <t>Completed</t>
        </is>
      </c>
    </row>
    <row r="1847">
      <c r="A1847" t="inlineStr">
        <is>
          <t>Regency &amp; Lexington</t>
        </is>
      </c>
      <c r="B1847" s="7" t="n">
        <v>2025</v>
      </c>
      <c r="C1847" t="inlineStr">
        <is>
          <t>Exterior building</t>
        </is>
      </c>
      <c r="D1847" t="inlineStr">
        <is>
          <t>Paint community</t>
        </is>
      </c>
      <c r="E1847" s="7" t="inlineStr">
        <is>
          <t>51080-00</t>
        </is>
      </c>
      <c r="F1847" s="11" t="inlineStr">
        <is>
          <t>GC</t>
        </is>
      </c>
      <c r="G1847" s="7" t="inlineStr">
        <is>
          <t>Capital Plan</t>
        </is>
      </c>
      <c r="H1847" s="3" t="n">
        <v>239143</v>
      </c>
      <c r="I1847" s="3" t="n">
        <v>297600</v>
      </c>
      <c r="J1847" s="4" t="n">
        <v>-58457</v>
      </c>
      <c r="K1847" s="8">
        <f>IF(H1847=0,0,I1847/H1847)</f>
        <v/>
      </c>
      <c r="L1847" s="11" t="inlineStr">
        <is>
          <t>Completed</t>
        </is>
      </c>
    </row>
    <row r="1848">
      <c r="A1848" t="inlineStr">
        <is>
          <t>Regency &amp; Lexington</t>
        </is>
      </c>
      <c r="B1848" s="7" t="n">
        <v>2025</v>
      </c>
      <c r="C1848" t="inlineStr">
        <is>
          <t>Repair / replace wood trim</t>
        </is>
      </c>
      <c r="D1848" t="inlineStr">
        <is>
          <t>Replace rotted fascia and trim</t>
        </is>
      </c>
      <c r="E1848" s="7" t="inlineStr">
        <is>
          <t>51082-00</t>
        </is>
      </c>
      <c r="F1848" s="11" t="inlineStr">
        <is>
          <t>GC</t>
        </is>
      </c>
      <c r="G1848" s="7" t="inlineStr">
        <is>
          <t>Capital Plan</t>
        </is>
      </c>
      <c r="H1848" s="3" t="n">
        <v>36000</v>
      </c>
      <c r="I1848" s="3" t="n">
        <v>57600</v>
      </c>
      <c r="J1848" s="4" t="n">
        <v>-21600</v>
      </c>
      <c r="K1848" s="8">
        <f>IF(H1848=0,0,I1848/H1848)</f>
        <v/>
      </c>
      <c r="L1848" s="11" t="inlineStr">
        <is>
          <t>Completed</t>
        </is>
      </c>
    </row>
    <row r="1849">
      <c r="A1849" t="inlineStr">
        <is>
          <t>Regency &amp; Lexington</t>
        </is>
      </c>
      <c r="B1849" s="7" t="n">
        <v>2025</v>
      </c>
      <c r="C1849" t="inlineStr">
        <is>
          <t>Repair stucco</t>
        </is>
      </c>
      <c r="D1849" t="inlineStr">
        <is>
          <t>Some walls next to windows need patching and paint</t>
        </is>
      </c>
      <c r="E1849" s="7" t="inlineStr">
        <is>
          <t>51075-00</t>
        </is>
      </c>
      <c r="F1849" s="11" t="inlineStr">
        <is>
          <t>GC</t>
        </is>
      </c>
      <c r="G1849" s="7" t="inlineStr">
        <is>
          <t>Capital Plan</t>
        </is>
      </c>
      <c r="H1849" s="3" t="n">
        <v>3000</v>
      </c>
      <c r="I1849" s="3" t="n">
        <v>6000</v>
      </c>
      <c r="J1849" s="4" t="n">
        <v>-3000</v>
      </c>
      <c r="K1849" s="8">
        <f>IF(H1849=0,0,I1849/H1849)</f>
        <v/>
      </c>
      <c r="L1849" s="11" t="inlineStr">
        <is>
          <t>Completed</t>
        </is>
      </c>
    </row>
    <row r="1850">
      <c r="A1850" t="inlineStr">
        <is>
          <t>Regency &amp; Lexington</t>
        </is>
      </c>
      <c r="B1850" s="7" t="n">
        <v>2025</v>
      </c>
      <c r="C1850" t="inlineStr">
        <is>
          <t>Clubhouse / Office Remodel</t>
        </is>
      </c>
      <c r="D1850" t="inlineStr">
        <is>
          <t>No clubhouse, allowance for office</t>
        </is>
      </c>
      <c r="E1850" s="7" t="inlineStr">
        <is>
          <t>51169-00</t>
        </is>
      </c>
      <c r="F1850" s="12" t="inlineStr">
        <is>
          <t>PMC</t>
        </is>
      </c>
      <c r="G1850" s="7" t="inlineStr">
        <is>
          <t>Capital Plan</t>
        </is>
      </c>
      <c r="H1850" s="3" t="n">
        <v>5000</v>
      </c>
      <c r="I1850" s="3" t="n">
        <v>0</v>
      </c>
      <c r="J1850" s="4" t="n">
        <v>5000</v>
      </c>
      <c r="K1850" s="8">
        <f>IF(H1850=0,0,I1850/H1850)</f>
        <v/>
      </c>
      <c r="L1850" s="13" t="inlineStr">
        <is>
          <t>Not Started</t>
        </is>
      </c>
    </row>
    <row r="1851">
      <c r="A1851" t="inlineStr">
        <is>
          <t>Regency &amp; Lexington</t>
        </is>
      </c>
      <c r="B1851" s="7" t="n">
        <v>2025</v>
      </c>
      <c r="C1851" t="inlineStr">
        <is>
          <t>Clubhouse / Office Furniture</t>
        </is>
      </c>
      <c r="D1851" t="inlineStr">
        <is>
          <t>Need seating for reception area in leasing office.</t>
        </is>
      </c>
      <c r="E1851" s="7" t="inlineStr">
        <is>
          <t>51160-06</t>
        </is>
      </c>
      <c r="F1851" s="12" t="inlineStr">
        <is>
          <t>PMC</t>
        </is>
      </c>
      <c r="G1851" s="7" t="inlineStr">
        <is>
          <t>Capital Plan</t>
        </is>
      </c>
      <c r="H1851" s="3" t="n">
        <v>4000</v>
      </c>
      <c r="I1851" s="3" t="n">
        <v>0</v>
      </c>
      <c r="J1851" s="4" t="n">
        <v>4000</v>
      </c>
      <c r="K1851" s="8">
        <f>IF(H1851=0,0,I1851/H1851)</f>
        <v/>
      </c>
      <c r="L1851" s="13" t="inlineStr">
        <is>
          <t>Not Started</t>
        </is>
      </c>
    </row>
    <row r="1852">
      <c r="A1852" t="inlineStr">
        <is>
          <t>Regency &amp; Lexington</t>
        </is>
      </c>
      <c r="B1852" s="7" t="n">
        <v>2025</v>
      </c>
      <c r="C1852" t="inlineStr">
        <is>
          <t>Pool Area Remodel</t>
        </is>
      </c>
      <c r="D1852" t="inlineStr">
        <is>
          <t>Expand pool fenced area to make space for furniture</t>
        </is>
      </c>
      <c r="E1852" s="7" t="inlineStr">
        <is>
          <t>51160-00</t>
        </is>
      </c>
      <c r="F1852" s="11" t="inlineStr">
        <is>
          <t>GC</t>
        </is>
      </c>
      <c r="G1852" s="7" t="inlineStr">
        <is>
          <t>Capital Plan</t>
        </is>
      </c>
      <c r="H1852" s="3" t="n">
        <v>15000</v>
      </c>
      <c r="I1852" s="3" t="n">
        <v>0</v>
      </c>
      <c r="J1852" s="4" t="n">
        <v>15000</v>
      </c>
      <c r="K1852" s="8">
        <f>IF(H1852=0,0,I1852/H1852)</f>
        <v/>
      </c>
      <c r="L1852" s="13" t="inlineStr">
        <is>
          <t>Not Started</t>
        </is>
      </c>
    </row>
    <row r="1853">
      <c r="A1853" t="inlineStr">
        <is>
          <t>Regency &amp; Lexington</t>
        </is>
      </c>
      <c r="B1853" s="7" t="n">
        <v>2025</v>
      </c>
      <c r="C1853" t="inlineStr">
        <is>
          <t>Pool Furniture</t>
        </is>
      </c>
      <c r="D1853" t="inlineStr">
        <is>
          <t>No furniture currently, need chaises and other furniture for main pool.  Tables/chairs and armcharis only for 2nd pool d</t>
        </is>
      </c>
      <c r="E1853" s="7" t="inlineStr">
        <is>
          <t>51011-00</t>
        </is>
      </c>
      <c r="F1853" s="12" t="inlineStr">
        <is>
          <t>PMC</t>
        </is>
      </c>
      <c r="G1853" s="7" t="inlineStr">
        <is>
          <t>Capital Plan</t>
        </is>
      </c>
      <c r="H1853" s="3" t="n">
        <v>25000</v>
      </c>
      <c r="I1853" s="3" t="n">
        <v>0</v>
      </c>
      <c r="J1853" s="4" t="n">
        <v>25000</v>
      </c>
      <c r="K1853" s="8">
        <f>IF(H1853=0,0,I1853/H1853)</f>
        <v/>
      </c>
      <c r="L1853" s="13" t="inlineStr">
        <is>
          <t>Not Started</t>
        </is>
      </c>
    </row>
    <row r="1854">
      <c r="A1854" t="inlineStr">
        <is>
          <t>Regency &amp; Lexington</t>
        </is>
      </c>
      <c r="B1854" s="7" t="n">
        <v>2025</v>
      </c>
      <c r="C1854" t="inlineStr">
        <is>
          <t>Picnic/Grill Area Remodel</t>
        </is>
      </c>
      <c r="D1854" t="inlineStr">
        <is>
          <t>Small grill area by pool, look at adding outdoor counter</t>
        </is>
      </c>
      <c r="E1854" s="7" t="inlineStr">
        <is>
          <t>51160-04</t>
        </is>
      </c>
      <c r="F1854" s="12" t="inlineStr">
        <is>
          <t>PMC</t>
        </is>
      </c>
      <c r="G1854" s="7" t="inlineStr">
        <is>
          <t>Capital Plan</t>
        </is>
      </c>
      <c r="H1854" s="3" t="n">
        <v>8000</v>
      </c>
      <c r="I1854" s="3" t="n">
        <v>0</v>
      </c>
      <c r="J1854" s="4" t="n">
        <v>8000</v>
      </c>
      <c r="K1854" s="8">
        <f>IF(H1854=0,0,I1854/H1854)</f>
        <v/>
      </c>
      <c r="L1854" s="13" t="inlineStr">
        <is>
          <t>Not Started</t>
        </is>
      </c>
    </row>
    <row r="1855">
      <c r="A1855" t="inlineStr">
        <is>
          <t>Regency &amp; Lexington</t>
        </is>
      </c>
      <c r="B1855" s="7" t="n">
        <v>2025</v>
      </c>
      <c r="C1855" t="inlineStr">
        <is>
          <t>Picnic/Grill Furniture</t>
        </is>
      </c>
      <c r="D1855" t="inlineStr">
        <is>
          <t>Picnic tables or tables/chairs needed</t>
        </is>
      </c>
      <c r="E1855" s="7" t="inlineStr">
        <is>
          <t>51160-04</t>
        </is>
      </c>
      <c r="F1855" s="12" t="inlineStr">
        <is>
          <t>PMC</t>
        </is>
      </c>
      <c r="G1855" s="7" t="inlineStr">
        <is>
          <t>Capital Plan</t>
        </is>
      </c>
      <c r="H1855" s="3" t="n">
        <v>3000</v>
      </c>
      <c r="I1855" s="3" t="n">
        <v>0</v>
      </c>
      <c r="J1855" s="4" t="n">
        <v>3000</v>
      </c>
      <c r="K1855" s="8">
        <f>IF(H1855=0,0,I1855/H1855)</f>
        <v/>
      </c>
      <c r="L1855" s="13" t="inlineStr">
        <is>
          <t>Not Started</t>
        </is>
      </c>
    </row>
    <row r="1856">
      <c r="A1856" t="inlineStr">
        <is>
          <t>Regency &amp; Lexington</t>
        </is>
      </c>
      <c r="B1856" s="7" t="n">
        <v>2025</v>
      </c>
      <c r="C1856" t="inlineStr">
        <is>
          <t>Playground equipment</t>
        </is>
      </c>
      <c r="D1856" t="inlineStr">
        <is>
          <t>Add seating and/or picnic tables year 1, budget for equipment replacement in year 4.</t>
        </is>
      </c>
      <c r="E1856" s="7" t="inlineStr">
        <is>
          <t>51029-00</t>
        </is>
      </c>
      <c r="F1856" s="11" t="inlineStr">
        <is>
          <t>GC</t>
        </is>
      </c>
      <c r="G1856" s="7" t="inlineStr">
        <is>
          <t>Capital Plan</t>
        </is>
      </c>
      <c r="H1856" s="3" t="n">
        <v>6000</v>
      </c>
      <c r="I1856" s="3" t="n">
        <v>10000</v>
      </c>
      <c r="J1856" s="4" t="n">
        <v>-4000</v>
      </c>
      <c r="K1856" s="8">
        <f>IF(H1856=0,0,I1856/H1856)</f>
        <v/>
      </c>
      <c r="L1856" s="11" t="inlineStr">
        <is>
          <t>Completed</t>
        </is>
      </c>
    </row>
    <row r="1857">
      <c r="A1857" t="inlineStr">
        <is>
          <t>Regency &amp; Lexington</t>
        </is>
      </c>
      <c r="B1857" s="7" t="n">
        <v>2025</v>
      </c>
      <c r="C1857" t="inlineStr">
        <is>
          <t>Need key trak for office</t>
        </is>
      </c>
      <c r="D1857" t="inlineStr">
        <is>
          <t>Key Track</t>
        </is>
      </c>
      <c r="E1857" s="7" t="inlineStr">
        <is>
          <t>51990-02</t>
        </is>
      </c>
      <c r="F1857" s="12" t="inlineStr">
        <is>
          <t>PMC</t>
        </is>
      </c>
      <c r="G1857" s="7" t="inlineStr">
        <is>
          <t>Capital Plan</t>
        </is>
      </c>
      <c r="H1857" s="3" t="n">
        <v>3500</v>
      </c>
      <c r="I1857" s="3" t="n">
        <v>0</v>
      </c>
      <c r="J1857" s="4" t="n">
        <v>3500</v>
      </c>
      <c r="K1857" s="8">
        <f>IF(H1857=0,0,I1857/H1857)</f>
        <v/>
      </c>
      <c r="L1857" s="13" t="inlineStr">
        <is>
          <t>Not Started</t>
        </is>
      </c>
    </row>
    <row r="1858">
      <c r="A1858" t="inlineStr">
        <is>
          <t>Regency &amp; Lexington</t>
        </is>
      </c>
      <c r="B1858" s="7" t="n">
        <v>2025</v>
      </c>
      <c r="C1858" t="inlineStr">
        <is>
          <t>Security Camera System</t>
        </is>
      </c>
      <c r="D1858" t="inlineStr">
        <is>
          <t>Don't have anything, budget for a new system</t>
        </is>
      </c>
      <c r="E1858" s="7" t="inlineStr">
        <is>
          <t>51993-00</t>
        </is>
      </c>
      <c r="F1858" s="12" t="inlineStr">
        <is>
          <t>PMC</t>
        </is>
      </c>
      <c r="G1858" s="7" t="inlineStr">
        <is>
          <t>Capital Plan</t>
        </is>
      </c>
      <c r="H1858" s="3" t="n">
        <v>25000</v>
      </c>
      <c r="I1858" s="3" t="n">
        <v>0</v>
      </c>
      <c r="J1858" s="4" t="n">
        <v>25000</v>
      </c>
      <c r="K1858" s="8">
        <f>IF(H1858=0,0,I1858/H1858)</f>
        <v/>
      </c>
      <c r="L1858" s="13" t="inlineStr">
        <is>
          <t>Not Started</t>
        </is>
      </c>
    </row>
    <row r="1859">
      <c r="A1859" t="inlineStr">
        <is>
          <t>Regency &amp; Lexington</t>
        </is>
      </c>
      <c r="B1859" s="7" t="n">
        <v>2025</v>
      </c>
      <c r="C1859" t="inlineStr">
        <is>
          <t>Back-flow preventer</t>
        </is>
      </c>
      <c r="D1859" t="inlineStr">
        <is>
          <t>Regency &amp; Lexington Equity PCA Item- 5.1- The backflow preventers did not have current inspection tags displayed.</t>
        </is>
      </c>
      <c r="E1859" s="7" t="inlineStr">
        <is>
          <t>51130-00</t>
        </is>
      </c>
      <c r="F1859" s="12" t="inlineStr">
        <is>
          <t>PMC</t>
        </is>
      </c>
      <c r="G1859" s="7" t="inlineStr">
        <is>
          <t>Capital Plan</t>
        </is>
      </c>
      <c r="H1859" s="3" t="n">
        <v>2250</v>
      </c>
      <c r="I1859" s="3" t="n">
        <v>1856</v>
      </c>
      <c r="J1859" s="4" t="n">
        <v>394</v>
      </c>
      <c r="K1859" s="8">
        <f>IF(H1859=0,0,I1859/H1859)</f>
        <v/>
      </c>
      <c r="L1859" s="10" t="inlineStr">
        <is>
          <t>In Progress</t>
        </is>
      </c>
    </row>
    <row r="1860">
      <c r="A1860" t="inlineStr">
        <is>
          <t>Regency &amp; Lexington</t>
        </is>
      </c>
      <c r="B1860" s="7" t="n">
        <v>2025</v>
      </c>
      <c r="C1860" t="inlineStr">
        <is>
          <t>Galvanized Pipe Replacement</t>
        </is>
      </c>
      <c r="D1860" t="inlineStr">
        <is>
          <t>Regency &amp; Lexington Equity PCA Item- 5.1- Galvanized steel pipe was observed at the buildings.</t>
        </is>
      </c>
      <c r="E1860" s="7" t="inlineStr">
        <is>
          <t>51130-00</t>
        </is>
      </c>
      <c r="F1860" s="11" t="inlineStr">
        <is>
          <t>GC</t>
        </is>
      </c>
      <c r="G1860" s="7" t="inlineStr">
        <is>
          <t>Capital Plan</t>
        </is>
      </c>
      <c r="H1860" s="3" t="n">
        <v>30000</v>
      </c>
      <c r="I1860" s="3" t="n">
        <v>0</v>
      </c>
      <c r="J1860" s="4" t="n">
        <v>30000</v>
      </c>
      <c r="K1860" s="8">
        <f>IF(H1860=0,0,I1860/H1860)</f>
        <v/>
      </c>
      <c r="L1860" s="13" t="inlineStr">
        <is>
          <t>Not Started</t>
        </is>
      </c>
    </row>
    <row r="1861">
      <c r="A1861" t="inlineStr">
        <is>
          <t>Regency &amp; Lexington</t>
        </is>
      </c>
      <c r="B1861" s="7" t="n">
        <v>2025</v>
      </c>
      <c r="C1861" t="inlineStr">
        <is>
          <t>Sanitary Sewer Piping</t>
        </is>
      </c>
      <c r="D1861" t="inlineStr">
        <is>
          <t>Number based on actual bid; $285 per cleanout, est. 12 cleanouts. $402 per storm drain, 11 cleanouts.
Regency &amp; Lexingto</t>
        </is>
      </c>
      <c r="E1861" s="7" t="inlineStr">
        <is>
          <t>51134-00</t>
        </is>
      </c>
      <c r="F1861" s="12" t="inlineStr">
        <is>
          <t>PMC</t>
        </is>
      </c>
      <c r="G1861" s="7" t="inlineStr">
        <is>
          <t>Capital Plan</t>
        </is>
      </c>
      <c r="H1861" s="3" t="n">
        <v>7842</v>
      </c>
      <c r="I1861" s="3" t="n">
        <v>26166</v>
      </c>
      <c r="J1861" s="4" t="n">
        <v>-18324</v>
      </c>
      <c r="K1861" s="8">
        <f>IF(H1861=0,0,I1861/H1861)</f>
        <v/>
      </c>
      <c r="L1861" s="11" t="inlineStr">
        <is>
          <t>Completed</t>
        </is>
      </c>
    </row>
    <row r="1862">
      <c r="A1862" t="inlineStr">
        <is>
          <t>Regency &amp; Lexington</t>
        </is>
      </c>
      <c r="B1862" s="7" t="n">
        <v>2025</v>
      </c>
      <c r="C1862" t="inlineStr">
        <is>
          <t>Pipe Repair at Building 1 Boiler</t>
        </is>
      </c>
      <c r="D1862" t="inlineStr">
        <is>
          <t>Regency &amp; Lexington Equity PCA Item- 5.1- Corrosion was observed on the pipe connected to Building 1 boiler that could p</t>
        </is>
      </c>
      <c r="E1862" s="7" t="inlineStr">
        <is>
          <t>51130-00</t>
        </is>
      </c>
      <c r="F1862" s="11" t="inlineStr">
        <is>
          <t>GC</t>
        </is>
      </c>
      <c r="G1862" s="7" t="inlineStr">
        <is>
          <t>Capital Plan</t>
        </is>
      </c>
      <c r="H1862" s="3" t="n">
        <v>750</v>
      </c>
      <c r="I1862" s="3" t="n">
        <v>3750</v>
      </c>
      <c r="J1862" s="4" t="n">
        <v>-3000</v>
      </c>
      <c r="K1862" s="8">
        <f>IF(H1862=0,0,I1862/H1862)</f>
        <v/>
      </c>
      <c r="L1862" s="11" t="inlineStr">
        <is>
          <t>Completed</t>
        </is>
      </c>
    </row>
    <row r="1863">
      <c r="A1863" t="inlineStr">
        <is>
          <t>Regency &amp; Lexington</t>
        </is>
      </c>
      <c r="B1863" s="7" t="n">
        <v>2025</v>
      </c>
      <c r="C1863" t="inlineStr">
        <is>
          <t>Natural Gas Seismic Shutoff</t>
        </is>
      </c>
      <c r="D1863" t="inlineStr">
        <is>
          <t>Will confirm with Gas utiliity company if needed
Regency Equity PCA Item- 5.1- The natural gas services were not equippe</t>
        </is>
      </c>
      <c r="E1863" s="7" t="inlineStr">
        <is>
          <t>51130-00</t>
        </is>
      </c>
      <c r="F1863" s="11" t="inlineStr">
        <is>
          <t>GC</t>
        </is>
      </c>
      <c r="G1863" s="7" t="inlineStr">
        <is>
          <t>Capital Plan</t>
        </is>
      </c>
      <c r="H1863" s="3" t="n">
        <v>12000</v>
      </c>
      <c r="I1863" s="3" t="n">
        <v>6000</v>
      </c>
      <c r="J1863" s="4" t="n">
        <v>6000</v>
      </c>
      <c r="K1863" s="8">
        <f>IF(H1863=0,0,I1863/H1863)</f>
        <v/>
      </c>
      <c r="L1863" s="10" t="inlineStr">
        <is>
          <t>In Progress</t>
        </is>
      </c>
    </row>
    <row r="1864">
      <c r="A1864" t="inlineStr">
        <is>
          <t>Regency &amp; Lexington</t>
        </is>
      </c>
      <c r="B1864" s="7" t="n">
        <v>2025</v>
      </c>
      <c r="C1864" t="inlineStr">
        <is>
          <t>Energy Retrofit</t>
        </is>
      </c>
      <c r="D1864" t="inlineStr">
        <is>
          <t>Echelon upfront costs</t>
        </is>
      </c>
      <c r="E1864" s="7" t="inlineStr">
        <is>
          <t>51160-00</t>
        </is>
      </c>
      <c r="F1864" s="12" t="inlineStr">
        <is>
          <t>PMC</t>
        </is>
      </c>
      <c r="G1864" s="7" t="inlineStr">
        <is>
          <t>Capital Plan</t>
        </is>
      </c>
      <c r="H1864" s="3" t="n">
        <v>38441</v>
      </c>
      <c r="I1864" s="3" t="n">
        <v>0</v>
      </c>
      <c r="J1864" s="4" t="n">
        <v>38441</v>
      </c>
      <c r="K1864" s="8">
        <f>IF(H1864=0,0,I1864/H1864)</f>
        <v/>
      </c>
      <c r="L1864" s="13" t="inlineStr">
        <is>
          <t>Not Started</t>
        </is>
      </c>
    </row>
    <row r="1865">
      <c r="A1865" t="inlineStr">
        <is>
          <t>Regency &amp; Lexington</t>
        </is>
      </c>
      <c r="B1865" s="7" t="n">
        <v>2025</v>
      </c>
      <c r="C1865" t="inlineStr">
        <is>
          <t>HVAC Replacement</t>
        </is>
      </c>
      <c r="D1865" t="inlineStr">
        <is>
          <t>Large Rheem HVAC unit outside office looks very old and may need to be replaced</t>
        </is>
      </c>
      <c r="E1865" s="7" t="inlineStr">
        <is>
          <t>51120-00</t>
        </is>
      </c>
      <c r="F1865" s="11" t="inlineStr">
        <is>
          <t>GC</t>
        </is>
      </c>
      <c r="G1865" s="7" t="inlineStr">
        <is>
          <t>Capital Plan</t>
        </is>
      </c>
      <c r="H1865" s="3" t="n">
        <v>4500</v>
      </c>
      <c r="I1865" s="3" t="n">
        <v>0</v>
      </c>
      <c r="J1865" s="4" t="n">
        <v>4500</v>
      </c>
      <c r="K1865" s="8">
        <f>IF(H1865=0,0,I1865/H1865)</f>
        <v/>
      </c>
      <c r="L1865" s="13" t="inlineStr">
        <is>
          <t>Not Started</t>
        </is>
      </c>
    </row>
    <row r="1866">
      <c r="A1866" t="inlineStr">
        <is>
          <t>Regency &amp; Lexington</t>
        </is>
      </c>
      <c r="B1866" s="7" t="n">
        <v>2025</v>
      </c>
      <c r="C1866" t="inlineStr">
        <is>
          <t>Electrical distribution</t>
        </is>
      </c>
      <c r="D1866" t="inlineStr">
        <is>
          <t>Inspect and repair lighting controllers on all buildings, 
Equity PCA Item- 5.3- The site contact reported no recent Inf</t>
        </is>
      </c>
      <c r="E1866" s="7" t="inlineStr">
        <is>
          <t>51140-00</t>
        </is>
      </c>
      <c r="F1866" s="11" t="inlineStr">
        <is>
          <t>GC</t>
        </is>
      </c>
      <c r="G1866" s="7" t="inlineStr">
        <is>
          <t>Capital Plan</t>
        </is>
      </c>
      <c r="H1866" s="3" t="n">
        <v>28143</v>
      </c>
      <c r="I1866" s="3" t="n">
        <v>13800</v>
      </c>
      <c r="J1866" s="4" t="n">
        <v>14343</v>
      </c>
      <c r="K1866" s="8">
        <f>IF(H1866=0,0,I1866/H1866)</f>
        <v/>
      </c>
      <c r="L1866" s="10" t="inlineStr">
        <is>
          <t>In Progress</t>
        </is>
      </c>
    </row>
    <row r="1867">
      <c r="A1867" t="inlineStr">
        <is>
          <t>Regency &amp; Lexington</t>
        </is>
      </c>
      <c r="B1867" s="7" t="n">
        <v>2025</v>
      </c>
      <c r="C1867" t="inlineStr">
        <is>
          <t>Contingency</t>
        </is>
      </c>
      <c r="D1867" t="inlineStr">
        <is>
          <t>Contingency Amount</t>
        </is>
      </c>
      <c r="E1867" s="7" t="inlineStr">
        <is>
          <t>51175-00</t>
        </is>
      </c>
      <c r="F1867" s="11" t="inlineStr">
        <is>
          <t>GC</t>
        </is>
      </c>
      <c r="G1867" s="15" t="inlineStr">
        <is>
          <t>Contingency</t>
        </is>
      </c>
      <c r="H1867" s="3" t="n">
        <v>127553</v>
      </c>
      <c r="I1867" s="3" t="n">
        <v>0</v>
      </c>
      <c r="J1867" s="4" t="n">
        <v>127553</v>
      </c>
      <c r="K1867" s="8">
        <f>IF(H1867=0,0,I1867/H1867)</f>
        <v/>
      </c>
      <c r="L1867" s="12" t="inlineStr">
        <is>
          <t>Reserve</t>
        </is>
      </c>
    </row>
    <row r="1868">
      <c r="A1868" t="inlineStr">
        <is>
          <t>Regency &amp; Lexington</t>
        </is>
      </c>
      <c r="B1868" s="7" t="n">
        <v>2025</v>
      </c>
      <c r="C1868" t="inlineStr">
        <is>
          <t>Construction Management Fee</t>
        </is>
      </c>
      <c r="D1868" t="inlineStr">
        <is>
          <t>CM Fee</t>
        </is>
      </c>
      <c r="E1868" s="7" t="inlineStr">
        <is>
          <t>51190-00</t>
        </is>
      </c>
      <c r="F1868" s="11" t="inlineStr">
        <is>
          <t>GC</t>
        </is>
      </c>
      <c r="G1868" s="15" t="inlineStr">
        <is>
          <t>CM Fee</t>
        </is>
      </c>
      <c r="H1868" s="3" t="n">
        <v>70154</v>
      </c>
      <c r="I1868" s="3" t="n">
        <v>0</v>
      </c>
      <c r="J1868" s="4" t="n">
        <v>70154</v>
      </c>
      <c r="K1868" s="8">
        <f>IF(H1868=0,0,I1868/H1868)</f>
        <v/>
      </c>
      <c r="L1868" s="12" t="inlineStr">
        <is>
          <t>Reserve</t>
        </is>
      </c>
    </row>
    <row r="1869">
      <c r="A1869" t="inlineStr">
        <is>
          <t>Regency &amp; Lexington</t>
        </is>
      </c>
      <c r="B1869" s="7" t="n">
        <v>2025</v>
      </c>
      <c r="C1869" t="inlineStr">
        <is>
          <t>Landscape Cleanup and Enhancements</t>
        </is>
      </c>
      <c r="D1869" t="inlineStr">
        <is>
          <t>Initial property tree trim, landscape cleanup, entry and tour path enhancements, etc</t>
        </is>
      </c>
      <c r="E1869" s="7" t="inlineStr">
        <is>
          <t>51045-00</t>
        </is>
      </c>
      <c r="F1869" s="12" t="inlineStr">
        <is>
          <t>PMC</t>
        </is>
      </c>
      <c r="G1869" s="7" t="inlineStr">
        <is>
          <t>Capital Plan</t>
        </is>
      </c>
      <c r="H1869" s="3" t="n">
        <v>10000</v>
      </c>
      <c r="I1869" s="3" t="n">
        <v>602</v>
      </c>
      <c r="J1869" s="4" t="n">
        <v>9398</v>
      </c>
      <c r="K1869" s="8">
        <f>IF(H1869=0,0,I1869/H1869)</f>
        <v/>
      </c>
      <c r="L1869" s="10" t="inlineStr">
        <is>
          <t>In Progress</t>
        </is>
      </c>
    </row>
    <row r="1870">
      <c r="A1870" t="inlineStr">
        <is>
          <t>Regency &amp; Lexington</t>
        </is>
      </c>
      <c r="B1870" s="7" t="n">
        <v>2025</v>
      </c>
      <c r="C1870" t="inlineStr">
        <is>
          <t>Storm sewer piping</t>
        </is>
      </c>
      <c r="D1870" t="inlineStr">
        <is>
          <t>Storm water drainage repairs in courtyards</t>
        </is>
      </c>
      <c r="E1870" s="7" t="inlineStr">
        <is>
          <t>51130-00</t>
        </is>
      </c>
      <c r="F1870" s="11" t="inlineStr">
        <is>
          <t>GC</t>
        </is>
      </c>
      <c r="G1870" s="7" t="inlineStr">
        <is>
          <t>Capital Plan</t>
        </is>
      </c>
      <c r="H1870" s="3" t="n">
        <v>9286</v>
      </c>
      <c r="I1870" s="3" t="n">
        <v>0</v>
      </c>
      <c r="J1870" s="4" t="n">
        <v>9286</v>
      </c>
      <c r="K1870" s="8">
        <f>IF(H1870=0,0,I1870/H1870)</f>
        <v/>
      </c>
      <c r="L1870" s="13" t="inlineStr">
        <is>
          <t>Not Started</t>
        </is>
      </c>
    </row>
    <row r="1871">
      <c r="A1871" t="inlineStr">
        <is>
          <t>Regency &amp; Lexington</t>
        </is>
      </c>
      <c r="B1871" s="7" t="n">
        <v>2025</v>
      </c>
      <c r="C1871" t="inlineStr">
        <is>
          <t xml:space="preserve">Asphalt Coating </t>
        </is>
      </c>
      <c r="D1871" t="inlineStr">
        <is>
          <t>Filll asphalt cracks</t>
        </is>
      </c>
      <c r="E1871" s="7" t="inlineStr">
        <is>
          <t>51053-00</t>
        </is>
      </c>
      <c r="F1871" s="11" t="inlineStr">
        <is>
          <t>GC</t>
        </is>
      </c>
      <c r="G1871" s="7" t="inlineStr">
        <is>
          <t>Capital Plan</t>
        </is>
      </c>
      <c r="H1871" s="3" t="n">
        <v>51071</v>
      </c>
      <c r="I1871" s="3" t="n">
        <v>0</v>
      </c>
      <c r="J1871" s="4" t="n">
        <v>51071</v>
      </c>
      <c r="K1871" s="8">
        <f>IF(H1871=0,0,I1871/H1871)</f>
        <v/>
      </c>
      <c r="L1871" s="13" t="inlineStr">
        <is>
          <t>Not Started</t>
        </is>
      </c>
    </row>
    <row r="1872">
      <c r="A1872" t="inlineStr">
        <is>
          <t>Regency &amp; Lexington</t>
        </is>
      </c>
      <c r="B1872" s="7" t="n">
        <v>2025</v>
      </c>
      <c r="C1872" t="inlineStr">
        <is>
          <t>ADA parking &amp; curb cuts</t>
        </is>
      </c>
      <c r="D1872" t="inlineStr">
        <is>
          <t>Repair trip hazards</t>
        </is>
      </c>
      <c r="E1872" s="7" t="inlineStr">
        <is>
          <t>51091-00</t>
        </is>
      </c>
      <c r="F1872" s="11" t="inlineStr">
        <is>
          <t>GC</t>
        </is>
      </c>
      <c r="G1872" s="7" t="inlineStr">
        <is>
          <t>Capital Plan</t>
        </is>
      </c>
      <c r="H1872" s="3" t="n">
        <v>13571</v>
      </c>
      <c r="I1872" s="3" t="n">
        <v>0</v>
      </c>
      <c r="J1872" s="4" t="n">
        <v>13571</v>
      </c>
      <c r="K1872" s="8">
        <f>IF(H1872=0,0,I1872/H1872)</f>
        <v/>
      </c>
      <c r="L1872" s="13" t="inlineStr">
        <is>
          <t>Not Started</t>
        </is>
      </c>
    </row>
    <row r="1873">
      <c r="A1873" t="inlineStr">
        <is>
          <t>Regency &amp; Lexington</t>
        </is>
      </c>
      <c r="B1873" s="7" t="n">
        <v>2025</v>
      </c>
      <c r="C1873" t="inlineStr">
        <is>
          <t>Landscape irrigation</t>
        </is>
      </c>
      <c r="D1873" t="inlineStr">
        <is>
          <t>Inspect and repair Irrigation</t>
        </is>
      </c>
      <c r="E1873" s="7" t="inlineStr">
        <is>
          <t>51046-00</t>
        </is>
      </c>
      <c r="F1873" s="11" t="inlineStr">
        <is>
          <t>GC</t>
        </is>
      </c>
      <c r="G1873" s="7" t="inlineStr">
        <is>
          <t>Capital Plan</t>
        </is>
      </c>
      <c r="H1873" s="3" t="n">
        <v>11429</v>
      </c>
      <c r="I1873" s="3" t="n">
        <v>0</v>
      </c>
      <c r="J1873" s="4" t="n">
        <v>11429</v>
      </c>
      <c r="K1873" s="8">
        <f>IF(H1873=0,0,I1873/H1873)</f>
        <v/>
      </c>
      <c r="L1873" s="13" t="inlineStr">
        <is>
          <t>Not Started</t>
        </is>
      </c>
    </row>
    <row r="1874">
      <c r="A1874" t="inlineStr">
        <is>
          <t>Regency &amp; Lexington</t>
        </is>
      </c>
      <c r="B1874" s="7" t="n">
        <v>2025</v>
      </c>
      <c r="C1874" t="inlineStr">
        <is>
          <t>Landscaping</t>
        </is>
      </c>
      <c r="D1874" t="inlineStr">
        <is>
          <t>Tree trim</t>
        </is>
      </c>
      <c r="E1874" s="7" t="inlineStr">
        <is>
          <t>51043-00</t>
        </is>
      </c>
      <c r="F1874" s="12" t="inlineStr">
        <is>
          <t>PMC</t>
        </is>
      </c>
      <c r="G1874" s="7" t="inlineStr">
        <is>
          <t>Capital Plan</t>
        </is>
      </c>
      <c r="H1874" s="3" t="n">
        <v>13000</v>
      </c>
      <c r="I1874" s="3" t="n">
        <v>300</v>
      </c>
      <c r="J1874" s="4" t="n">
        <v>12700</v>
      </c>
      <c r="K1874" s="8">
        <f>IF(H1874=0,0,I1874/H1874)</f>
        <v/>
      </c>
      <c r="L1874" s="10" t="inlineStr">
        <is>
          <t>In Progress</t>
        </is>
      </c>
    </row>
    <row r="1875">
      <c r="A1875" t="inlineStr">
        <is>
          <t>Regency &amp; Lexington</t>
        </is>
      </c>
      <c r="B1875" s="7" t="n">
        <v>2025</v>
      </c>
      <c r="C1875" t="inlineStr">
        <is>
          <t>Resurface swimming pool</t>
        </is>
      </c>
      <c r="D1875" t="inlineStr">
        <is>
          <t>Resurface two pools</t>
        </is>
      </c>
      <c r="E1875" s="7" t="inlineStr">
        <is>
          <t>51023-00</t>
        </is>
      </c>
      <c r="F1875" s="11" t="inlineStr">
        <is>
          <t>GC</t>
        </is>
      </c>
      <c r="G1875" s="7" t="inlineStr">
        <is>
          <t>Capital Plan</t>
        </is>
      </c>
      <c r="H1875" s="3" t="n">
        <v>44500</v>
      </c>
      <c r="I1875" s="3" t="n">
        <v>0</v>
      </c>
      <c r="J1875" s="4" t="n">
        <v>44500</v>
      </c>
      <c r="K1875" s="8">
        <f>IF(H1875=0,0,I1875/H1875)</f>
        <v/>
      </c>
      <c r="L1875" s="13" t="inlineStr">
        <is>
          <t>Not Started</t>
        </is>
      </c>
    </row>
    <row r="1876">
      <c r="A1876" t="inlineStr">
        <is>
          <t>Regency &amp; Lexington</t>
        </is>
      </c>
      <c r="B1876" s="7" t="n">
        <v>2025</v>
      </c>
      <c r="C1876" t="inlineStr">
        <is>
          <t>Repair / replace swimming pool pumps</t>
        </is>
      </c>
      <c r="D1876" t="inlineStr">
        <is>
          <t>Anti entrapment devices
Regency &amp; Lexington Equity PCA Item- 3.2.9- Based on Partner’s observations, the swimming pool d</t>
        </is>
      </c>
      <c r="E1876" s="7" t="inlineStr">
        <is>
          <t>51026-00</t>
        </is>
      </c>
      <c r="F1876" s="11" t="inlineStr">
        <is>
          <t>GC</t>
        </is>
      </c>
      <c r="G1876" s="7" t="inlineStr">
        <is>
          <t>Capital Plan</t>
        </is>
      </c>
      <c r="H1876" s="3" t="n">
        <v>7000</v>
      </c>
      <c r="I1876" s="3" t="n">
        <v>0</v>
      </c>
      <c r="J1876" s="4" t="n">
        <v>7000</v>
      </c>
      <c r="K1876" s="8">
        <f>IF(H1876=0,0,I1876/H1876)</f>
        <v/>
      </c>
      <c r="L1876" s="13" t="inlineStr">
        <is>
          <t>Not Started</t>
        </is>
      </c>
    </row>
    <row r="1877">
      <c r="A1877" t="inlineStr">
        <is>
          <t>Regency &amp; Lexington</t>
        </is>
      </c>
      <c r="B1877" s="7" t="n">
        <v>2025</v>
      </c>
      <c r="C1877" t="inlineStr">
        <is>
          <t>Fences &amp; gates - swimming pool</t>
        </is>
      </c>
      <c r="D1877" t="inlineStr">
        <is>
          <t>Adjust closers on pool gates</t>
        </is>
      </c>
      <c r="E1877" s="7" t="inlineStr">
        <is>
          <t>51076-00</t>
        </is>
      </c>
      <c r="F1877" s="11" t="inlineStr">
        <is>
          <t>GC</t>
        </is>
      </c>
      <c r="G1877" s="7" t="inlineStr">
        <is>
          <t>Capital Plan</t>
        </is>
      </c>
      <c r="H1877" s="3" t="n">
        <v>7000</v>
      </c>
      <c r="I1877" s="3" t="n">
        <v>0</v>
      </c>
      <c r="J1877" s="4" t="n">
        <v>7000</v>
      </c>
      <c r="K1877" s="8">
        <f>IF(H1877=0,0,I1877/H1877)</f>
        <v/>
      </c>
      <c r="L1877" s="13" t="inlineStr">
        <is>
          <t>Not Started</t>
        </is>
      </c>
    </row>
    <row r="1878">
      <c r="A1878" t="inlineStr">
        <is>
          <t>Regency &amp; Lexington</t>
        </is>
      </c>
      <c r="B1878" s="7" t="n">
        <v>2025</v>
      </c>
      <c r="C1878" t="inlineStr">
        <is>
          <t>Parking Lot Cleaning</t>
        </is>
      </c>
      <c r="D1878" t="inlineStr">
        <is>
          <t>Power wash garage/parking walls and asphalt</t>
        </is>
      </c>
      <c r="E1878" s="7" t="inlineStr">
        <is>
          <t>51050-00</t>
        </is>
      </c>
      <c r="F1878" s="11" t="inlineStr">
        <is>
          <t>GC</t>
        </is>
      </c>
      <c r="G1878" s="7" t="inlineStr">
        <is>
          <t>Capital Plan</t>
        </is>
      </c>
      <c r="H1878" s="3" t="n">
        <v>10000</v>
      </c>
      <c r="I1878" s="3" t="n">
        <v>0</v>
      </c>
      <c r="J1878" s="4" t="n">
        <v>10000</v>
      </c>
      <c r="K1878" s="8">
        <f>IF(H1878=0,0,I1878/H1878)</f>
        <v/>
      </c>
      <c r="L1878" s="13" t="inlineStr">
        <is>
          <t>Not Started</t>
        </is>
      </c>
    </row>
    <row r="1879">
      <c r="A1879" t="inlineStr">
        <is>
          <t>Regency &amp; Lexington</t>
        </is>
      </c>
      <c r="B1879" s="7" t="n">
        <v>2025</v>
      </c>
      <c r="C1879" t="inlineStr">
        <is>
          <t xml:space="preserve">Termite Remediation </t>
        </is>
      </c>
      <c r="D1879" t="inlineStr">
        <is>
          <t>Lexington - Drywood termite local treatments</t>
        </is>
      </c>
      <c r="E1879" s="7" t="inlineStr">
        <is>
          <t>51992-00</t>
        </is>
      </c>
      <c r="F1879" s="12" t="inlineStr">
        <is>
          <t>PMC</t>
        </is>
      </c>
      <c r="G1879" s="7" t="inlineStr">
        <is>
          <t>Capital Plan</t>
        </is>
      </c>
      <c r="H1879" s="3" t="n">
        <v>22000</v>
      </c>
      <c r="I1879" s="3" t="n">
        <v>20854</v>
      </c>
      <c r="J1879" s="4" t="n">
        <v>1146</v>
      </c>
      <c r="K1879" s="8">
        <f>IF(H1879=0,0,I1879/H1879)</f>
        <v/>
      </c>
      <c r="L1879" s="10" t="inlineStr">
        <is>
          <t>In Progress</t>
        </is>
      </c>
    </row>
    <row r="1880">
      <c r="A1880" t="inlineStr">
        <is>
          <t>Regency &amp; Lexington</t>
        </is>
      </c>
      <c r="B1880" s="7" t="n">
        <v>2025</v>
      </c>
      <c r="C1880" t="inlineStr">
        <is>
          <t xml:space="preserve">Termite Remediation </t>
        </is>
      </c>
      <c r="D1880" t="inlineStr">
        <is>
          <t>Lexington - Subterranean termite treatment and baiting</t>
        </is>
      </c>
      <c r="E1880" s="7" t="inlineStr">
        <is>
          <t>51992-00</t>
        </is>
      </c>
      <c r="F1880" s="12" t="inlineStr">
        <is>
          <t>PMC</t>
        </is>
      </c>
      <c r="G1880" s="7" t="inlineStr">
        <is>
          <t>Capital Plan</t>
        </is>
      </c>
      <c r="H1880" s="3" t="n">
        <v>10800</v>
      </c>
      <c r="I1880" s="3" t="n">
        <v>10237</v>
      </c>
      <c r="J1880" s="4" t="n">
        <v>563</v>
      </c>
      <c r="K1880" s="8">
        <f>IF(H1880=0,0,I1880/H1880)</f>
        <v/>
      </c>
      <c r="L1880" s="10" t="inlineStr">
        <is>
          <t>In Progress</t>
        </is>
      </c>
    </row>
    <row r="1881">
      <c r="A1881" t="inlineStr">
        <is>
          <t>Regency &amp; Lexington</t>
        </is>
      </c>
      <c r="B1881" s="7" t="n">
        <v>2025</v>
      </c>
      <c r="C1881" t="inlineStr">
        <is>
          <t>Wall framing</t>
        </is>
      </c>
      <c r="D1881" t="inlineStr">
        <is>
          <t>Replace damaged framing in gable ends</t>
        </is>
      </c>
      <c r="E1881" s="7" t="inlineStr">
        <is>
          <t>51070-00</t>
        </is>
      </c>
      <c r="F1881" s="11" t="inlineStr">
        <is>
          <t>GC</t>
        </is>
      </c>
      <c r="G1881" s="7" t="inlineStr">
        <is>
          <t>Capital Plan</t>
        </is>
      </c>
      <c r="H1881" s="3" t="n">
        <v>4500</v>
      </c>
      <c r="I1881" s="3" t="n">
        <v>0</v>
      </c>
      <c r="J1881" s="4" t="n">
        <v>4500</v>
      </c>
      <c r="K1881" s="8">
        <f>IF(H1881=0,0,I1881/H1881)</f>
        <v/>
      </c>
      <c r="L1881" s="13" t="inlineStr">
        <is>
          <t>Not Started</t>
        </is>
      </c>
    </row>
    <row r="1882">
      <c r="A1882" t="inlineStr">
        <is>
          <t>Regency &amp; Lexington</t>
        </is>
      </c>
      <c r="B1882" s="7" t="n">
        <v>2025</v>
      </c>
      <c r="C1882" t="inlineStr">
        <is>
          <t>Allowance to epoxy inject concrete topping slabs and ap</t>
        </is>
      </c>
      <c r="D1882" t="inlineStr">
        <is>
          <t>PCA 4.2- Allowance to epoxy inject concrete topping slabs and apply elastomeric coating at elevated walkways.</t>
        </is>
      </c>
      <c r="E1882" s="7" t="inlineStr">
        <is>
          <t>51072-00</t>
        </is>
      </c>
      <c r="F1882" s="11" t="inlineStr">
        <is>
          <t>GC</t>
        </is>
      </c>
      <c r="G1882" s="7" t="inlineStr">
        <is>
          <t>Capital Plan</t>
        </is>
      </c>
      <c r="H1882" s="3" t="n">
        <v>10000</v>
      </c>
      <c r="I1882" s="3" t="n">
        <v>3000</v>
      </c>
      <c r="J1882" s="4" t="n">
        <v>7000</v>
      </c>
      <c r="K1882" s="8">
        <f>IF(H1882=0,0,I1882/H1882)</f>
        <v/>
      </c>
      <c r="L1882" s="10" t="inlineStr">
        <is>
          <t>In Progress</t>
        </is>
      </c>
    </row>
    <row r="1883">
      <c r="A1883" t="inlineStr">
        <is>
          <t>Regency &amp; Lexington</t>
        </is>
      </c>
      <c r="B1883" s="7" t="n">
        <v>2025</v>
      </c>
      <c r="C1883" t="inlineStr">
        <is>
          <t xml:space="preserve">Install metal hardware </t>
        </is>
      </c>
      <c r="D1883" t="inlineStr">
        <is>
          <t>PCA 4.1 - Install metal hardware connections at post-to-beam and post-to-foundation locations in crawlspaces</t>
        </is>
      </c>
      <c r="E1883" s="7" t="inlineStr">
        <is>
          <t>51092-00</t>
        </is>
      </c>
      <c r="F1883" s="11" t="inlineStr">
        <is>
          <t>GC</t>
        </is>
      </c>
      <c r="G1883" s="7" t="inlineStr">
        <is>
          <t>Capital Plan</t>
        </is>
      </c>
      <c r="H1883" s="3" t="n">
        <v>40000</v>
      </c>
      <c r="I1883" s="3" t="n">
        <v>0</v>
      </c>
      <c r="J1883" s="4" t="n">
        <v>40000</v>
      </c>
      <c r="K1883" s="8">
        <f>IF(H1883=0,0,I1883/H1883)</f>
        <v/>
      </c>
      <c r="L1883" s="13" t="inlineStr">
        <is>
          <t>Not Started</t>
        </is>
      </c>
    </row>
    <row r="1884">
      <c r="A1884" t="inlineStr">
        <is>
          <t>Regency &amp; Lexington</t>
        </is>
      </c>
      <c r="B1884" s="7" t="n">
        <v>2025</v>
      </c>
      <c r="C1884" t="inlineStr">
        <is>
          <t>Repair checked wood beams by epoxy injection.</t>
        </is>
      </c>
      <c r="D1884" t="inlineStr">
        <is>
          <t>PCA 4.2- Repair checked wood beams by epoxy injection.</t>
        </is>
      </c>
      <c r="E1884" s="7" t="inlineStr">
        <is>
          <t>51070-00</t>
        </is>
      </c>
      <c r="F1884" s="11" t="inlineStr">
        <is>
          <t>GC</t>
        </is>
      </c>
      <c r="G1884" s="7" t="inlineStr">
        <is>
          <t>Capital Plan</t>
        </is>
      </c>
      <c r="H1884" s="3" t="n">
        <v>500</v>
      </c>
      <c r="I1884" s="3" t="n">
        <v>500</v>
      </c>
      <c r="J1884" s="4" t="n">
        <v>0</v>
      </c>
      <c r="K1884" s="8">
        <f>IF(H1884=0,0,I1884/H1884)</f>
        <v/>
      </c>
      <c r="L1884" s="11" t="inlineStr">
        <is>
          <t>Completed</t>
        </is>
      </c>
    </row>
    <row r="1885">
      <c r="A1885" t="inlineStr">
        <is>
          <t>Regency &amp; Lexington</t>
        </is>
      </c>
      <c r="B1885" s="7" t="n">
        <v>2025</v>
      </c>
      <c r="C1885" t="inlineStr">
        <is>
          <t>Fill pitch pockets and flash parking lot light bases.</t>
        </is>
      </c>
      <c r="D1885" t="inlineStr">
        <is>
          <t>PCA 4.4.1 - Fill pitch pockets and flash parking lot light bases.</t>
        </is>
      </c>
      <c r="E1885" s="7" t="inlineStr">
        <is>
          <t>51141-00</t>
        </is>
      </c>
      <c r="F1885" s="11" t="inlineStr">
        <is>
          <t>GC</t>
        </is>
      </c>
      <c r="G1885" s="7" t="inlineStr">
        <is>
          <t>Capital Plan</t>
        </is>
      </c>
      <c r="H1885" s="3" t="n">
        <v>2000</v>
      </c>
      <c r="I1885" s="3" t="n">
        <v>2000</v>
      </c>
      <c r="J1885" s="4" t="n">
        <v>0</v>
      </c>
      <c r="K1885" s="8">
        <f>IF(H1885=0,0,I1885/H1885)</f>
        <v/>
      </c>
      <c r="L1885" s="11" t="inlineStr">
        <is>
          <t>Completed</t>
        </is>
      </c>
    </row>
    <row r="1886">
      <c r="A1886" t="inlineStr">
        <is>
          <t>Regency &amp; Lexington</t>
        </is>
      </c>
      <c r="B1886" s="7" t="n">
        <v>2025</v>
      </c>
      <c r="C1886" t="inlineStr">
        <is>
          <t>Allowance to replace deteriorated wood trim, fascia, ri</t>
        </is>
      </c>
      <c r="D1886" t="inlineStr">
        <is>
          <t>PCA 4.2-Allowance to replace deteriorated wood trim, fascia, rim joists and sheathing at elevated walkways and landings.</t>
        </is>
      </c>
      <c r="E1886" s="7" t="inlineStr">
        <is>
          <t>51082-00</t>
        </is>
      </c>
      <c r="F1886" s="11" t="inlineStr">
        <is>
          <t>GC</t>
        </is>
      </c>
      <c r="G1886" s="7" t="inlineStr">
        <is>
          <t>Capital Plan</t>
        </is>
      </c>
      <c r="H1886" s="3" t="n">
        <v>30000</v>
      </c>
      <c r="I1886" s="3" t="n">
        <v>24000</v>
      </c>
      <c r="J1886" s="4" t="n">
        <v>6000</v>
      </c>
      <c r="K1886" s="8">
        <f>IF(H1886=0,0,I1886/H1886)</f>
        <v/>
      </c>
      <c r="L1886" s="10" t="inlineStr">
        <is>
          <t>In Progress</t>
        </is>
      </c>
    </row>
    <row r="1887">
      <c r="A1887" t="inlineStr">
        <is>
          <t>Regency &amp; Lexington</t>
        </is>
      </c>
      <c r="B1887" s="7" t="n">
        <v>2025</v>
      </c>
      <c r="C1887" t="inlineStr">
        <is>
          <t>Building G Balcony – sectional replacement of deteriora</t>
        </is>
      </c>
      <c r="D1887" t="inlineStr">
        <is>
          <t>PCA 4.2 -Building G Balcony – sectional replacement of deteriorated framing.</t>
        </is>
      </c>
      <c r="E1887" s="7" t="inlineStr">
        <is>
          <t>51072-00</t>
        </is>
      </c>
      <c r="F1887" s="11" t="inlineStr">
        <is>
          <t>GC</t>
        </is>
      </c>
      <c r="G1887" s="7" t="inlineStr">
        <is>
          <t>Capital Plan</t>
        </is>
      </c>
      <c r="H1887" s="3" t="n">
        <v>4500</v>
      </c>
      <c r="I1887" s="3" t="n">
        <v>3600</v>
      </c>
      <c r="J1887" s="4" t="n">
        <v>900</v>
      </c>
      <c r="K1887" s="8">
        <f>IF(H1887=0,0,I1887/H1887)</f>
        <v/>
      </c>
      <c r="L1887" s="10" t="inlineStr">
        <is>
          <t>In Progress</t>
        </is>
      </c>
    </row>
    <row r="1888">
      <c r="A1888" t="inlineStr">
        <is>
          <t>Regency &amp; Lexington</t>
        </is>
      </c>
      <c r="B1888" s="7" t="n">
        <v>2025</v>
      </c>
      <c r="C1888" t="inlineStr">
        <is>
          <t>Allowance for exterior cladding replacement and replace</t>
        </is>
      </c>
      <c r="D1888" t="inlineStr">
        <is>
          <t>PCA 4.2 -Allowance for exterior cladding replacement and replacement of any damaged wood framing.</t>
        </is>
      </c>
      <c r="E1888" s="7" t="inlineStr">
        <is>
          <t>51075-00</t>
        </is>
      </c>
      <c r="F1888" s="11" t="inlineStr">
        <is>
          <t>GC</t>
        </is>
      </c>
      <c r="G1888" s="7" t="inlineStr">
        <is>
          <t>Capital Plan</t>
        </is>
      </c>
      <c r="H1888" s="3" t="n">
        <v>10000</v>
      </c>
      <c r="I1888" s="3" t="n">
        <v>8000</v>
      </c>
      <c r="J1888" s="4" t="n">
        <v>2000</v>
      </c>
      <c r="K1888" s="8">
        <f>IF(H1888=0,0,I1888/H1888)</f>
        <v/>
      </c>
      <c r="L1888" s="10" t="inlineStr">
        <is>
          <t>In Progress</t>
        </is>
      </c>
    </row>
    <row r="1889">
      <c r="A1889" t="inlineStr">
        <is>
          <t>Regency &amp; Lexington</t>
        </is>
      </c>
      <c r="B1889" s="7" t="n">
        <v>2025</v>
      </c>
      <c r="C1889" t="inlineStr">
        <is>
          <t>Repair exterior stair railings</t>
        </is>
      </c>
      <c r="D1889" t="inlineStr">
        <is>
          <t>Secure railings</t>
        </is>
      </c>
      <c r="E1889" s="7" t="inlineStr">
        <is>
          <t>51077-00</t>
        </is>
      </c>
      <c r="F1889" s="11" t="inlineStr">
        <is>
          <t>GC</t>
        </is>
      </c>
      <c r="G1889" s="7" t="inlineStr">
        <is>
          <t>Capital Plan</t>
        </is>
      </c>
      <c r="H1889" s="3" t="n">
        <v>12000</v>
      </c>
      <c r="I1889" s="3" t="n">
        <v>0</v>
      </c>
      <c r="J1889" s="4" t="n">
        <v>12000</v>
      </c>
      <c r="K1889" s="8">
        <f>IF(H1889=0,0,I1889/H1889)</f>
        <v/>
      </c>
      <c r="L1889" s="13" t="inlineStr">
        <is>
          <t>Not Started</t>
        </is>
      </c>
    </row>
    <row r="1890">
      <c r="A1890" t="inlineStr">
        <is>
          <t>Regency &amp; Lexington</t>
        </is>
      </c>
      <c r="B1890" s="7" t="n">
        <v>2025</v>
      </c>
      <c r="C1890" t="inlineStr">
        <is>
          <t>Repair balcony framing &amp; decking</t>
        </is>
      </c>
      <c r="D1890" t="inlineStr">
        <is>
          <t>SB 721 reports identified 1 required repair and other recommended repairs.  See reports for detail</t>
        </is>
      </c>
      <c r="E1890" s="7" t="inlineStr">
        <is>
          <t>51072-00</t>
        </is>
      </c>
      <c r="F1890" s="11" t="inlineStr">
        <is>
          <t>GC</t>
        </is>
      </c>
      <c r="G1890" s="7" t="inlineStr">
        <is>
          <t>Capital Plan</t>
        </is>
      </c>
      <c r="H1890" s="3" t="n">
        <v>105357</v>
      </c>
      <c r="I1890" s="3" t="n">
        <v>0</v>
      </c>
      <c r="J1890" s="4" t="n">
        <v>105357</v>
      </c>
      <c r="K1890" s="8">
        <f>IF(H1890=0,0,I1890/H1890)</f>
        <v/>
      </c>
      <c r="L1890" s="13" t="inlineStr">
        <is>
          <t>Not Started</t>
        </is>
      </c>
    </row>
    <row r="1891">
      <c r="A1891" t="inlineStr">
        <is>
          <t>Regency &amp; Lexington</t>
        </is>
      </c>
      <c r="B1891" s="7" t="n">
        <v>2025</v>
      </c>
      <c r="C1891" t="inlineStr">
        <is>
          <t>Expansion Joints</t>
        </is>
      </c>
      <c r="D1891" t="inlineStr">
        <is>
          <t>Expansion Joints</t>
        </is>
      </c>
      <c r="E1891" s="7" t="inlineStr">
        <is>
          <t>51075-00</t>
        </is>
      </c>
      <c r="F1891" s="11" t="inlineStr">
        <is>
          <t>GC</t>
        </is>
      </c>
      <c r="G1891" s="7" t="inlineStr">
        <is>
          <t>Capital Plan</t>
        </is>
      </c>
      <c r="H1891" s="3" t="n">
        <v>6000</v>
      </c>
      <c r="I1891" s="3" t="n">
        <v>0</v>
      </c>
      <c r="J1891" s="4" t="n">
        <v>6000</v>
      </c>
      <c r="K1891" s="8">
        <f>IF(H1891=0,0,I1891/H1891)</f>
        <v/>
      </c>
      <c r="L1891" s="13" t="inlineStr">
        <is>
          <t>Not Started</t>
        </is>
      </c>
    </row>
    <row r="1892">
      <c r="A1892" t="inlineStr">
        <is>
          <t>Regency &amp; Lexington</t>
        </is>
      </c>
      <c r="B1892" s="7" t="n">
        <v>2025</v>
      </c>
      <c r="C1892" t="inlineStr">
        <is>
          <t>Asphalt composite shingle roofing
Repair loose gravel s</t>
        </is>
      </c>
      <c r="D1892" t="inlineStr">
        <is>
          <t xml:space="preserve">Roll roofing on roofs inspect and repair 
PCA 4.4.1 - Repair loose gravel stop and open perimeter flashing and membrane </t>
        </is>
      </c>
      <c r="E1892" s="7" t="inlineStr">
        <is>
          <t>51062-00</t>
        </is>
      </c>
      <c r="F1892" s="11" t="inlineStr">
        <is>
          <t>GC</t>
        </is>
      </c>
      <c r="G1892" s="7" t="inlineStr">
        <is>
          <t>Capital Plan</t>
        </is>
      </c>
      <c r="H1892" s="3" t="n">
        <v>20000</v>
      </c>
      <c r="I1892" s="3" t="n">
        <v>0</v>
      </c>
      <c r="J1892" s="4" t="n">
        <v>20000</v>
      </c>
      <c r="K1892" s="8">
        <f>IF(H1892=0,0,I1892/H1892)</f>
        <v/>
      </c>
      <c r="L1892" s="13" t="inlineStr">
        <is>
          <t>Not Started</t>
        </is>
      </c>
    </row>
    <row r="1893">
      <c r="A1893" t="inlineStr">
        <is>
          <t>Regency &amp; Lexington</t>
        </is>
      </c>
      <c r="B1893" s="7" t="n">
        <v>2025</v>
      </c>
      <c r="C1893" t="inlineStr">
        <is>
          <t>Gutters &amp; downspouts</t>
        </is>
      </c>
      <c r="D1893" t="inlineStr">
        <is>
          <t>Secure and clean gutters</t>
        </is>
      </c>
      <c r="E1893" s="7" t="inlineStr">
        <is>
          <t>51071-00</t>
        </is>
      </c>
      <c r="F1893" s="11" t="inlineStr">
        <is>
          <t>GC</t>
        </is>
      </c>
      <c r="G1893" s="7" t="inlineStr">
        <is>
          <t>Capital Plan</t>
        </is>
      </c>
      <c r="H1893" s="3" t="n">
        <v>12000</v>
      </c>
      <c r="I1893" s="3" t="n">
        <v>0</v>
      </c>
      <c r="J1893" s="4" t="n">
        <v>12000</v>
      </c>
      <c r="K1893" s="8">
        <f>IF(H1893=0,0,I1893/H1893)</f>
        <v/>
      </c>
      <c r="L1893" s="13" t="inlineStr">
        <is>
          <t>Not Started</t>
        </is>
      </c>
    </row>
    <row r="1894">
      <c r="A1894" t="inlineStr">
        <is>
          <t>Regency &amp; Lexington</t>
        </is>
      </c>
      <c r="B1894" s="7" t="n">
        <v>2025</v>
      </c>
      <c r="C1894" t="inlineStr">
        <is>
          <t>Flashing</t>
        </is>
      </c>
      <c r="D1894" t="inlineStr">
        <is>
          <t>Repair flashing between stucco and t-111</t>
        </is>
      </c>
      <c r="E1894" s="7" t="inlineStr">
        <is>
          <t>51062-00</t>
        </is>
      </c>
      <c r="F1894" s="11" t="inlineStr">
        <is>
          <t>GC</t>
        </is>
      </c>
      <c r="G1894" s="7" t="inlineStr">
        <is>
          <t>Capital Plan</t>
        </is>
      </c>
      <c r="H1894" s="3" t="n">
        <v>10000</v>
      </c>
      <c r="I1894" s="3" t="n">
        <v>0</v>
      </c>
      <c r="J1894" s="4" t="n">
        <v>10000</v>
      </c>
      <c r="K1894" s="8">
        <f>IF(H1894=0,0,I1894/H1894)</f>
        <v/>
      </c>
      <c r="L1894" s="13" t="inlineStr">
        <is>
          <t>Not Started</t>
        </is>
      </c>
    </row>
    <row r="1895">
      <c r="A1895" t="inlineStr">
        <is>
          <t>Regency &amp; Lexington</t>
        </is>
      </c>
      <c r="B1895" s="7" t="n">
        <v>2025</v>
      </c>
      <c r="C1895" t="inlineStr">
        <is>
          <t xml:space="preserve">Sealants &amp; caulking </t>
        </is>
      </c>
      <c r="D1895" t="inlineStr">
        <is>
          <t>Seal joints in t-111</t>
        </is>
      </c>
      <c r="E1895" s="7" t="inlineStr">
        <is>
          <t>51062-00</t>
        </is>
      </c>
      <c r="F1895" s="11" t="inlineStr">
        <is>
          <t>GC</t>
        </is>
      </c>
      <c r="G1895" s="7" t="inlineStr">
        <is>
          <t>Capital Plan</t>
        </is>
      </c>
      <c r="H1895" s="3" t="n">
        <v>18000</v>
      </c>
      <c r="I1895" s="3" t="n">
        <v>0</v>
      </c>
      <c r="J1895" s="4" t="n">
        <v>18000</v>
      </c>
      <c r="K1895" s="8">
        <f>IF(H1895=0,0,I1895/H1895)</f>
        <v/>
      </c>
      <c r="L1895" s="13" t="inlineStr">
        <is>
          <t>Not Started</t>
        </is>
      </c>
    </row>
    <row r="1896">
      <c r="A1896" t="inlineStr">
        <is>
          <t>Regency &amp; Lexington</t>
        </is>
      </c>
      <c r="B1896" s="7" t="n">
        <v>2025</v>
      </c>
      <c r="C1896" t="inlineStr">
        <is>
          <t>Repair / replace wood siding</t>
        </is>
      </c>
      <c r="D1896" t="inlineStr">
        <is>
          <t>Replace rotted t-111 siding</t>
        </is>
      </c>
      <c r="E1896" s="7" t="inlineStr">
        <is>
          <t>51075-00</t>
        </is>
      </c>
      <c r="F1896" s="11" t="inlineStr">
        <is>
          <t>GC</t>
        </is>
      </c>
      <c r="G1896" s="7" t="inlineStr">
        <is>
          <t>Capital Plan</t>
        </is>
      </c>
      <c r="H1896" s="3" t="n">
        <v>24000</v>
      </c>
      <c r="I1896" s="3" t="n">
        <v>0</v>
      </c>
      <c r="J1896" s="4" t="n">
        <v>24000</v>
      </c>
      <c r="K1896" s="8">
        <f>IF(H1896=0,0,I1896/H1896)</f>
        <v/>
      </c>
      <c r="L1896" s="13" t="inlineStr">
        <is>
          <t>Not Started</t>
        </is>
      </c>
    </row>
    <row r="1897">
      <c r="A1897" t="inlineStr">
        <is>
          <t>Regency &amp; Lexington</t>
        </is>
      </c>
      <c r="B1897" s="7" t="n">
        <v>2025</v>
      </c>
      <c r="C1897" t="inlineStr">
        <is>
          <t>Exterior building Paint</t>
        </is>
      </c>
      <c r="D1897" t="inlineStr">
        <is>
          <t>Paint community</t>
        </is>
      </c>
      <c r="E1897" s="7" t="inlineStr">
        <is>
          <t>51080-00</t>
        </is>
      </c>
      <c r="F1897" s="11" t="inlineStr">
        <is>
          <t>GC</t>
        </is>
      </c>
      <c r="G1897" s="7" t="inlineStr">
        <is>
          <t>Capital Plan</t>
        </is>
      </c>
      <c r="H1897" s="3" t="n">
        <v>132857</v>
      </c>
      <c r="I1897" s="3" t="n">
        <v>0</v>
      </c>
      <c r="J1897" s="4" t="n">
        <v>132857</v>
      </c>
      <c r="K1897" s="8">
        <f>IF(H1897=0,0,I1897/H1897)</f>
        <v/>
      </c>
      <c r="L1897" s="13" t="inlineStr">
        <is>
          <t>Not Started</t>
        </is>
      </c>
    </row>
    <row r="1898">
      <c r="A1898" t="inlineStr">
        <is>
          <t>Regency &amp; Lexington</t>
        </is>
      </c>
      <c r="B1898" s="7" t="n">
        <v>2025</v>
      </c>
      <c r="C1898" t="inlineStr">
        <is>
          <t>Repair / replace wood trim
Repair exposed lumber and el</t>
        </is>
      </c>
      <c r="D1898" t="inlineStr">
        <is>
          <t>Replace rotted fascia and trim 
PCA 4.4.1 -  Repair exposed lumber and elevation changes.</t>
        </is>
      </c>
      <c r="E1898" s="7" t="inlineStr">
        <is>
          <t>51082-00</t>
        </is>
      </c>
      <c r="F1898" s="11" t="inlineStr">
        <is>
          <t>GC</t>
        </is>
      </c>
      <c r="G1898" s="7" t="inlineStr">
        <is>
          <t>Capital Plan</t>
        </is>
      </c>
      <c r="H1898" s="3" t="n">
        <v>36000</v>
      </c>
      <c r="I1898" s="3" t="n">
        <v>0</v>
      </c>
      <c r="J1898" s="4" t="n">
        <v>36000</v>
      </c>
      <c r="K1898" s="8">
        <f>IF(H1898=0,0,I1898/H1898)</f>
        <v/>
      </c>
      <c r="L1898" s="13" t="inlineStr">
        <is>
          <t>Not Started</t>
        </is>
      </c>
    </row>
    <row r="1899">
      <c r="A1899" t="inlineStr">
        <is>
          <t>Regency &amp; Lexington</t>
        </is>
      </c>
      <c r="B1899" s="7" t="n">
        <v>2025</v>
      </c>
      <c r="C1899" t="inlineStr">
        <is>
          <t>Repair stucco</t>
        </is>
      </c>
      <c r="D1899" t="inlineStr">
        <is>
          <t>Some walls next to windows need patching and paint</t>
        </is>
      </c>
      <c r="E1899" s="7" t="inlineStr">
        <is>
          <t>51075-00</t>
        </is>
      </c>
      <c r="F1899" s="11" t="inlineStr">
        <is>
          <t>GC</t>
        </is>
      </c>
      <c r="G1899" s="7" t="inlineStr">
        <is>
          <t>Capital Plan</t>
        </is>
      </c>
      <c r="H1899" s="3" t="n">
        <v>3000</v>
      </c>
      <c r="I1899" s="3" t="n">
        <v>0</v>
      </c>
      <c r="J1899" s="4" t="n">
        <v>3000</v>
      </c>
      <c r="K1899" s="8">
        <f>IF(H1899=0,0,I1899/H1899)</f>
        <v/>
      </c>
      <c r="L1899" s="13" t="inlineStr">
        <is>
          <t>Not Started</t>
        </is>
      </c>
    </row>
    <row r="1900">
      <c r="A1900" t="inlineStr">
        <is>
          <t>Regency &amp; Lexington</t>
        </is>
      </c>
      <c r="B1900" s="7" t="n">
        <v>2025</v>
      </c>
      <c r="C1900" t="inlineStr">
        <is>
          <t>Security Camera System</t>
        </is>
      </c>
      <c r="D1900" t="inlineStr">
        <is>
          <t>Don't have anything, budget for a new system</t>
        </is>
      </c>
      <c r="E1900" s="7" t="inlineStr">
        <is>
          <t>51993-00</t>
        </is>
      </c>
      <c r="F1900" s="12" t="inlineStr">
        <is>
          <t>PMC</t>
        </is>
      </c>
      <c r="G1900" s="7" t="inlineStr">
        <is>
          <t>Capital Plan</t>
        </is>
      </c>
      <c r="H1900" s="3" t="n">
        <v>25000</v>
      </c>
      <c r="I1900" s="3" t="n">
        <v>0</v>
      </c>
      <c r="J1900" s="4" t="n">
        <v>25000</v>
      </c>
      <c r="K1900" s="8">
        <f>IF(H1900=0,0,I1900/H1900)</f>
        <v/>
      </c>
      <c r="L1900" s="13" t="inlineStr">
        <is>
          <t>Not Started</t>
        </is>
      </c>
    </row>
    <row r="1901">
      <c r="A1901" t="inlineStr">
        <is>
          <t>Regency &amp; Lexington</t>
        </is>
      </c>
      <c r="B1901" s="7" t="n">
        <v>2025</v>
      </c>
      <c r="C1901" t="inlineStr">
        <is>
          <t>Back-flow preventer</t>
        </is>
      </c>
      <c r="D1901" t="inlineStr">
        <is>
          <t>Regency &amp; Lexington Equity PCA Item- 5.1- The backflow preventers did not have current inspection tags displayed.</t>
        </is>
      </c>
      <c r="E1901" s="7" t="inlineStr">
        <is>
          <t>51130-00</t>
        </is>
      </c>
      <c r="F1901" s="12" t="inlineStr">
        <is>
          <t>PMC</t>
        </is>
      </c>
      <c r="G1901" s="7" t="inlineStr">
        <is>
          <t>Capital Plan</t>
        </is>
      </c>
      <c r="H1901" s="3" t="n">
        <v>3000</v>
      </c>
      <c r="I1901" s="3" t="n">
        <v>2474</v>
      </c>
      <c r="J1901" s="4" t="n">
        <v>526</v>
      </c>
      <c r="K1901" s="8">
        <f>IF(H1901=0,0,I1901/H1901)</f>
        <v/>
      </c>
      <c r="L1901" s="10" t="inlineStr">
        <is>
          <t>In Progress</t>
        </is>
      </c>
    </row>
    <row r="1902">
      <c r="A1902" t="inlineStr">
        <is>
          <t>Regency &amp; Lexington</t>
        </is>
      </c>
      <c r="B1902" s="7" t="n">
        <v>2025</v>
      </c>
      <c r="C1902" t="inlineStr">
        <is>
          <t>Galvanized Pipe Replacement</t>
        </is>
      </c>
      <c r="D1902" t="inlineStr">
        <is>
          <t xml:space="preserve">Regency &amp; Lexington Equity PCA Item- 5.1- Galvanized steel pipe was observed at the buildings. Galvanized pipe is prone </t>
        </is>
      </c>
      <c r="E1902" s="7" t="inlineStr">
        <is>
          <t>51130-00</t>
        </is>
      </c>
      <c r="F1902" s="11" t="inlineStr">
        <is>
          <t>GC</t>
        </is>
      </c>
      <c r="G1902" s="7" t="inlineStr">
        <is>
          <t>Capital Plan</t>
        </is>
      </c>
      <c r="H1902" s="3" t="n">
        <v>40000</v>
      </c>
      <c r="I1902" s="3" t="n">
        <v>0</v>
      </c>
      <c r="J1902" s="4" t="n">
        <v>40000</v>
      </c>
      <c r="K1902" s="8">
        <f>IF(H1902=0,0,I1902/H1902)</f>
        <v/>
      </c>
      <c r="L1902" s="13" t="inlineStr">
        <is>
          <t>Not Started</t>
        </is>
      </c>
    </row>
    <row r="1903">
      <c r="A1903" t="inlineStr">
        <is>
          <t>Regency &amp; Lexington</t>
        </is>
      </c>
      <c r="B1903" s="7" t="n">
        <v>2025</v>
      </c>
      <c r="C1903" t="inlineStr">
        <is>
          <t>Sanitary Sewer Piping</t>
        </is>
      </c>
      <c r="D1903" t="inlineStr">
        <is>
          <t>Number based on actual bid; $285 per cleanout, 8 cleanouts. $402 per storm drain, 6 cleanouts.
Regency &amp; Lexington Equit</t>
        </is>
      </c>
      <c r="E1903" s="7" t="inlineStr">
        <is>
          <t>51134-00</t>
        </is>
      </c>
      <c r="F1903" s="12" t="inlineStr">
        <is>
          <t>PMC</t>
        </is>
      </c>
      <c r="G1903" s="7" t="inlineStr">
        <is>
          <t>Capital Plan</t>
        </is>
      </c>
      <c r="H1903" s="3" t="n">
        <v>4692</v>
      </c>
      <c r="I1903" s="3" t="n">
        <v>15655</v>
      </c>
      <c r="J1903" s="4" t="n">
        <v>-10963</v>
      </c>
      <c r="K1903" s="8">
        <f>IF(H1903=0,0,I1903/H1903)</f>
        <v/>
      </c>
      <c r="L1903" s="11" t="inlineStr">
        <is>
          <t>Completed</t>
        </is>
      </c>
    </row>
    <row r="1904">
      <c r="A1904" t="inlineStr">
        <is>
          <t>Regency &amp; Lexington</t>
        </is>
      </c>
      <c r="B1904" s="7" t="n">
        <v>2025</v>
      </c>
      <c r="C1904" t="inlineStr">
        <is>
          <t>Pipe Repair at Building 1 Boiler</t>
        </is>
      </c>
      <c r="D1904" t="inlineStr">
        <is>
          <t>Regency &amp; Lexington Equity PCA Item- 5.1- Corrosion was observed on the pipe connected to Building 1 boiler that could p</t>
        </is>
      </c>
      <c r="E1904" s="7" t="inlineStr">
        <is>
          <t>51130-00</t>
        </is>
      </c>
      <c r="F1904" s="11" t="inlineStr">
        <is>
          <t>GC</t>
        </is>
      </c>
      <c r="G1904" s="7" t="inlineStr">
        <is>
          <t>Capital Plan</t>
        </is>
      </c>
      <c r="H1904" s="3" t="n">
        <v>3000</v>
      </c>
      <c r="I1904" s="3" t="n">
        <v>0</v>
      </c>
      <c r="J1904" s="4" t="n">
        <v>3000</v>
      </c>
      <c r="K1904" s="8">
        <f>IF(H1904=0,0,I1904/H1904)</f>
        <v/>
      </c>
      <c r="L1904" s="13" t="inlineStr">
        <is>
          <t>Not Started</t>
        </is>
      </c>
    </row>
    <row r="1905">
      <c r="A1905" t="inlineStr">
        <is>
          <t>Regency &amp; Lexington</t>
        </is>
      </c>
      <c r="B1905" s="7" t="n">
        <v>2025</v>
      </c>
      <c r="C1905" t="inlineStr">
        <is>
          <t>Natural Gas Seismic Shutoff</t>
        </is>
      </c>
      <c r="D1905" t="inlineStr">
        <is>
          <t>Will confirm with Gas utility company if needed
Regency Equity PCA Item- 5.1- The natural gas services were not equipped</t>
        </is>
      </c>
      <c r="E1905" s="7" t="inlineStr">
        <is>
          <t>51130-00</t>
        </is>
      </c>
      <c r="F1905" s="11" t="inlineStr">
        <is>
          <t>GC</t>
        </is>
      </c>
      <c r="G1905" s="7" t="inlineStr">
        <is>
          <t>Capital Plan</t>
        </is>
      </c>
      <c r="H1905" s="3" t="n">
        <v>8000</v>
      </c>
      <c r="I1905" s="3" t="n">
        <v>0</v>
      </c>
      <c r="J1905" s="4" t="n">
        <v>8000</v>
      </c>
      <c r="K1905" s="8">
        <f>IF(H1905=0,0,I1905/H1905)</f>
        <v/>
      </c>
      <c r="L1905" s="13" t="inlineStr">
        <is>
          <t>Not Started</t>
        </is>
      </c>
    </row>
    <row r="1906">
      <c r="A1906" t="inlineStr">
        <is>
          <t>Regency &amp; Lexington</t>
        </is>
      </c>
      <c r="B1906" s="7" t="n">
        <v>2025</v>
      </c>
      <c r="C1906" t="inlineStr">
        <is>
          <t>Energy Retrofit</t>
        </is>
      </c>
      <c r="D1906" t="inlineStr">
        <is>
          <t>Echelon upfront costs</t>
        </is>
      </c>
      <c r="E1906" s="7" t="inlineStr">
        <is>
          <t>51160-00</t>
        </is>
      </c>
      <c r="F1906" s="12" t="inlineStr">
        <is>
          <t>PMC</t>
        </is>
      </c>
      <c r="G1906" s="7" t="inlineStr">
        <is>
          <t>Capital Plan</t>
        </is>
      </c>
      <c r="H1906" s="3" t="n">
        <v>27121</v>
      </c>
      <c r="I1906" s="3" t="n">
        <v>0</v>
      </c>
      <c r="J1906" s="4" t="n">
        <v>27121</v>
      </c>
      <c r="K1906" s="8">
        <f>IF(H1906=0,0,I1906/H1906)</f>
        <v/>
      </c>
      <c r="L1906" s="13" t="inlineStr">
        <is>
          <t>Not Started</t>
        </is>
      </c>
    </row>
    <row r="1907">
      <c r="A1907" t="inlineStr">
        <is>
          <t>Regency &amp; Lexington</t>
        </is>
      </c>
      <c r="B1907" s="7" t="n">
        <v>2025</v>
      </c>
      <c r="C1907" t="inlineStr">
        <is>
          <t>HVAC Replacement</t>
        </is>
      </c>
      <c r="D1907" t="inlineStr">
        <is>
          <t>Large Rheem HVAC unit outside office looks very old and may need to be replaced</t>
        </is>
      </c>
      <c r="E1907" s="7" t="inlineStr">
        <is>
          <t>51120-00</t>
        </is>
      </c>
      <c r="F1907" s="11" t="inlineStr">
        <is>
          <t>GC</t>
        </is>
      </c>
      <c r="G1907" s="7" t="inlineStr">
        <is>
          <t>Capital Plan</t>
        </is>
      </c>
      <c r="H1907" s="3" t="n">
        <v>4500</v>
      </c>
      <c r="I1907" s="3" t="n">
        <v>0</v>
      </c>
      <c r="J1907" s="4" t="n">
        <v>4500</v>
      </c>
      <c r="K1907" s="8">
        <f>IF(H1907=0,0,I1907/H1907)</f>
        <v/>
      </c>
      <c r="L1907" s="13" t="inlineStr">
        <is>
          <t>Not Started</t>
        </is>
      </c>
    </row>
    <row r="1908">
      <c r="A1908" t="inlineStr">
        <is>
          <t>Regency &amp; Lexington</t>
        </is>
      </c>
      <c r="B1908" s="7" t="n">
        <v>2025</v>
      </c>
      <c r="C1908" t="inlineStr">
        <is>
          <t>Electrical distribution</t>
        </is>
      </c>
      <c r="D1908" t="inlineStr">
        <is>
          <t>Inspect and repair lighting controllers on all buildings,
Equity PCA Item- 5.3- The site contact reported no recent Infr</t>
        </is>
      </c>
      <c r="E1908" s="7" t="inlineStr">
        <is>
          <t>51140-00</t>
        </is>
      </c>
      <c r="F1908" s="11" t="inlineStr">
        <is>
          <t>GC</t>
        </is>
      </c>
      <c r="G1908" s="7" t="inlineStr">
        <is>
          <t>Capital Plan</t>
        </is>
      </c>
      <c r="H1908" s="3" t="n">
        <v>17857</v>
      </c>
      <c r="I1908" s="3" t="n">
        <v>0</v>
      </c>
      <c r="J1908" s="4" t="n">
        <v>17857</v>
      </c>
      <c r="K1908" s="8">
        <f>IF(H1908=0,0,I1908/H1908)</f>
        <v/>
      </c>
      <c r="L1908" s="13" t="inlineStr">
        <is>
          <t>Not Started</t>
        </is>
      </c>
    </row>
    <row r="1909">
      <c r="A1909" t="inlineStr">
        <is>
          <t>Regency &amp; Lexington</t>
        </is>
      </c>
      <c r="B1909" s="7" t="n">
        <v>2025</v>
      </c>
      <c r="C1909" t="inlineStr">
        <is>
          <t>Contingency</t>
        </is>
      </c>
      <c r="D1909" t="inlineStr">
        <is>
          <t>Contingency Amount</t>
        </is>
      </c>
      <c r="E1909" s="7" t="inlineStr">
        <is>
          <t>51175-00</t>
        </is>
      </c>
      <c r="F1909" s="11" t="inlineStr">
        <is>
          <t>GC</t>
        </is>
      </c>
      <c r="G1909" s="15" t="inlineStr">
        <is>
          <t>Contingency</t>
        </is>
      </c>
      <c r="H1909" s="3" t="n">
        <v>87858</v>
      </c>
      <c r="I1909" s="3" t="n">
        <v>0</v>
      </c>
      <c r="J1909" s="4" t="n">
        <v>87858</v>
      </c>
      <c r="K1909" s="8">
        <f>IF(H1909=0,0,I1909/H1909)</f>
        <v/>
      </c>
      <c r="L1909" s="12" t="inlineStr">
        <is>
          <t>Reserve</t>
        </is>
      </c>
    </row>
    <row r="1910">
      <c r="A1910" t="inlineStr">
        <is>
          <t>Regency &amp; Lexington</t>
        </is>
      </c>
      <c r="B1910" s="7" t="n">
        <v>2025</v>
      </c>
      <c r="C1910" t="inlineStr">
        <is>
          <t>Construction Management Fee</t>
        </is>
      </c>
      <c r="D1910" t="inlineStr">
        <is>
          <t>CM Fee</t>
        </is>
      </c>
      <c r="E1910" s="7" t="inlineStr">
        <is>
          <t>51190-00</t>
        </is>
      </c>
      <c r="F1910" s="11" t="inlineStr">
        <is>
          <t>GC</t>
        </is>
      </c>
      <c r="G1910" s="15" t="inlineStr">
        <is>
          <t>CM Fee</t>
        </is>
      </c>
      <c r="H1910" s="3" t="n">
        <v>48322</v>
      </c>
      <c r="I1910" s="3" t="n">
        <v>0</v>
      </c>
      <c r="J1910" s="4" t="n">
        <v>48322</v>
      </c>
      <c r="K1910" s="8">
        <f>IF(H1910=0,0,I1910/H1910)</f>
        <v/>
      </c>
      <c r="L1910" s="12" t="inlineStr">
        <is>
          <t>Reserve</t>
        </is>
      </c>
    </row>
    <row r="1911">
      <c r="A1911" t="inlineStr">
        <is>
          <t>Renaissance</t>
        </is>
      </c>
      <c r="B1911" s="7" t="n">
        <v>2025</v>
      </c>
      <c r="C1911" t="inlineStr">
        <is>
          <t>Landscape Cleanup and Enhancements</t>
        </is>
      </c>
      <c r="D1911" t="inlineStr">
        <is>
          <t>PNA: Building clearance tree trim and cleanup.</t>
        </is>
      </c>
      <c r="E1911" s="7" t="inlineStr">
        <is>
          <t>83000-8300</t>
        </is>
      </c>
      <c r="F1911" s="12" t="inlineStr">
        <is>
          <t>PMC</t>
        </is>
      </c>
      <c r="G1911" s="7" t="inlineStr">
        <is>
          <t>Capital Plan</t>
        </is>
      </c>
      <c r="H1911" s="3" t="n">
        <v>84500</v>
      </c>
      <c r="I1911" s="3" t="n">
        <v>0</v>
      </c>
      <c r="J1911" s="4" t="n">
        <v>84500</v>
      </c>
      <c r="K1911" s="8">
        <f>IF(H1911=0,0,I1911/H1911)</f>
        <v/>
      </c>
      <c r="L1911" s="13" t="inlineStr">
        <is>
          <t>Not Started</t>
        </is>
      </c>
    </row>
    <row r="1912">
      <c r="A1912" t="inlineStr">
        <is>
          <t>Renaissance</t>
        </is>
      </c>
      <c r="B1912" s="7" t="n">
        <v>2025</v>
      </c>
      <c r="C1912" t="inlineStr">
        <is>
          <t xml:space="preserve">Asphalt Coating </t>
        </is>
      </c>
      <c r="D1912" t="inlineStr">
        <is>
          <t>PNA - Fill all alligator cracks, potholes and then seal coat throughout property. Also, speed bump repairs throughout pr</t>
        </is>
      </c>
      <c r="E1912" s="7" t="inlineStr">
        <is>
          <t>83000-2200</t>
        </is>
      </c>
      <c r="F1912" s="11" t="inlineStr">
        <is>
          <t>GC</t>
        </is>
      </c>
      <c r="G1912" s="7" t="inlineStr">
        <is>
          <t>Capital Plan</t>
        </is>
      </c>
      <c r="H1912" s="3" t="n">
        <v>271120</v>
      </c>
      <c r="I1912" s="3" t="n">
        <v>0</v>
      </c>
      <c r="J1912" s="4" t="n">
        <v>271120</v>
      </c>
      <c r="K1912" s="8">
        <f>IF(H1912=0,0,I1912/H1912)</f>
        <v/>
      </c>
      <c r="L1912" s="13" t="inlineStr">
        <is>
          <t>Not Started</t>
        </is>
      </c>
    </row>
    <row r="1913">
      <c r="A1913" t="inlineStr">
        <is>
          <t>Renaissance</t>
        </is>
      </c>
      <c r="B1913" s="7" t="n">
        <v>2025</v>
      </c>
      <c r="C1913" t="inlineStr">
        <is>
          <t>Concrete pavement</t>
        </is>
      </c>
      <c r="D1913" t="inlineStr">
        <is>
          <t>PNA: Repair damaged/ cracked swales throughtout property
Lender PCA: At the time of the assessment, several concrete tri</t>
        </is>
      </c>
      <c r="E1913" s="7" t="inlineStr">
        <is>
          <t>83000-2800</t>
        </is>
      </c>
      <c r="F1913" s="12" t="inlineStr">
        <is>
          <t>PMC</t>
        </is>
      </c>
      <c r="G1913" s="7" t="inlineStr">
        <is>
          <t>Capital Plan</t>
        </is>
      </c>
      <c r="H1913" s="3" t="n">
        <v>36500</v>
      </c>
      <c r="I1913" s="3" t="n">
        <v>6500</v>
      </c>
      <c r="J1913" s="4" t="n">
        <v>30000</v>
      </c>
      <c r="K1913" s="8">
        <f>IF(H1913=0,0,I1913/H1913)</f>
        <v/>
      </c>
      <c r="L1913" s="10" t="inlineStr">
        <is>
          <t>In Progress</t>
        </is>
      </c>
    </row>
    <row r="1914">
      <c r="A1914" t="inlineStr">
        <is>
          <t>Renaissance</t>
        </is>
      </c>
      <c r="B1914" s="7" t="n">
        <v>2025</v>
      </c>
      <c r="C1914" t="inlineStr">
        <is>
          <t>Stripe parking areas</t>
        </is>
      </c>
      <c r="D1914" t="inlineStr">
        <is>
          <t>PNA: Stripe parking lot throughout property.</t>
        </is>
      </c>
      <c r="E1914" s="7" t="inlineStr">
        <is>
          <t>83000-2200</t>
        </is>
      </c>
      <c r="F1914" s="11" t="inlineStr">
        <is>
          <t>GC</t>
        </is>
      </c>
      <c r="G1914" s="7" t="inlineStr">
        <is>
          <t>Capital Plan</t>
        </is>
      </c>
      <c r="H1914" s="3" t="n">
        <v>30000</v>
      </c>
      <c r="I1914" s="3" t="n">
        <v>0</v>
      </c>
      <c r="J1914" s="4" t="n">
        <v>30000</v>
      </c>
      <c r="K1914" s="8">
        <f>IF(H1914=0,0,I1914/H1914)</f>
        <v/>
      </c>
      <c r="L1914" s="13" t="inlineStr">
        <is>
          <t>Not Started</t>
        </is>
      </c>
    </row>
    <row r="1915">
      <c r="A1915" t="inlineStr">
        <is>
          <t>Renaissance</t>
        </is>
      </c>
      <c r="B1915" s="7" t="n">
        <v>2025</v>
      </c>
      <c r="C1915" t="inlineStr">
        <is>
          <t>ADA parking &amp; curb cuts</t>
        </is>
      </c>
      <c r="D1915" t="inlineStr">
        <is>
          <t>PNA: Repair of any damaged curbs.</t>
        </is>
      </c>
      <c r="E1915" s="7" t="inlineStr">
        <is>
          <t>83000-2800</t>
        </is>
      </c>
      <c r="F1915" s="11" t="inlineStr">
        <is>
          <t>GC</t>
        </is>
      </c>
      <c r="G1915" s="7" t="inlineStr">
        <is>
          <t>Capital Plan</t>
        </is>
      </c>
      <c r="H1915" s="3" t="n">
        <v>10660</v>
      </c>
      <c r="I1915" s="3" t="n">
        <v>0</v>
      </c>
      <c r="J1915" s="4" t="n">
        <v>10660</v>
      </c>
      <c r="K1915" s="8">
        <f>IF(H1915=0,0,I1915/H1915)</f>
        <v/>
      </c>
      <c r="L1915" s="13" t="inlineStr">
        <is>
          <t>Not Started</t>
        </is>
      </c>
    </row>
    <row r="1916">
      <c r="A1916" t="inlineStr">
        <is>
          <t>Renaissance</t>
        </is>
      </c>
      <c r="B1916" s="7" t="n">
        <v>2025</v>
      </c>
      <c r="C1916" t="inlineStr">
        <is>
          <t>Sidewalks</t>
        </is>
      </c>
      <c r="D1916" t="inlineStr">
        <is>
          <t>Sidewalk Repairs</t>
        </is>
      </c>
      <c r="E1916" s="7" t="inlineStr">
        <is>
          <t>83000-7100</t>
        </is>
      </c>
      <c r="F1916" s="11" t="inlineStr">
        <is>
          <t>GC</t>
        </is>
      </c>
      <c r="G1916" s="7" t="inlineStr">
        <is>
          <t>Capital Plan</t>
        </is>
      </c>
      <c r="H1916" s="3" t="n">
        <v>33350</v>
      </c>
      <c r="I1916" s="3" t="n">
        <v>0</v>
      </c>
      <c r="J1916" s="4" t="n">
        <v>33350</v>
      </c>
      <c r="K1916" s="8">
        <f>IF(H1916=0,0,I1916/H1916)</f>
        <v/>
      </c>
      <c r="L1916" s="13" t="inlineStr">
        <is>
          <t>Not Started</t>
        </is>
      </c>
    </row>
    <row r="1917">
      <c r="A1917" t="inlineStr">
        <is>
          <t>Renaissance</t>
        </is>
      </c>
      <c r="B1917" s="7" t="n">
        <v>2025</v>
      </c>
      <c r="C1917" t="inlineStr">
        <is>
          <t>Landscape irrigation</t>
        </is>
      </c>
      <c r="D1917" t="inlineStr">
        <is>
          <t>PNA: Inspect and repair irrigation 
Lender PCA: At the time of the assessment, standing water was observed in various ar</t>
        </is>
      </c>
      <c r="E1917" s="7" t="inlineStr">
        <is>
          <t>83000-6900</t>
        </is>
      </c>
      <c r="F1917" s="12" t="inlineStr">
        <is>
          <t>PMC</t>
        </is>
      </c>
      <c r="G1917" s="7" t="inlineStr">
        <is>
          <t>Capital Plan</t>
        </is>
      </c>
      <c r="H1917" s="3" t="n">
        <v>31200</v>
      </c>
      <c r="I1917" s="3" t="n">
        <v>0</v>
      </c>
      <c r="J1917" s="4" t="n">
        <v>31200</v>
      </c>
      <c r="K1917" s="8">
        <f>IF(H1917=0,0,I1917/H1917)</f>
        <v/>
      </c>
      <c r="L1917" s="13" t="inlineStr">
        <is>
          <t>Not Started</t>
        </is>
      </c>
    </row>
    <row r="1918">
      <c r="A1918" t="inlineStr">
        <is>
          <t>Renaissance</t>
        </is>
      </c>
      <c r="B1918" s="7" t="n">
        <v>2025</v>
      </c>
      <c r="C1918" t="inlineStr">
        <is>
          <t>Replace swimming pool deck</t>
        </is>
      </c>
      <c r="D1918" t="inlineStr">
        <is>
          <t>PNA: Repairs to pool deck cracks and resurface. Bring depth markers, tile, and coping up to code</t>
        </is>
      </c>
      <c r="E1918" s="7" t="inlineStr">
        <is>
          <t>83000-5100</t>
        </is>
      </c>
      <c r="F1918" s="11" t="inlineStr">
        <is>
          <t>GC</t>
        </is>
      </c>
      <c r="G1918" s="7" t="inlineStr">
        <is>
          <t>Capital Plan</t>
        </is>
      </c>
      <c r="H1918" s="3" t="n">
        <v>100000</v>
      </c>
      <c r="I1918" s="3" t="n">
        <v>0</v>
      </c>
      <c r="J1918" s="4" t="n">
        <v>100000</v>
      </c>
      <c r="K1918" s="8">
        <f>IF(H1918=0,0,I1918/H1918)</f>
        <v/>
      </c>
      <c r="L1918" s="13" t="inlineStr">
        <is>
          <t>Not Started</t>
        </is>
      </c>
    </row>
    <row r="1919">
      <c r="A1919" t="inlineStr">
        <is>
          <t>Renaissance</t>
        </is>
      </c>
      <c r="B1919" s="7" t="n">
        <v>2025</v>
      </c>
      <c r="C1919" t="inlineStr">
        <is>
          <t>Playground equipment</t>
        </is>
      </c>
      <c r="D1919" t="inlineStr">
        <is>
          <t>PNA: Current playground extremely faded,  if wanting replacement will need to add more funds. Number given is for adding</t>
        </is>
      </c>
      <c r="E1919" s="7" t="inlineStr">
        <is>
          <t>83000-1700</t>
        </is>
      </c>
      <c r="F1919" s="11" t="inlineStr">
        <is>
          <t>GC</t>
        </is>
      </c>
      <c r="G1919" s="7" t="inlineStr">
        <is>
          <t>Capital Plan</t>
        </is>
      </c>
      <c r="H1919" s="3" t="n">
        <v>12600</v>
      </c>
      <c r="I1919" s="3" t="n">
        <v>0</v>
      </c>
      <c r="J1919" s="4" t="n">
        <v>12600</v>
      </c>
      <c r="K1919" s="8">
        <f>IF(H1919=0,0,I1919/H1919)</f>
        <v/>
      </c>
      <c r="L1919" s="13" t="inlineStr">
        <is>
          <t>Not Started</t>
        </is>
      </c>
    </row>
    <row r="1920">
      <c r="A1920" t="inlineStr">
        <is>
          <t>Renaissance</t>
        </is>
      </c>
      <c r="B1920" s="7" t="n">
        <v>2025</v>
      </c>
      <c r="C1920" t="inlineStr">
        <is>
          <t xml:space="preserve">Carport and garage </t>
        </is>
      </c>
      <c r="D1920" t="inlineStr">
        <is>
          <t>PNA: Repair any damaged carports throughtout property. Replace 31 garage doors throughout property - significant damage.</t>
        </is>
      </c>
      <c r="E1920" s="7" t="inlineStr">
        <is>
          <t>83000-2600</t>
        </is>
      </c>
      <c r="F1920" s="11" t="inlineStr">
        <is>
          <t>GC</t>
        </is>
      </c>
      <c r="G1920" s="7" t="inlineStr">
        <is>
          <t>Capital Plan</t>
        </is>
      </c>
      <c r="H1920" s="3" t="n">
        <v>92400</v>
      </c>
      <c r="I1920" s="3" t="n">
        <v>2595</v>
      </c>
      <c r="J1920" s="4" t="n">
        <v>89805</v>
      </c>
      <c r="K1920" s="8">
        <f>IF(H1920=0,0,I1920/H1920)</f>
        <v/>
      </c>
      <c r="L1920" s="10" t="inlineStr">
        <is>
          <t>In Progress</t>
        </is>
      </c>
    </row>
    <row r="1921">
      <c r="A1921" t="inlineStr">
        <is>
          <t>Renaissance</t>
        </is>
      </c>
      <c r="B1921" s="7" t="n">
        <v>2025</v>
      </c>
      <c r="C1921" t="inlineStr">
        <is>
          <t>Dumpster enclosures</t>
        </is>
      </c>
      <c r="D1921" t="inlineStr">
        <is>
          <t>PNA: Damage cinderblocks at dumpster enclosures to be repaired.
Lender PCA: Two of the refuse enclosures were observed w</t>
        </is>
      </c>
      <c r="E1921" s="7" t="inlineStr">
        <is>
          <t>83000-3700</t>
        </is>
      </c>
      <c r="F1921" s="12" t="inlineStr">
        <is>
          <t>PMC</t>
        </is>
      </c>
      <c r="G1921" s="7" t="inlineStr">
        <is>
          <t>Capital Plan</t>
        </is>
      </c>
      <c r="H1921" s="3" t="n">
        <v>18500</v>
      </c>
      <c r="I1921" s="3" t="n">
        <v>0</v>
      </c>
      <c r="J1921" s="4" t="n">
        <v>18500</v>
      </c>
      <c r="K1921" s="8">
        <f>IF(H1921=0,0,I1921/H1921)</f>
        <v/>
      </c>
      <c r="L1921" s="13" t="inlineStr">
        <is>
          <t>Not Started</t>
        </is>
      </c>
    </row>
    <row r="1922">
      <c r="A1922" t="inlineStr">
        <is>
          <t>Renaissance</t>
        </is>
      </c>
      <c r="B1922" s="7" t="n">
        <v>2025</v>
      </c>
      <c r="C1922" t="inlineStr">
        <is>
          <t>Parking Lot Concersion</t>
        </is>
      </c>
      <c r="D1922" t="inlineStr">
        <is>
          <t>Potential to convert unused parking lot, will evaluate further into hold</t>
        </is>
      </c>
      <c r="E1922" s="7" t="inlineStr">
        <is>
          <t>83000-2200</t>
        </is>
      </c>
      <c r="F1922" s="11" t="inlineStr">
        <is>
          <t>GC</t>
        </is>
      </c>
      <c r="G1922" s="7" t="inlineStr">
        <is>
          <t>Capital Plan</t>
        </is>
      </c>
      <c r="H1922" s="3" t="n">
        <v>30000</v>
      </c>
      <c r="I1922" s="3" t="n">
        <v>0</v>
      </c>
      <c r="J1922" s="4" t="n">
        <v>30000</v>
      </c>
      <c r="K1922" s="8">
        <f>IF(H1922=0,0,I1922/H1922)</f>
        <v/>
      </c>
      <c r="L1922" s="13" t="inlineStr">
        <is>
          <t>Not Started</t>
        </is>
      </c>
    </row>
    <row r="1923">
      <c r="A1923" t="inlineStr">
        <is>
          <t>Renaissance</t>
        </is>
      </c>
      <c r="B1923" s="7" t="n">
        <v>2025</v>
      </c>
      <c r="C1923" t="inlineStr">
        <is>
          <t>Sports Court</t>
        </is>
      </c>
      <c r="D1923" t="inlineStr">
        <is>
          <t xml:space="preserve">PNA: Complete resurface of sports court and new lines for basketball court.                                             </t>
        </is>
      </c>
      <c r="E1923" s="7" t="inlineStr">
        <is>
          <t>83000-6700</t>
        </is>
      </c>
      <c r="F1923" s="12" t="inlineStr">
        <is>
          <t>PMC</t>
        </is>
      </c>
      <c r="G1923" s="7" t="inlineStr">
        <is>
          <t>Capital Plan</t>
        </is>
      </c>
      <c r="H1923" s="3" t="n">
        <v>98250</v>
      </c>
      <c r="I1923" s="3" t="n">
        <v>2510</v>
      </c>
      <c r="J1923" s="4" t="n">
        <v>95740</v>
      </c>
      <c r="K1923" s="8">
        <f>IF(H1923=0,0,I1923/H1923)</f>
        <v/>
      </c>
      <c r="L1923" s="10" t="inlineStr">
        <is>
          <t>In Progress</t>
        </is>
      </c>
    </row>
    <row r="1924">
      <c r="A1924" t="inlineStr">
        <is>
          <t>Renaissance</t>
        </is>
      </c>
      <c r="B1924" s="7" t="n">
        <v>2025</v>
      </c>
      <c r="C1924" t="inlineStr">
        <is>
          <t>Repair or replace damaged concrete treads at stairs.</t>
        </is>
      </c>
      <c r="D1924" t="inlineStr">
        <is>
          <t>Lender PCA: At the time of the assessment, a damaged concrete thread was observed at the stairs to the upper floor apart</t>
        </is>
      </c>
      <c r="E1924" s="7" t="inlineStr">
        <is>
          <t>83000-7000</t>
        </is>
      </c>
      <c r="F1924" s="12" t="inlineStr">
        <is>
          <t>PMC</t>
        </is>
      </c>
      <c r="G1924" s="7" t="inlineStr">
        <is>
          <t>Capital Plan</t>
        </is>
      </c>
      <c r="H1924" s="3" t="n">
        <v>500</v>
      </c>
      <c r="I1924" s="3" t="n">
        <v>0</v>
      </c>
      <c r="J1924" s="4" t="n">
        <v>500</v>
      </c>
      <c r="K1924" s="8">
        <f>IF(H1924=0,0,I1924/H1924)</f>
        <v/>
      </c>
      <c r="L1924" s="13" t="inlineStr">
        <is>
          <t>Not Started</t>
        </is>
      </c>
    </row>
    <row r="1925">
      <c r="A1925" t="inlineStr">
        <is>
          <t>Renaissance</t>
        </is>
      </c>
      <c r="B1925" s="7" t="n">
        <v>2025</v>
      </c>
      <c r="C1925" t="inlineStr">
        <is>
          <t>Repair exterior stair treads and stringers</t>
        </is>
      </c>
      <c r="D1925" t="inlineStr">
        <is>
          <t>PNA: Secure Stair Treads &amp; Stringers</t>
        </is>
      </c>
      <c r="E1925" s="7" t="inlineStr">
        <is>
          <t>83000-7100</t>
        </is>
      </c>
      <c r="F1925" s="11" t="inlineStr">
        <is>
          <t>GC</t>
        </is>
      </c>
      <c r="G1925" s="7" t="inlineStr">
        <is>
          <t>Capital Plan</t>
        </is>
      </c>
      <c r="H1925" s="3" t="n">
        <v>12200</v>
      </c>
      <c r="I1925" s="3" t="n">
        <v>0</v>
      </c>
      <c r="J1925" s="4" t="n">
        <v>12200</v>
      </c>
      <c r="K1925" s="8">
        <f>IF(H1925=0,0,I1925/H1925)</f>
        <v/>
      </c>
      <c r="L1925" s="13" t="inlineStr">
        <is>
          <t>Not Started</t>
        </is>
      </c>
    </row>
    <row r="1926">
      <c r="A1926" t="inlineStr">
        <is>
          <t>Renaissance</t>
        </is>
      </c>
      <c r="B1926" s="7" t="n">
        <v>2025</v>
      </c>
      <c r="C1926" t="inlineStr">
        <is>
          <t>Repair exterior stair railings</t>
        </is>
      </c>
      <c r="D1926" t="inlineStr">
        <is>
          <t>PNA: Secure railings and paint all metal stair railings. Currently significantly chipped.</t>
        </is>
      </c>
      <c r="E1926" s="7" t="inlineStr">
        <is>
          <t>83000-7100</t>
        </is>
      </c>
      <c r="F1926" s="11" t="inlineStr">
        <is>
          <t>GC</t>
        </is>
      </c>
      <c r="G1926" s="7" t="inlineStr">
        <is>
          <t>Capital Plan</t>
        </is>
      </c>
      <c r="H1926" s="3" t="n">
        <v>37800</v>
      </c>
      <c r="I1926" s="3" t="n">
        <v>0</v>
      </c>
      <c r="J1926" s="4" t="n">
        <v>37800</v>
      </c>
      <c r="K1926" s="8">
        <f>IF(H1926=0,0,I1926/H1926)</f>
        <v/>
      </c>
      <c r="L1926" s="13" t="inlineStr">
        <is>
          <t>Not Started</t>
        </is>
      </c>
    </row>
    <row r="1927">
      <c r="A1927" t="inlineStr">
        <is>
          <t>Renaissance</t>
        </is>
      </c>
      <c r="B1927" s="7" t="n">
        <v>2025</v>
      </c>
      <c r="C1927" t="inlineStr">
        <is>
          <t>Moss Treatment</t>
        </is>
      </c>
      <c r="D1927" t="inlineStr">
        <is>
          <t>Moss treatment and pine needle cleaning</t>
        </is>
      </c>
      <c r="E1927" s="7" t="inlineStr">
        <is>
          <t>83000-6100</t>
        </is>
      </c>
      <c r="F1927" s="11" t="inlineStr">
        <is>
          <t>GC</t>
        </is>
      </c>
      <c r="G1927" s="7" t="inlineStr">
        <is>
          <t>Capital Plan</t>
        </is>
      </c>
      <c r="H1927" s="3" t="n">
        <v>10000</v>
      </c>
      <c r="I1927" s="3" t="n">
        <v>0</v>
      </c>
      <c r="J1927" s="4" t="n">
        <v>10000</v>
      </c>
      <c r="K1927" s="8">
        <f>IF(H1927=0,0,I1927/H1927)</f>
        <v/>
      </c>
      <c r="L1927" s="13" t="inlineStr">
        <is>
          <t>Not Started</t>
        </is>
      </c>
    </row>
    <row r="1928">
      <c r="A1928" t="inlineStr">
        <is>
          <t>Renaissance</t>
        </is>
      </c>
      <c r="B1928" s="7" t="n">
        <v>2025</v>
      </c>
      <c r="C1928" t="inlineStr">
        <is>
          <t>Tile roofing</t>
        </is>
      </c>
      <c r="D1928" t="inlineStr">
        <is>
          <t>PNA: Clay tile roofing - inspect and minor repairs</t>
        </is>
      </c>
      <c r="E1928" s="7" t="inlineStr">
        <is>
          <t>83000-6100</t>
        </is>
      </c>
      <c r="F1928" s="11" t="inlineStr">
        <is>
          <t>GC</t>
        </is>
      </c>
      <c r="G1928" s="7" t="inlineStr">
        <is>
          <t>Capital Plan</t>
        </is>
      </c>
      <c r="H1928" s="3" t="n">
        <v>39860</v>
      </c>
      <c r="I1928" s="3" t="n">
        <v>0</v>
      </c>
      <c r="J1928" s="4" t="n">
        <v>39860</v>
      </c>
      <c r="K1928" s="8">
        <f>IF(H1928=0,0,I1928/H1928)</f>
        <v/>
      </c>
      <c r="L1928" s="13" t="inlineStr">
        <is>
          <t>Not Started</t>
        </is>
      </c>
    </row>
    <row r="1929">
      <c r="A1929" t="inlineStr">
        <is>
          <t>Renaissance</t>
        </is>
      </c>
      <c r="B1929" s="7" t="n">
        <v>2025</v>
      </c>
      <c r="C1929" t="inlineStr">
        <is>
          <t>Gutters &amp; downspouts</t>
        </is>
      </c>
      <c r="D1929" t="inlineStr">
        <is>
          <t>PNA: Secure and clean downspouts. Confirm this includes gutters and repinning</t>
        </is>
      </c>
      <c r="E1929" s="7" t="inlineStr">
        <is>
          <t>83000-6100</t>
        </is>
      </c>
      <c r="F1929" s="11" t="inlineStr">
        <is>
          <t>GC</t>
        </is>
      </c>
      <c r="G1929" s="7" t="inlineStr">
        <is>
          <t>Capital Plan</t>
        </is>
      </c>
      <c r="H1929" s="3" t="n">
        <v>36200</v>
      </c>
      <c r="I1929" s="3" t="n">
        <v>0</v>
      </c>
      <c r="J1929" s="4" t="n">
        <v>36200</v>
      </c>
      <c r="K1929" s="8">
        <f>IF(H1929=0,0,I1929/H1929)</f>
        <v/>
      </c>
      <c r="L1929" s="13" t="inlineStr">
        <is>
          <t>Not Started</t>
        </is>
      </c>
    </row>
    <row r="1930">
      <c r="A1930" t="inlineStr">
        <is>
          <t>Renaissance</t>
        </is>
      </c>
      <c r="B1930" s="7" t="n">
        <v>2025</v>
      </c>
      <c r="C1930" t="inlineStr">
        <is>
          <t>Repair / replace cement fiber siding</t>
        </is>
      </c>
      <c r="D1930" t="inlineStr">
        <is>
          <t>PNA: Maintenance shed needs to new siding replacment and paint.</t>
        </is>
      </c>
      <c r="E1930" s="7" t="inlineStr">
        <is>
          <t>83000-6500</t>
        </is>
      </c>
      <c r="F1930" s="11" t="inlineStr">
        <is>
          <t>GC</t>
        </is>
      </c>
      <c r="G1930" s="7" t="inlineStr">
        <is>
          <t>Capital Plan</t>
        </is>
      </c>
      <c r="H1930" s="3" t="n">
        <v>18500</v>
      </c>
      <c r="I1930" s="3" t="n">
        <v>0</v>
      </c>
      <c r="J1930" s="4" t="n">
        <v>18500</v>
      </c>
      <c r="K1930" s="8">
        <f>IF(H1930=0,0,I1930/H1930)</f>
        <v/>
      </c>
      <c r="L1930" s="13" t="inlineStr">
        <is>
          <t>Not Started</t>
        </is>
      </c>
    </row>
    <row r="1931">
      <c r="A1931" t="inlineStr">
        <is>
          <t>Renaissance</t>
        </is>
      </c>
      <c r="B1931" s="7" t="n">
        <v>2025</v>
      </c>
      <c r="C1931" t="inlineStr">
        <is>
          <t>Exterior building painting</t>
        </is>
      </c>
      <c r="D1931" t="inlineStr">
        <is>
          <t>Including estimate from WDIR , to be in Yr 2 (Q4 of'27)</t>
        </is>
      </c>
      <c r="E1931" s="7" t="inlineStr">
        <is>
          <t>83000-3400</t>
        </is>
      </c>
      <c r="F1931" s="12" t="inlineStr">
        <is>
          <t>PMC</t>
        </is>
      </c>
      <c r="G1931" s="7" t="inlineStr">
        <is>
          <t>Capital Plan</t>
        </is>
      </c>
      <c r="H1931" s="3" t="n">
        <v>556000</v>
      </c>
      <c r="I1931" s="3" t="n">
        <v>0</v>
      </c>
      <c r="J1931" s="4" t="n">
        <v>556000</v>
      </c>
      <c r="K1931" s="8">
        <f>IF(H1931=0,0,I1931/H1931)</f>
        <v/>
      </c>
      <c r="L1931" s="13" t="inlineStr">
        <is>
          <t>Not Started</t>
        </is>
      </c>
    </row>
    <row r="1932">
      <c r="A1932" t="inlineStr">
        <is>
          <t>Renaissance</t>
        </is>
      </c>
      <c r="B1932" s="7" t="n">
        <v>2025</v>
      </c>
      <c r="C1932" t="inlineStr">
        <is>
          <t>Exterior repair for WDIR</t>
        </is>
      </c>
      <c r="D1932" t="inlineStr">
        <is>
          <t>Remediation of active termites</t>
        </is>
      </c>
      <c r="E1932" s="7" t="inlineStr">
        <is>
          <t>80000-6800</t>
        </is>
      </c>
      <c r="F1932" s="12" t="inlineStr">
        <is>
          <t>PMC</t>
        </is>
      </c>
      <c r="G1932" s="7" t="inlineStr">
        <is>
          <t>Capital Plan</t>
        </is>
      </c>
      <c r="H1932" s="3" t="n">
        <v>250000</v>
      </c>
      <c r="I1932" s="3" t="n">
        <v>0</v>
      </c>
      <c r="J1932" s="4" t="n">
        <v>250000</v>
      </c>
      <c r="K1932" s="8">
        <f>IF(H1932=0,0,I1932/H1932)</f>
        <v/>
      </c>
      <c r="L1932" s="13" t="inlineStr">
        <is>
          <t>Not Started</t>
        </is>
      </c>
    </row>
    <row r="1933">
      <c r="A1933" t="inlineStr">
        <is>
          <t>Renaissance</t>
        </is>
      </c>
      <c r="B1933" s="7" t="n">
        <v>2025</v>
      </c>
      <c r="C1933" t="inlineStr">
        <is>
          <t>Fire Stops</t>
        </is>
      </c>
      <c r="D1933" t="inlineStr">
        <is>
          <t>PNA: Fire stops</t>
        </is>
      </c>
      <c r="E1933" s="7" t="inlineStr">
        <is>
          <t>80000-6400</t>
        </is>
      </c>
      <c r="F1933" s="12" t="inlineStr">
        <is>
          <t>PMC</t>
        </is>
      </c>
      <c r="G1933" s="7" t="inlineStr">
        <is>
          <t>Capital Plan</t>
        </is>
      </c>
      <c r="H1933" s="3" t="n">
        <v>27244</v>
      </c>
      <c r="I1933" s="3" t="n">
        <v>9697</v>
      </c>
      <c r="J1933" s="4" t="n">
        <v>17547</v>
      </c>
      <c r="K1933" s="8">
        <f>IF(H1933=0,0,I1933/H1933)</f>
        <v/>
      </c>
      <c r="L1933" s="10" t="inlineStr">
        <is>
          <t>In Progress</t>
        </is>
      </c>
    </row>
    <row r="1934">
      <c r="A1934" t="inlineStr">
        <is>
          <t>Renaissance</t>
        </is>
      </c>
      <c r="B1934" s="7" t="n">
        <v>2025</v>
      </c>
      <c r="C1934" t="inlineStr">
        <is>
          <t>Security/ fire alarm systems</t>
        </is>
      </c>
      <c r="D1934" t="inlineStr">
        <is>
          <t>Lender PCA: At the time of the assessment, unit 143 was observed to have missing smoke detectors in the hallways and bed</t>
        </is>
      </c>
      <c r="E1934" s="7" t="inlineStr">
        <is>
          <t>80000-1700</t>
        </is>
      </c>
      <c r="F1934" s="12" t="inlineStr">
        <is>
          <t>PMC</t>
        </is>
      </c>
      <c r="G1934" s="7" t="inlineStr">
        <is>
          <t>Capital Plan</t>
        </is>
      </c>
      <c r="H1934" s="3" t="n">
        <v>100</v>
      </c>
      <c r="I1934" s="3" t="n">
        <v>0</v>
      </c>
      <c r="J1934" s="4" t="n">
        <v>100</v>
      </c>
      <c r="K1934" s="8">
        <f>IF(H1934=0,0,I1934/H1934)</f>
        <v/>
      </c>
      <c r="L1934" s="13" t="inlineStr">
        <is>
          <t>Not Started</t>
        </is>
      </c>
    </row>
    <row r="1935">
      <c r="A1935" t="inlineStr">
        <is>
          <t>Renaissance</t>
        </is>
      </c>
      <c r="B1935" s="7" t="n">
        <v>2025</v>
      </c>
      <c r="C1935" t="inlineStr">
        <is>
          <t>Common area light fixtures</t>
        </is>
      </c>
      <c r="D1935" t="inlineStr">
        <is>
          <t>PNA: Replace all pole lights, wall packs throughout property.</t>
        </is>
      </c>
      <c r="E1935" s="7" t="inlineStr">
        <is>
          <t>83000-3200</t>
        </is>
      </c>
      <c r="F1935" s="11" t="inlineStr">
        <is>
          <t>GC</t>
        </is>
      </c>
      <c r="G1935" s="7" t="inlineStr">
        <is>
          <t>Capital Plan</t>
        </is>
      </c>
      <c r="H1935" s="3" t="n">
        <v>44600</v>
      </c>
      <c r="I1935" s="3" t="n">
        <v>0</v>
      </c>
      <c r="J1935" s="4" t="n">
        <v>44600</v>
      </c>
      <c r="K1935" s="8">
        <f>IF(H1935=0,0,I1935/H1935)</f>
        <v/>
      </c>
      <c r="L1935" s="13" t="inlineStr">
        <is>
          <t>Not Started</t>
        </is>
      </c>
    </row>
    <row r="1936">
      <c r="A1936" t="inlineStr">
        <is>
          <t>Renaissance</t>
        </is>
      </c>
      <c r="B1936" s="7" t="n">
        <v>2025</v>
      </c>
      <c r="C1936" t="inlineStr">
        <is>
          <t>Replace breezeway lights</t>
        </is>
      </c>
      <c r="D1936" t="inlineStr">
        <is>
          <t>PNA: Replace all breezeway sconces to LED throughout property.</t>
        </is>
      </c>
      <c r="E1936" s="7" t="inlineStr">
        <is>
          <t>83000-3200</t>
        </is>
      </c>
      <c r="F1936" s="11" t="inlineStr">
        <is>
          <t>GC</t>
        </is>
      </c>
      <c r="G1936" s="7" t="inlineStr">
        <is>
          <t>Capital Plan</t>
        </is>
      </c>
      <c r="H1936" s="3" t="n">
        <v>27800</v>
      </c>
      <c r="I1936" s="3" t="n">
        <v>0</v>
      </c>
      <c r="J1936" s="4" t="n">
        <v>27800</v>
      </c>
      <c r="K1936" s="8">
        <f>IF(H1936=0,0,I1936/H1936)</f>
        <v/>
      </c>
      <c r="L1936" s="13" t="inlineStr">
        <is>
          <t>Not Started</t>
        </is>
      </c>
    </row>
    <row r="1937">
      <c r="A1937" t="inlineStr">
        <is>
          <t>Renaissance</t>
        </is>
      </c>
      <c r="B1937" s="7" t="n">
        <v>2025</v>
      </c>
      <c r="C1937" t="inlineStr">
        <is>
          <t>Contingency</t>
        </is>
      </c>
      <c r="D1937" t="inlineStr">
        <is>
          <t>Contingency Amount</t>
        </is>
      </c>
      <c r="E1937" s="7" t="inlineStr">
        <is>
          <t>80000-7200</t>
        </is>
      </c>
      <c r="F1937" s="11" t="inlineStr">
        <is>
          <t>GC</t>
        </is>
      </c>
      <c r="G1937" s="15" t="inlineStr">
        <is>
          <t>Contingency</t>
        </is>
      </c>
      <c r="H1937" s="3" t="n">
        <v>95494</v>
      </c>
      <c r="I1937" s="3" t="n">
        <v>0</v>
      </c>
      <c r="J1937" s="4" t="n">
        <v>95494</v>
      </c>
      <c r="K1937" s="8">
        <f>IF(H1937=0,0,I1937/H1937)</f>
        <v/>
      </c>
      <c r="L1937" s="12" t="inlineStr">
        <is>
          <t>Reserve</t>
        </is>
      </c>
    </row>
    <row r="1938">
      <c r="A1938" t="inlineStr">
        <is>
          <t>Renaissance</t>
        </is>
      </c>
      <c r="B1938" s="7" t="n">
        <v>2025</v>
      </c>
      <c r="C1938" t="inlineStr">
        <is>
          <t>Construction Management Fee</t>
        </is>
      </c>
      <c r="D1938" t="inlineStr">
        <is>
          <t>CM Fee</t>
        </is>
      </c>
      <c r="E1938" s="7" t="inlineStr">
        <is>
          <t>80000-7200</t>
        </is>
      </c>
      <c r="F1938" s="11" t="inlineStr">
        <is>
          <t>GC</t>
        </is>
      </c>
      <c r="G1938" s="15" t="inlineStr">
        <is>
          <t>CM Fee</t>
        </is>
      </c>
      <c r="H1938" s="3" t="n">
        <v>100269</v>
      </c>
      <c r="I1938" s="3" t="n">
        <v>0</v>
      </c>
      <c r="J1938" s="4" t="n">
        <v>100269</v>
      </c>
      <c r="K1938" s="8">
        <f>IF(H1938=0,0,I1938/H1938)</f>
        <v/>
      </c>
      <c r="L1938" s="12" t="inlineStr">
        <is>
          <t>Reserve</t>
        </is>
      </c>
    </row>
    <row r="1939">
      <c r="A1939" t="inlineStr">
        <is>
          <t>Rosemont</t>
        </is>
      </c>
      <c r="B1939" s="7" t="n">
        <v>2025</v>
      </c>
      <c r="C1939" t="inlineStr">
        <is>
          <t>Landscape Cleanup and Enhancements</t>
        </is>
      </c>
      <c r="D1939" t="inlineStr">
        <is>
          <t>Initial property landscape entry and tour path enhancements, etc</t>
        </is>
      </c>
      <c r="E1939" s="7" t="inlineStr">
        <is>
          <t>84303</t>
        </is>
      </c>
      <c r="F1939" s="12" t="inlineStr">
        <is>
          <t>PMC</t>
        </is>
      </c>
      <c r="G1939" s="7" t="inlineStr">
        <is>
          <t>Capital Plan</t>
        </is>
      </c>
      <c r="H1939" s="3" t="n">
        <v>20000</v>
      </c>
      <c r="I1939" s="3" t="n">
        <v>0</v>
      </c>
      <c r="J1939" s="4" t="n">
        <v>20000</v>
      </c>
      <c r="K1939" s="8">
        <f>IF(H1939=0,0,I1939/H1939)</f>
        <v/>
      </c>
      <c r="L1939" s="13" t="inlineStr">
        <is>
          <t>Not Started</t>
        </is>
      </c>
    </row>
    <row r="1940">
      <c r="A1940" t="inlineStr">
        <is>
          <t>Rosemont</t>
        </is>
      </c>
      <c r="B1940" s="7" t="n">
        <v>2025</v>
      </c>
      <c r="C1940" t="inlineStr">
        <is>
          <t>Storm sewer piping</t>
        </is>
      </c>
      <c r="D1940" t="inlineStr">
        <is>
          <t>Address 7 areas of water intrusion throughout property</t>
        </is>
      </c>
      <c r="F1940" s="11" t="inlineStr">
        <is>
          <t>GC</t>
        </is>
      </c>
      <c r="G1940" s="7" t="inlineStr">
        <is>
          <t>Capital Plan</t>
        </is>
      </c>
      <c r="H1940" s="3" t="n">
        <v>36000</v>
      </c>
      <c r="I1940" s="3" t="n">
        <v>36000</v>
      </c>
      <c r="J1940" s="4" t="n">
        <v>0</v>
      </c>
      <c r="K1940" s="8">
        <f>IF(H1940=0,0,I1940/H1940)</f>
        <v/>
      </c>
      <c r="L1940" s="11" t="inlineStr">
        <is>
          <t>Completed</t>
        </is>
      </c>
    </row>
    <row r="1941">
      <c r="A1941" t="inlineStr">
        <is>
          <t>Rosemont</t>
        </is>
      </c>
      <c r="B1941" s="7" t="n">
        <v>2025</v>
      </c>
      <c r="C1941" t="inlineStr">
        <is>
          <t>Asphalt Repairs</t>
        </is>
      </c>
      <c r="D1941" t="inlineStr">
        <is>
          <t>Mill, cement stabilize and overlay all drive aisles throughout property. Includes Equity PCR Item 3.3.2- Mill and overla</t>
        </is>
      </c>
      <c r="E1941" s="7" t="inlineStr">
        <is>
          <t>84204</t>
        </is>
      </c>
      <c r="F1941" s="11" t="inlineStr">
        <is>
          <t>GC</t>
        </is>
      </c>
      <c r="G1941" s="7" t="inlineStr">
        <is>
          <t>Capital Plan</t>
        </is>
      </c>
      <c r="H1941" s="3" t="n">
        <v>750000</v>
      </c>
      <c r="I1941" s="3" t="n">
        <v>750000</v>
      </c>
      <c r="J1941" s="4" t="n">
        <v>0</v>
      </c>
      <c r="K1941" s="8">
        <f>IF(H1941=0,0,I1941/H1941)</f>
        <v/>
      </c>
      <c r="L1941" s="11" t="inlineStr">
        <is>
          <t>Completed</t>
        </is>
      </c>
    </row>
    <row r="1942">
      <c r="A1942" t="inlineStr">
        <is>
          <t>Rosemont</t>
        </is>
      </c>
      <c r="B1942" s="7" t="n">
        <v>2025</v>
      </c>
      <c r="C1942" t="inlineStr">
        <is>
          <t>Stripe parking areas</t>
        </is>
      </c>
      <c r="D1942" t="inlineStr">
        <is>
          <t>Layout and stripe throughout property</t>
        </is>
      </c>
      <c r="E1942" s="7" t="inlineStr">
        <is>
          <t>84201</t>
        </is>
      </c>
      <c r="F1942" s="11" t="inlineStr">
        <is>
          <t>GC</t>
        </is>
      </c>
      <c r="G1942" s="7" t="inlineStr">
        <is>
          <t>Capital Plan</t>
        </is>
      </c>
      <c r="H1942" s="3" t="n">
        <v>30000</v>
      </c>
      <c r="I1942" s="3" t="n">
        <v>30000</v>
      </c>
      <c r="J1942" s="4" t="n">
        <v>0</v>
      </c>
      <c r="K1942" s="8">
        <f>IF(H1942=0,0,I1942/H1942)</f>
        <v/>
      </c>
      <c r="L1942" s="11" t="inlineStr">
        <is>
          <t>Completed</t>
        </is>
      </c>
    </row>
    <row r="1943">
      <c r="A1943" t="inlineStr">
        <is>
          <t>Rosemont</t>
        </is>
      </c>
      <c r="B1943" s="7" t="n">
        <v>2025</v>
      </c>
      <c r="C1943" t="inlineStr">
        <is>
          <t>ADA parking &amp; curb cuts</t>
        </is>
      </c>
      <c r="D1943" t="inlineStr">
        <is>
          <t>ADA Parking &amp; Curb Cuts</t>
        </is>
      </c>
      <c r="E1943" s="7" t="inlineStr">
        <is>
          <t>84221</t>
        </is>
      </c>
      <c r="F1943" s="11" t="inlineStr">
        <is>
          <t>GC</t>
        </is>
      </c>
      <c r="G1943" s="7" t="inlineStr">
        <is>
          <t>Capital Plan</t>
        </is>
      </c>
      <c r="H1943" s="3" t="n">
        <v>10000</v>
      </c>
      <c r="I1943" s="3" t="n">
        <v>10000</v>
      </c>
      <c r="J1943" s="4" t="n">
        <v>0</v>
      </c>
      <c r="K1943" s="8">
        <f>IF(H1943=0,0,I1943/H1943)</f>
        <v/>
      </c>
      <c r="L1943" s="11" t="inlineStr">
        <is>
          <t>Completed</t>
        </is>
      </c>
    </row>
    <row r="1944">
      <c r="A1944" t="inlineStr">
        <is>
          <t>Rosemont</t>
        </is>
      </c>
      <c r="B1944" s="7" t="n">
        <v>2025</v>
      </c>
      <c r="C1944" t="inlineStr">
        <is>
          <t>Sidewalks</t>
        </is>
      </c>
      <c r="D1944" t="inlineStr">
        <is>
          <t>Secure, scrape, sand &amp; paint deck walkway from office area to sports complex.</t>
        </is>
      </c>
      <c r="E1944" s="7" t="inlineStr">
        <is>
          <t>84115</t>
        </is>
      </c>
      <c r="F1944" s="11" t="inlineStr">
        <is>
          <t>GC</t>
        </is>
      </c>
      <c r="G1944" s="7" t="inlineStr">
        <is>
          <t>Capital Plan</t>
        </is>
      </c>
      <c r="H1944" s="3" t="n">
        <v>9500</v>
      </c>
      <c r="I1944" s="3" t="n">
        <v>9500</v>
      </c>
      <c r="J1944" s="4" t="n">
        <v>0</v>
      </c>
      <c r="K1944" s="8">
        <f>IF(H1944=0,0,I1944/H1944)</f>
        <v/>
      </c>
      <c r="L1944" s="11" t="inlineStr">
        <is>
          <t>Completed</t>
        </is>
      </c>
    </row>
    <row r="1945">
      <c r="A1945" t="inlineStr">
        <is>
          <t>Rosemont</t>
        </is>
      </c>
      <c r="B1945" s="7" t="n">
        <v>2025</v>
      </c>
      <c r="C1945" t="inlineStr">
        <is>
          <t>Grind Sidewalk Trip Hazard</t>
        </is>
      </c>
      <c r="D1945" t="inlineStr">
        <is>
          <t>Lender PCR Item- Limited trip hazards were observed by Buildings 3825-A, 3777, and the Fitness Center Building.</t>
        </is>
      </c>
      <c r="E1945" s="7" t="inlineStr">
        <is>
          <t>84115</t>
        </is>
      </c>
      <c r="F1945" s="11" t="inlineStr">
        <is>
          <t>GC</t>
        </is>
      </c>
      <c r="G1945" s="7" t="inlineStr">
        <is>
          <t>Capital Plan</t>
        </is>
      </c>
      <c r="H1945" s="3" t="n">
        <v>2100</v>
      </c>
      <c r="I1945" s="3" t="n">
        <v>0</v>
      </c>
      <c r="J1945" s="4" t="n">
        <v>2100</v>
      </c>
      <c r="K1945" s="8">
        <f>IF(H1945=0,0,I1945/H1945)</f>
        <v/>
      </c>
      <c r="L1945" s="13" t="inlineStr">
        <is>
          <t>Not Started</t>
        </is>
      </c>
    </row>
    <row r="1946">
      <c r="A1946" t="inlineStr">
        <is>
          <t>Rosemont</t>
        </is>
      </c>
      <c r="B1946" s="7" t="n">
        <v>2025</v>
      </c>
      <c r="C1946" t="inlineStr">
        <is>
          <t>Fences &amp; gates - site perimeter</t>
        </is>
      </c>
      <c r="D1946" t="inlineStr">
        <is>
          <t>Repair any damaged wooden fencing around property</t>
        </is>
      </c>
      <c r="E1946" s="7" t="inlineStr">
        <is>
          <t>84205</t>
        </is>
      </c>
      <c r="F1946" s="11" t="inlineStr">
        <is>
          <t>GC</t>
        </is>
      </c>
      <c r="G1946" s="7" t="inlineStr">
        <is>
          <t>Capital Plan</t>
        </is>
      </c>
      <c r="H1946" s="3" t="n">
        <v>40000</v>
      </c>
      <c r="I1946" s="3" t="n">
        <v>40000</v>
      </c>
      <c r="J1946" s="4" t="n">
        <v>0</v>
      </c>
      <c r="K1946" s="8">
        <f>IF(H1946=0,0,I1946/H1946)</f>
        <v/>
      </c>
      <c r="L1946" s="11" t="inlineStr">
        <is>
          <t>Completed</t>
        </is>
      </c>
    </row>
    <row r="1947">
      <c r="A1947" t="inlineStr">
        <is>
          <t>Rosemont</t>
        </is>
      </c>
      <c r="B1947" s="7" t="n">
        <v>2025</v>
      </c>
      <c r="C1947" t="inlineStr">
        <is>
          <t xml:space="preserve">Retaining walls </t>
        </is>
      </c>
      <c r="D1947" t="inlineStr">
        <is>
          <t>Replace missing or rotted timbers within existing retaining walls, replace some walls. Includes Lender PCR Item- Wood ti</t>
        </is>
      </c>
      <c r="E1947" s="7" t="inlineStr">
        <is>
          <t>84434</t>
        </is>
      </c>
      <c r="F1947" s="11" t="inlineStr">
        <is>
          <t>GC</t>
        </is>
      </c>
      <c r="G1947" s="7" t="inlineStr">
        <is>
          <t>Capital Plan</t>
        </is>
      </c>
      <c r="H1947" s="3" t="n">
        <v>80000</v>
      </c>
      <c r="I1947" s="3" t="n">
        <v>0</v>
      </c>
      <c r="J1947" s="4" t="n">
        <v>80000</v>
      </c>
      <c r="K1947" s="8">
        <f>IF(H1947=0,0,I1947/H1947)</f>
        <v/>
      </c>
      <c r="L1947" s="13" t="inlineStr">
        <is>
          <t>Not Started</t>
        </is>
      </c>
    </row>
    <row r="1948">
      <c r="A1948" t="inlineStr">
        <is>
          <t>Rosemont</t>
        </is>
      </c>
      <c r="B1948" s="7" t="n">
        <v>2025</v>
      </c>
      <c r="C1948" t="inlineStr">
        <is>
          <t>Landscaping</t>
        </is>
      </c>
      <c r="D1948" t="inlineStr">
        <is>
          <t>Tree trim clearance of all buildings. Includes Equity PCR Item 3.2.4- Many trees were overhanging buildings and depositi</t>
        </is>
      </c>
      <c r="E1948" s="7" t="inlineStr">
        <is>
          <t>84303</t>
        </is>
      </c>
      <c r="F1948" s="11" t="inlineStr">
        <is>
          <t>GC</t>
        </is>
      </c>
      <c r="G1948" s="7" t="inlineStr">
        <is>
          <t>Capital Plan</t>
        </is>
      </c>
      <c r="H1948" s="3" t="n">
        <v>60000</v>
      </c>
      <c r="I1948" s="3" t="n">
        <v>60000</v>
      </c>
      <c r="J1948" s="4" t="n">
        <v>0</v>
      </c>
      <c r="K1948" s="8">
        <f>IF(H1948=0,0,I1948/H1948)</f>
        <v/>
      </c>
      <c r="L1948" s="11" t="inlineStr">
        <is>
          <t>Completed</t>
        </is>
      </c>
    </row>
    <row r="1949">
      <c r="A1949" t="inlineStr">
        <is>
          <t>Rosemont</t>
        </is>
      </c>
      <c r="B1949" s="7" t="n">
        <v>2025</v>
      </c>
      <c r="C1949" t="inlineStr">
        <is>
          <t>Dumpster enclosures</t>
        </is>
      </c>
      <c r="D1949" t="inlineStr">
        <is>
          <t>Replace fencing around dumpster/compactor enclosures</t>
        </is>
      </c>
      <c r="E1949" s="7" t="inlineStr">
        <is>
          <t>84111</t>
        </is>
      </c>
      <c r="F1949" s="11" t="inlineStr">
        <is>
          <t>GC</t>
        </is>
      </c>
      <c r="G1949" s="7" t="inlineStr">
        <is>
          <t>Capital Plan</t>
        </is>
      </c>
      <c r="H1949" s="3" t="n">
        <v>18000</v>
      </c>
      <c r="I1949" s="3" t="n">
        <v>18000</v>
      </c>
      <c r="J1949" s="4" t="n">
        <v>0</v>
      </c>
      <c r="K1949" s="8">
        <f>IF(H1949=0,0,I1949/H1949)</f>
        <v/>
      </c>
      <c r="L1949" s="11" t="inlineStr">
        <is>
          <t>Completed</t>
        </is>
      </c>
    </row>
    <row r="1950">
      <c r="A1950" t="inlineStr">
        <is>
          <t>Rosemont</t>
        </is>
      </c>
      <c r="B1950" s="7" t="n">
        <v>2025</v>
      </c>
      <c r="C1950" t="inlineStr">
        <is>
          <t>Irrigation</t>
        </is>
      </c>
      <c r="D1950" t="inlineStr">
        <is>
          <t xml:space="preserve">Equity PCR Item 3.2.4- Although operation of the sprinkler system was not directly tested, property management reported </t>
        </is>
      </c>
      <c r="E1950" s="7" t="inlineStr">
        <is>
          <t>84302</t>
        </is>
      </c>
      <c r="F1950" s="11" t="inlineStr">
        <is>
          <t>GC</t>
        </is>
      </c>
      <c r="G1950" s="7" t="inlineStr">
        <is>
          <t>Capital Plan</t>
        </is>
      </c>
      <c r="H1950" s="3" t="n">
        <v>10000</v>
      </c>
      <c r="I1950" s="3" t="n">
        <v>0</v>
      </c>
      <c r="J1950" s="4" t="n">
        <v>10000</v>
      </c>
      <c r="K1950" s="8">
        <f>IF(H1950=0,0,I1950/H1950)</f>
        <v/>
      </c>
      <c r="L1950" s="13" t="inlineStr">
        <is>
          <t>Not Started</t>
        </is>
      </c>
    </row>
    <row r="1951">
      <c r="A1951" t="inlineStr">
        <is>
          <t>Rosemont</t>
        </is>
      </c>
      <c r="B1951" s="7" t="n">
        <v>2025</v>
      </c>
      <c r="C1951" t="inlineStr">
        <is>
          <t>Re-apply Coating on Walkways &amp; Breezeways</t>
        </is>
      </c>
      <c r="D1951" t="inlineStr">
        <is>
          <t>Budget for initial repairs and contingency for ongoing replacements</t>
        </is>
      </c>
      <c r="E1951" s="7" t="inlineStr">
        <is>
          <t>84120</t>
        </is>
      </c>
      <c r="F1951" s="11" t="inlineStr">
        <is>
          <t>GC</t>
        </is>
      </c>
      <c r="G1951" s="7" t="inlineStr">
        <is>
          <t>Capital Plan</t>
        </is>
      </c>
      <c r="H1951" s="3" t="n">
        <v>50000</v>
      </c>
      <c r="I1951" s="3" t="n">
        <v>50000</v>
      </c>
      <c r="J1951" s="4" t="n">
        <v>0</v>
      </c>
      <c r="K1951" s="8">
        <f>IF(H1951=0,0,I1951/H1951)</f>
        <v/>
      </c>
      <c r="L1951" s="11" t="inlineStr">
        <is>
          <t>Completed</t>
        </is>
      </c>
    </row>
    <row r="1952">
      <c r="A1952" t="inlineStr">
        <is>
          <t>Rosemont</t>
        </is>
      </c>
      <c r="B1952" s="7" t="n">
        <v>2025</v>
      </c>
      <c r="C1952" t="inlineStr">
        <is>
          <t>Repair exterior stair treads and stringers</t>
        </is>
      </c>
      <c r="D1952" t="inlineStr">
        <is>
          <t>Grind any rusted toe kick plates and red oxide prior to repaint. Replace  damaged metal toe plates, as needed. Secure, a</t>
        </is>
      </c>
      <c r="E1952" s="7" t="inlineStr">
        <is>
          <t>84114</t>
        </is>
      </c>
      <c r="F1952" s="11" t="inlineStr">
        <is>
          <t>GC</t>
        </is>
      </c>
      <c r="G1952" s="7" t="inlineStr">
        <is>
          <t>Capital Plan</t>
        </is>
      </c>
      <c r="H1952" s="3" t="n">
        <v>100000</v>
      </c>
      <c r="I1952" s="3" t="n">
        <v>100000</v>
      </c>
      <c r="J1952" s="4" t="n">
        <v>0</v>
      </c>
      <c r="K1952" s="8">
        <f>IF(H1952=0,0,I1952/H1952)</f>
        <v/>
      </c>
      <c r="L1952" s="11" t="inlineStr">
        <is>
          <t>Completed</t>
        </is>
      </c>
    </row>
    <row r="1953">
      <c r="A1953" t="inlineStr">
        <is>
          <t>Rosemont</t>
        </is>
      </c>
      <c r="B1953" s="7" t="n">
        <v>2025</v>
      </c>
      <c r="C1953" t="inlineStr">
        <is>
          <t>Repair exterior stair railings</t>
        </is>
      </c>
      <c r="D1953" t="inlineStr">
        <is>
          <t>Secure and paint</t>
        </is>
      </c>
      <c r="E1953" s="7" t="inlineStr">
        <is>
          <t>84121</t>
        </is>
      </c>
      <c r="F1953" s="11" t="inlineStr">
        <is>
          <t>GC</t>
        </is>
      </c>
      <c r="G1953" s="7" t="inlineStr">
        <is>
          <t>Capital Plan</t>
        </is>
      </c>
      <c r="H1953" s="3" t="n">
        <v>110000</v>
      </c>
      <c r="I1953" s="3" t="n">
        <v>110000</v>
      </c>
      <c r="J1953" s="4" t="n">
        <v>0</v>
      </c>
      <c r="K1953" s="8">
        <f>IF(H1953=0,0,I1953/H1953)</f>
        <v/>
      </c>
      <c r="L1953" s="11" t="inlineStr">
        <is>
          <t>Completed</t>
        </is>
      </c>
    </row>
    <row r="1954">
      <c r="A1954" t="inlineStr">
        <is>
          <t>Rosemont</t>
        </is>
      </c>
      <c r="B1954" s="7" t="n">
        <v>2025</v>
      </c>
      <c r="C1954" t="inlineStr">
        <is>
          <t>Repair patio/balcony railings</t>
        </is>
      </c>
      <c r="D1954" t="inlineStr">
        <is>
          <t>Replace all bottom level patio fencing on each building</t>
        </is>
      </c>
      <c r="E1954" s="7" t="inlineStr">
        <is>
          <t>84121</t>
        </is>
      </c>
      <c r="F1954" s="11" t="inlineStr">
        <is>
          <t>GC</t>
        </is>
      </c>
      <c r="G1954" s="7" t="inlineStr">
        <is>
          <t>Capital Plan</t>
        </is>
      </c>
      <c r="H1954" s="3" t="n">
        <v>55000</v>
      </c>
      <c r="I1954" s="3" t="n">
        <v>55000</v>
      </c>
      <c r="J1954" s="4" t="n">
        <v>0</v>
      </c>
      <c r="K1954" s="8">
        <f>IF(H1954=0,0,I1954/H1954)</f>
        <v/>
      </c>
      <c r="L1954" s="11" t="inlineStr">
        <is>
          <t>Completed</t>
        </is>
      </c>
    </row>
    <row r="1955">
      <c r="A1955" t="inlineStr">
        <is>
          <t>Rosemont</t>
        </is>
      </c>
      <c r="B1955" s="7" t="n">
        <v>2025</v>
      </c>
      <c r="C1955" t="inlineStr">
        <is>
          <t>Asphalt composite shingle roofing</t>
        </is>
      </c>
      <c r="D1955" t="inlineStr">
        <is>
          <t>Roofs were replaced in 2019- Initial and ongoing repairs, and contingency for phased replacements in yrs 9-10</t>
        </is>
      </c>
      <c r="E1955" s="7" t="inlineStr">
        <is>
          <t>84433</t>
        </is>
      </c>
      <c r="F1955" s="11" t="inlineStr">
        <is>
          <t>GC</t>
        </is>
      </c>
      <c r="G1955" s="7" t="inlineStr">
        <is>
          <t>Capital Plan</t>
        </is>
      </c>
      <c r="H1955" s="3" t="n">
        <v>50000</v>
      </c>
      <c r="I1955" s="3" t="n">
        <v>50000</v>
      </c>
      <c r="J1955" s="4" t="n">
        <v>0</v>
      </c>
      <c r="K1955" s="8">
        <f>IF(H1955=0,0,I1955/H1955)</f>
        <v/>
      </c>
      <c r="L1955" s="11" t="inlineStr">
        <is>
          <t>Completed</t>
        </is>
      </c>
    </row>
    <row r="1956">
      <c r="A1956" t="inlineStr">
        <is>
          <t>Rosemont</t>
        </is>
      </c>
      <c r="B1956" s="7" t="n">
        <v>2025</v>
      </c>
      <c r="C1956" t="inlineStr">
        <is>
          <t>Flashing</t>
        </is>
      </c>
      <c r="D1956" t="inlineStr">
        <is>
          <t>Roof Flashing</t>
        </is>
      </c>
      <c r="E1956" s="7" t="inlineStr">
        <is>
          <t>84433</t>
        </is>
      </c>
      <c r="F1956" s="11" t="inlineStr">
        <is>
          <t>GC</t>
        </is>
      </c>
      <c r="G1956" s="7" t="inlineStr">
        <is>
          <t>Capital Plan</t>
        </is>
      </c>
      <c r="H1956" s="3" t="n">
        <v>79200</v>
      </c>
      <c r="I1956" s="3" t="n">
        <v>79200</v>
      </c>
      <c r="J1956" s="4" t="n">
        <v>0</v>
      </c>
      <c r="K1956" s="8">
        <f>IF(H1956=0,0,I1956/H1956)</f>
        <v/>
      </c>
      <c r="L1956" s="11" t="inlineStr">
        <is>
          <t>Completed</t>
        </is>
      </c>
    </row>
    <row r="1957">
      <c r="A1957" t="inlineStr">
        <is>
          <t>Rosemont</t>
        </is>
      </c>
      <c r="B1957" s="7" t="n">
        <v>2025</v>
      </c>
      <c r="C1957" t="inlineStr">
        <is>
          <t>Underlayment</t>
        </is>
      </c>
      <c r="D1957" t="inlineStr">
        <is>
          <t>Roof Underlayment</t>
        </is>
      </c>
      <c r="E1957" s="7" t="inlineStr">
        <is>
          <t>84433</t>
        </is>
      </c>
      <c r="F1957" s="11" t="inlineStr">
        <is>
          <t>GC</t>
        </is>
      </c>
      <c r="G1957" s="7" t="inlineStr">
        <is>
          <t>Capital Plan</t>
        </is>
      </c>
      <c r="H1957" s="3" t="n">
        <v>88000</v>
      </c>
      <c r="I1957" s="3" t="n">
        <v>88000</v>
      </c>
      <c r="J1957" s="4" t="n">
        <v>0</v>
      </c>
      <c r="K1957" s="8">
        <f>IF(H1957=0,0,I1957/H1957)</f>
        <v/>
      </c>
      <c r="L1957" s="11" t="inlineStr">
        <is>
          <t>Completed</t>
        </is>
      </c>
    </row>
    <row r="1958">
      <c r="A1958" t="inlineStr">
        <is>
          <t>Rosemont</t>
        </is>
      </c>
      <c r="B1958" s="7" t="n">
        <v>2025</v>
      </c>
      <c r="C1958" t="inlineStr">
        <is>
          <t>Gutters &amp; downspouts</t>
        </is>
      </c>
      <c r="D1958" t="inlineStr">
        <is>
          <t>Equity PCR Item 4.4.2- Gutters and downspouts should be installed at the roof eaves where not currently installed to hel</t>
        </is>
      </c>
      <c r="E1958" s="7" t="inlineStr">
        <is>
          <t>84202</t>
        </is>
      </c>
      <c r="F1958" s="11" t="inlineStr">
        <is>
          <t>GC</t>
        </is>
      </c>
      <c r="G1958" s="7" t="inlineStr">
        <is>
          <t>Capital Plan</t>
        </is>
      </c>
      <c r="H1958" s="3" t="n">
        <v>130000</v>
      </c>
      <c r="I1958" s="3" t="n">
        <v>130000</v>
      </c>
      <c r="J1958" s="4" t="n">
        <v>0</v>
      </c>
      <c r="K1958" s="8">
        <f>IF(H1958=0,0,I1958/H1958)</f>
        <v/>
      </c>
      <c r="L1958" s="11" t="inlineStr">
        <is>
          <t>Completed</t>
        </is>
      </c>
    </row>
    <row r="1959">
      <c r="A1959" t="inlineStr">
        <is>
          <t>Rosemont</t>
        </is>
      </c>
      <c r="B1959" s="7" t="n">
        <v>2025</v>
      </c>
      <c r="C1959" t="inlineStr">
        <is>
          <t>Repair / replace vinyl siding</t>
        </is>
      </c>
      <c r="D1959" t="inlineStr">
        <is>
          <t>Repair/replace damaged vinyl siding throughout property 
Includes Lender PCR Item- Dry rot was observed by the siding at</t>
        </is>
      </c>
      <c r="E1959" s="7" t="inlineStr">
        <is>
          <t>84206</t>
        </is>
      </c>
      <c r="F1959" s="11" t="inlineStr">
        <is>
          <t>GC</t>
        </is>
      </c>
      <c r="G1959" s="7" t="inlineStr">
        <is>
          <t>Capital Plan</t>
        </is>
      </c>
      <c r="H1959" s="3" t="n">
        <v>52000</v>
      </c>
      <c r="I1959" s="3" t="n">
        <v>52000</v>
      </c>
      <c r="J1959" s="4" t="n">
        <v>0</v>
      </c>
      <c r="K1959" s="8">
        <f>IF(H1959=0,0,I1959/H1959)</f>
        <v/>
      </c>
      <c r="L1959" s="11" t="inlineStr">
        <is>
          <t>Completed</t>
        </is>
      </c>
    </row>
    <row r="1960">
      <c r="A1960" t="inlineStr">
        <is>
          <t>Rosemont</t>
        </is>
      </c>
      <c r="B1960" s="7" t="n">
        <v>2025</v>
      </c>
      <c r="C1960" t="inlineStr">
        <is>
          <t>Exterior building</t>
        </is>
      </c>
      <c r="D1960" t="inlineStr">
        <is>
          <t>Paint all metal throughout property</t>
        </is>
      </c>
      <c r="E1960" s="7" t="inlineStr">
        <is>
          <t>84101</t>
        </is>
      </c>
      <c r="F1960" s="11" t="inlineStr">
        <is>
          <t>GC</t>
        </is>
      </c>
      <c r="G1960" s="7" t="inlineStr">
        <is>
          <t>Capital Plan</t>
        </is>
      </c>
      <c r="H1960" s="3" t="n">
        <v>90000</v>
      </c>
      <c r="I1960" s="3" t="n">
        <v>90000</v>
      </c>
      <c r="J1960" s="4" t="n">
        <v>0</v>
      </c>
      <c r="K1960" s="8">
        <f>IF(H1960=0,0,I1960/H1960)</f>
        <v/>
      </c>
      <c r="L1960" s="11" t="inlineStr">
        <is>
          <t>Completed</t>
        </is>
      </c>
    </row>
    <row r="1961">
      <c r="A1961" t="inlineStr">
        <is>
          <t>Rosemont</t>
        </is>
      </c>
      <c r="B1961" s="7" t="n">
        <v>2025</v>
      </c>
      <c r="C1961" t="inlineStr">
        <is>
          <t>Window Replacement and Repairs, including frames</t>
        </is>
      </c>
      <c r="D1961" t="inlineStr">
        <is>
          <t>Contingency for replacements and repairs</t>
        </is>
      </c>
      <c r="E1961" s="7" t="inlineStr">
        <is>
          <t>84206</t>
        </is>
      </c>
      <c r="F1961" s="11" t="inlineStr">
        <is>
          <t>GC</t>
        </is>
      </c>
      <c r="G1961" s="7" t="inlineStr">
        <is>
          <t>Capital Plan</t>
        </is>
      </c>
      <c r="H1961" s="3" t="n">
        <v>25000</v>
      </c>
      <c r="I1961" s="3" t="n">
        <v>25000</v>
      </c>
      <c r="J1961" s="4" t="n">
        <v>0</v>
      </c>
      <c r="K1961" s="8">
        <f>IF(H1961=0,0,I1961/H1961)</f>
        <v/>
      </c>
      <c r="L1961" s="11" t="inlineStr">
        <is>
          <t>Completed</t>
        </is>
      </c>
    </row>
    <row r="1962">
      <c r="A1962" t="inlineStr">
        <is>
          <t>Rosemont</t>
        </is>
      </c>
      <c r="B1962" s="7" t="n">
        <v>2025</v>
      </c>
      <c r="C1962" t="inlineStr">
        <is>
          <t>Metal Entry Door Replacement and Repairs</t>
        </is>
      </c>
      <c r="D1962" t="inlineStr">
        <is>
          <t>Contingency for replacements and repairs</t>
        </is>
      </c>
      <c r="E1962" s="7" t="inlineStr">
        <is>
          <t>84215</t>
        </is>
      </c>
      <c r="F1962" s="11" t="inlineStr">
        <is>
          <t>GC</t>
        </is>
      </c>
      <c r="G1962" s="7" t="inlineStr">
        <is>
          <t>Capital Plan</t>
        </is>
      </c>
      <c r="H1962" s="3" t="n">
        <v>50000</v>
      </c>
      <c r="I1962" s="3" t="n">
        <v>50000</v>
      </c>
      <c r="J1962" s="4" t="n">
        <v>0</v>
      </c>
      <c r="K1962" s="8">
        <f>IF(H1962=0,0,I1962/H1962)</f>
        <v/>
      </c>
      <c r="L1962" s="11" t="inlineStr">
        <is>
          <t>Completed</t>
        </is>
      </c>
    </row>
    <row r="1963">
      <c r="A1963" t="inlineStr">
        <is>
          <t>Rosemont</t>
        </is>
      </c>
      <c r="B1963" s="7" t="n">
        <v>2025</v>
      </c>
      <c r="C1963" t="inlineStr">
        <is>
          <t>Sliding Balcony Door Replacement and Repairs</t>
        </is>
      </c>
      <c r="D1963" t="inlineStr">
        <is>
          <t>Contingency for replacements and repairs</t>
        </is>
      </c>
      <c r="E1963" s="7" t="inlineStr">
        <is>
          <t>84215</t>
        </is>
      </c>
      <c r="F1963" s="11" t="inlineStr">
        <is>
          <t>GC</t>
        </is>
      </c>
      <c r="G1963" s="7" t="inlineStr">
        <is>
          <t>Capital Plan</t>
        </is>
      </c>
      <c r="H1963" s="3" t="n">
        <v>25000</v>
      </c>
      <c r="I1963" s="3" t="n">
        <v>25000</v>
      </c>
      <c r="J1963" s="4" t="n">
        <v>0</v>
      </c>
      <c r="K1963" s="8">
        <f>IF(H1963=0,0,I1963/H1963)</f>
        <v/>
      </c>
      <c r="L1963" s="11" t="inlineStr">
        <is>
          <t>Completed</t>
        </is>
      </c>
    </row>
    <row r="1964">
      <c r="A1964" t="inlineStr">
        <is>
          <t>Rosemont</t>
        </is>
      </c>
      <c r="B1964" s="7" t="n">
        <v>2025</v>
      </c>
      <c r="C1964" t="inlineStr">
        <is>
          <t xml:space="preserve">Co 2 detectors </t>
        </is>
      </c>
      <c r="D1964" t="inlineStr">
        <is>
          <t>Install Co2 detectors in every unit</t>
        </is>
      </c>
      <c r="E1964" s="7" t="inlineStr">
        <is>
          <t>82131</t>
        </is>
      </c>
      <c r="F1964" s="12" t="inlineStr">
        <is>
          <t>PMC</t>
        </is>
      </c>
      <c r="G1964" s="7" t="inlineStr">
        <is>
          <t>Capital Plan</t>
        </is>
      </c>
      <c r="H1964" s="3" t="n">
        <v>22000</v>
      </c>
      <c r="I1964" s="3" t="n">
        <v>0</v>
      </c>
      <c r="J1964" s="4" t="n">
        <v>22000</v>
      </c>
      <c r="K1964" s="8">
        <f>IF(H1964=0,0,I1964/H1964)</f>
        <v/>
      </c>
      <c r="L1964" s="13" t="inlineStr">
        <is>
          <t>Not Started</t>
        </is>
      </c>
    </row>
    <row r="1965">
      <c r="A1965" t="inlineStr">
        <is>
          <t>Rosemont</t>
        </is>
      </c>
      <c r="B1965" s="7" t="n">
        <v>2025</v>
      </c>
      <c r="C1965" t="inlineStr">
        <is>
          <t>Fire Stops</t>
        </is>
      </c>
      <c r="D1965" t="inlineStr">
        <is>
          <t>LowPro (Pair covers 4 burner range)- For range top microwaves</t>
        </is>
      </c>
      <c r="E1965" s="7" t="inlineStr">
        <is>
          <t>84239</t>
        </is>
      </c>
      <c r="F1965" s="12" t="inlineStr">
        <is>
          <t>PMC</t>
        </is>
      </c>
      <c r="G1965" s="7" t="inlineStr">
        <is>
          <t>Capital Plan</t>
        </is>
      </c>
      <c r="H1965" s="3" t="n">
        <v>52009</v>
      </c>
      <c r="I1965" s="3" t="n">
        <v>0</v>
      </c>
      <c r="J1965" s="4" t="n">
        <v>52009</v>
      </c>
      <c r="K1965" s="8">
        <f>IF(H1965=0,0,I1965/H1965)</f>
        <v/>
      </c>
      <c r="L1965" s="13" t="inlineStr">
        <is>
          <t>Not Started</t>
        </is>
      </c>
    </row>
    <row r="1966">
      <c r="A1966" t="inlineStr">
        <is>
          <t>Rosemont</t>
        </is>
      </c>
      <c r="B1966" s="7" t="n">
        <v>2025</v>
      </c>
      <c r="C1966" t="inlineStr">
        <is>
          <t>Signage - Building identification</t>
        </is>
      </c>
      <c r="D1966" t="inlineStr">
        <is>
          <t>Misc replacement signage</t>
        </is>
      </c>
      <c r="E1966" s="7" t="inlineStr">
        <is>
          <t>84103</t>
        </is>
      </c>
      <c r="F1966" s="12" t="inlineStr">
        <is>
          <t>PMC</t>
        </is>
      </c>
      <c r="G1966" s="7" t="inlineStr">
        <is>
          <t>Capital Plan</t>
        </is>
      </c>
      <c r="H1966" s="3" t="n">
        <v>5000</v>
      </c>
      <c r="I1966" s="3" t="n">
        <v>0</v>
      </c>
      <c r="J1966" s="4" t="n">
        <v>5000</v>
      </c>
      <c r="K1966" s="8">
        <f>IF(H1966=0,0,I1966/H1966)</f>
        <v/>
      </c>
      <c r="L1966" s="13" t="inlineStr">
        <is>
          <t>Not Started</t>
        </is>
      </c>
    </row>
    <row r="1967">
      <c r="A1967" t="inlineStr">
        <is>
          <t>Rosemont</t>
        </is>
      </c>
      <c r="B1967" s="7" t="n">
        <v>2025</v>
      </c>
      <c r="C1967" t="inlineStr">
        <is>
          <t>Designer Fees</t>
        </is>
      </c>
      <c r="D1967" t="inlineStr">
        <is>
          <t>TBD scope</t>
        </is>
      </c>
      <c r="E1967" s="7" t="inlineStr">
        <is>
          <t>84310</t>
        </is>
      </c>
      <c r="F1967" s="12" t="inlineStr">
        <is>
          <t>PMC</t>
        </is>
      </c>
      <c r="G1967" s="7" t="inlineStr">
        <is>
          <t>Capital Plan</t>
        </is>
      </c>
      <c r="H1967" s="3" t="n">
        <v>2500</v>
      </c>
      <c r="I1967" s="3" t="n">
        <v>0</v>
      </c>
      <c r="J1967" s="4" t="n">
        <v>2500</v>
      </c>
      <c r="K1967" s="8">
        <f>IF(H1967=0,0,I1967/H1967)</f>
        <v/>
      </c>
      <c r="L1967" s="13" t="inlineStr">
        <is>
          <t>Not Started</t>
        </is>
      </c>
    </row>
    <row r="1968">
      <c r="A1968" t="inlineStr">
        <is>
          <t>Rosemont</t>
        </is>
      </c>
      <c r="B1968" s="7" t="n">
        <v>2025</v>
      </c>
      <c r="C1968" t="inlineStr">
        <is>
          <t>Clubhouse / Office Remodel</t>
        </is>
      </c>
      <c r="D1968" t="inlineStr">
        <is>
          <t>Not needed, misc allowance</t>
        </is>
      </c>
      <c r="E1968" s="7" t="inlineStr">
        <is>
          <t>84208</t>
        </is>
      </c>
      <c r="F1968" s="12" t="inlineStr">
        <is>
          <t>PMC</t>
        </is>
      </c>
      <c r="G1968" s="7" t="inlineStr">
        <is>
          <t>Capital Plan</t>
        </is>
      </c>
      <c r="H1968" s="3" t="n">
        <v>5000</v>
      </c>
      <c r="I1968" s="3" t="n">
        <v>0</v>
      </c>
      <c r="J1968" s="4" t="n">
        <v>5000</v>
      </c>
      <c r="K1968" s="8">
        <f>IF(H1968=0,0,I1968/H1968)</f>
        <v/>
      </c>
      <c r="L1968" s="13" t="inlineStr">
        <is>
          <t>Not Started</t>
        </is>
      </c>
    </row>
    <row r="1969">
      <c r="A1969" t="inlineStr">
        <is>
          <t>Rosemont</t>
        </is>
      </c>
      <c r="B1969" s="7" t="n">
        <v>2025</v>
      </c>
      <c r="C1969" t="inlineStr">
        <is>
          <t>Clubhouse / Office Furniture</t>
        </is>
      </c>
      <c r="D1969" t="inlineStr">
        <is>
          <t>Not needed, misc allowance</t>
        </is>
      </c>
      <c r="E1969" s="7" t="inlineStr">
        <is>
          <t>84306</t>
        </is>
      </c>
      <c r="F1969" s="12" t="inlineStr">
        <is>
          <t>PMC</t>
        </is>
      </c>
      <c r="G1969" s="7" t="inlineStr">
        <is>
          <t>Capital Plan</t>
        </is>
      </c>
      <c r="H1969" s="3" t="n">
        <v>5000</v>
      </c>
      <c r="I1969" s="3" t="n">
        <v>0</v>
      </c>
      <c r="J1969" s="4" t="n">
        <v>5000</v>
      </c>
      <c r="K1969" s="8">
        <f>IF(H1969=0,0,I1969/H1969)</f>
        <v/>
      </c>
      <c r="L1969" s="13" t="inlineStr">
        <is>
          <t>Not Started</t>
        </is>
      </c>
    </row>
    <row r="1970">
      <c r="A1970" t="inlineStr">
        <is>
          <t>Rosemont</t>
        </is>
      </c>
      <c r="B1970" s="7" t="n">
        <v>2025</v>
      </c>
      <c r="C1970" t="inlineStr">
        <is>
          <t>Fitness Center Remodel</t>
        </is>
      </c>
      <c r="D1970" t="inlineStr">
        <is>
          <t>Need to replace lights, repair damaged walls, paint, repair flooring that is lifting, repair men's bathroom items</t>
        </is>
      </c>
      <c r="E1970" s="7" t="inlineStr">
        <is>
          <t>84190</t>
        </is>
      </c>
      <c r="F1970" s="11" t="inlineStr">
        <is>
          <t>GC</t>
        </is>
      </c>
      <c r="G1970" s="7" t="inlineStr">
        <is>
          <t>Capital Plan</t>
        </is>
      </c>
      <c r="H1970" s="3" t="n">
        <v>25000</v>
      </c>
      <c r="I1970" s="3" t="n">
        <v>0</v>
      </c>
      <c r="J1970" s="4" t="n">
        <v>25000</v>
      </c>
      <c r="K1970" s="8">
        <f>IF(H1970=0,0,I1970/H1970)</f>
        <v/>
      </c>
      <c r="L1970" s="13" t="inlineStr">
        <is>
          <t>Not Started</t>
        </is>
      </c>
    </row>
    <row r="1971">
      <c r="A1971" t="inlineStr">
        <is>
          <t>Rosemont</t>
        </is>
      </c>
      <c r="B1971" s="7" t="n">
        <v>2025</v>
      </c>
      <c r="C1971" t="inlineStr">
        <is>
          <t>Fitness Equipment</t>
        </is>
      </c>
      <c r="D1971" t="inlineStr">
        <is>
          <t>Stair Stepper, other misc items</t>
        </is>
      </c>
      <c r="E1971" s="7" t="inlineStr">
        <is>
          <t>84190</t>
        </is>
      </c>
      <c r="F1971" s="12" t="inlineStr">
        <is>
          <t>PMC</t>
        </is>
      </c>
      <c r="G1971" s="7" t="inlineStr">
        <is>
          <t>Capital Plan</t>
        </is>
      </c>
      <c r="H1971" s="3" t="n">
        <v>10000</v>
      </c>
      <c r="I1971" s="3" t="n">
        <v>0</v>
      </c>
      <c r="J1971" s="4" t="n">
        <v>10000</v>
      </c>
      <c r="K1971" s="8">
        <f>IF(H1971=0,0,I1971/H1971)</f>
        <v/>
      </c>
      <c r="L1971" s="13" t="inlineStr">
        <is>
          <t>Not Started</t>
        </is>
      </c>
    </row>
    <row r="1972">
      <c r="A1972" t="inlineStr">
        <is>
          <t>Rosemont</t>
        </is>
      </c>
      <c r="B1972" s="7" t="n">
        <v>2025</v>
      </c>
      <c r="C1972" t="inlineStr">
        <is>
          <t>Leasing Pool Area Remodel</t>
        </is>
      </c>
      <c r="D1972" t="inlineStr">
        <is>
          <t>Replace wood/cable fence section in raised area with metal rail to match other fencing, other misc repairs</t>
        </is>
      </c>
      <c r="E1972" s="7" t="inlineStr">
        <is>
          <t>84361</t>
        </is>
      </c>
      <c r="F1972" s="11" t="inlineStr">
        <is>
          <t>GC</t>
        </is>
      </c>
      <c r="G1972" s="7" t="inlineStr">
        <is>
          <t>Capital Plan</t>
        </is>
      </c>
      <c r="H1972" s="3" t="n">
        <v>10000</v>
      </c>
      <c r="I1972" s="3" t="n">
        <v>0</v>
      </c>
      <c r="J1972" s="4" t="n">
        <v>10000</v>
      </c>
      <c r="K1972" s="8">
        <f>IF(H1972=0,0,I1972/H1972)</f>
        <v/>
      </c>
      <c r="L1972" s="13" t="inlineStr">
        <is>
          <t>Not Started</t>
        </is>
      </c>
    </row>
    <row r="1973">
      <c r="A1973" t="inlineStr">
        <is>
          <t>Rosemont</t>
        </is>
      </c>
      <c r="B1973" s="7" t="n">
        <v>2025</v>
      </c>
      <c r="C1973" t="inlineStr">
        <is>
          <t>Leasing Pool Furniture</t>
        </is>
      </c>
      <c r="D1973" t="inlineStr">
        <is>
          <t>Supplement current furniture, add freestanding umbrellas, cornhole &amp; ping pong, 2 cabanas, move some furniture to second</t>
        </is>
      </c>
      <c r="E1973" s="7" t="inlineStr">
        <is>
          <t>84360</t>
        </is>
      </c>
      <c r="F1973" s="12" t="inlineStr">
        <is>
          <t>PMC</t>
        </is>
      </c>
      <c r="G1973" s="7" t="inlineStr">
        <is>
          <t>Capital Plan</t>
        </is>
      </c>
      <c r="H1973" s="3" t="n">
        <v>45000</v>
      </c>
      <c r="I1973" s="3" t="n">
        <v>0</v>
      </c>
      <c r="J1973" s="4" t="n">
        <v>45000</v>
      </c>
      <c r="K1973" s="8">
        <f>IF(H1973=0,0,I1973/H1973)</f>
        <v/>
      </c>
      <c r="L1973" s="13" t="inlineStr">
        <is>
          <t>Not Started</t>
        </is>
      </c>
    </row>
    <row r="1974">
      <c r="A1974" t="inlineStr">
        <is>
          <t>Rosemont</t>
        </is>
      </c>
      <c r="B1974" s="7" t="n">
        <v>2025</v>
      </c>
      <c r="C1974" t="inlineStr">
        <is>
          <t>Secondary Pool Area Remodel</t>
        </is>
      </c>
      <c r="D1974" t="inlineStr">
        <is>
          <t>Need to fix cosmetic issues or possibly resurface</t>
        </is>
      </c>
      <c r="E1974" s="7" t="inlineStr">
        <is>
          <t>84361</t>
        </is>
      </c>
      <c r="F1974" s="11" t="inlineStr">
        <is>
          <t>GC</t>
        </is>
      </c>
      <c r="G1974" s="7" t="inlineStr">
        <is>
          <t>Capital Plan</t>
        </is>
      </c>
      <c r="H1974" s="3" t="n">
        <v>5000</v>
      </c>
      <c r="I1974" s="3" t="n">
        <v>0</v>
      </c>
      <c r="J1974" s="4" t="n">
        <v>5000</v>
      </c>
      <c r="K1974" s="8">
        <f>IF(H1974=0,0,I1974/H1974)</f>
        <v/>
      </c>
      <c r="L1974" s="13" t="inlineStr">
        <is>
          <t>Not Started</t>
        </is>
      </c>
    </row>
    <row r="1975">
      <c r="A1975" t="inlineStr">
        <is>
          <t>Rosemont</t>
        </is>
      </c>
      <c r="B1975" s="7" t="n">
        <v>2025</v>
      </c>
      <c r="C1975" t="inlineStr">
        <is>
          <t>Secondary Pool Furniture</t>
        </is>
      </c>
      <c r="D1975" t="inlineStr">
        <is>
          <t>Misc items &amp; move items from main pool</t>
        </is>
      </c>
      <c r="E1975" s="7" t="inlineStr">
        <is>
          <t>84360</t>
        </is>
      </c>
      <c r="F1975" s="12" t="inlineStr">
        <is>
          <t>PMC</t>
        </is>
      </c>
      <c r="G1975" s="7" t="inlineStr">
        <is>
          <t>Capital Plan</t>
        </is>
      </c>
      <c r="H1975" s="3" t="n">
        <v>5000</v>
      </c>
      <c r="I1975" s="3" t="n">
        <v>0</v>
      </c>
      <c r="J1975" s="4" t="n">
        <v>5000</v>
      </c>
      <c r="K1975" s="8">
        <f>IF(H1975=0,0,I1975/H1975)</f>
        <v/>
      </c>
      <c r="L1975" s="13" t="inlineStr">
        <is>
          <t>Not Started</t>
        </is>
      </c>
    </row>
    <row r="1976">
      <c r="A1976" t="inlineStr">
        <is>
          <t>Rosemont</t>
        </is>
      </c>
      <c r="B1976" s="7" t="n">
        <v>2025</v>
      </c>
      <c r="C1976" t="inlineStr">
        <is>
          <t>Playground Remodel</t>
        </is>
      </c>
      <c r="D1976" t="inlineStr">
        <is>
          <t>Replace swing sets, border and mulch as well as replacing grills with new stand alone ones at secondary park area</t>
        </is>
      </c>
      <c r="E1976" s="7" t="inlineStr">
        <is>
          <t>84195</t>
        </is>
      </c>
      <c r="F1976" s="11" t="inlineStr">
        <is>
          <t>GC</t>
        </is>
      </c>
      <c r="G1976" s="7" t="inlineStr">
        <is>
          <t>Capital Plan</t>
        </is>
      </c>
      <c r="H1976" s="3" t="n">
        <v>13000</v>
      </c>
      <c r="I1976" s="3" t="n">
        <v>0</v>
      </c>
      <c r="J1976" s="4" t="n">
        <v>13000</v>
      </c>
      <c r="K1976" s="8">
        <f>IF(H1976=0,0,I1976/H1976)</f>
        <v/>
      </c>
      <c r="L1976" s="13" t="inlineStr">
        <is>
          <t>Not Started</t>
        </is>
      </c>
    </row>
    <row r="1977">
      <c r="A1977" t="inlineStr">
        <is>
          <t>Rosemont</t>
        </is>
      </c>
      <c r="B1977" s="7" t="n">
        <v>2025</v>
      </c>
      <c r="C1977" t="inlineStr">
        <is>
          <t>Playground Furniture</t>
        </is>
      </c>
      <c r="D1977" t="inlineStr">
        <is>
          <t>Picnic tables and misc items</t>
        </is>
      </c>
      <c r="E1977" s="7" t="inlineStr">
        <is>
          <t>84340</t>
        </is>
      </c>
      <c r="F1977" s="11" t="inlineStr">
        <is>
          <t>GC</t>
        </is>
      </c>
      <c r="G1977" s="7" t="inlineStr">
        <is>
          <t>Capital Plan</t>
        </is>
      </c>
      <c r="H1977" s="3" t="n">
        <v>8000</v>
      </c>
      <c r="I1977" s="3" t="n">
        <v>0</v>
      </c>
      <c r="J1977" s="4" t="n">
        <v>8000</v>
      </c>
      <c r="K1977" s="8">
        <f>IF(H1977=0,0,I1977/H1977)</f>
        <v/>
      </c>
      <c r="L1977" s="13" t="inlineStr">
        <is>
          <t>Not Started</t>
        </is>
      </c>
    </row>
    <row r="1978">
      <c r="A1978" t="inlineStr">
        <is>
          <t>Rosemont</t>
        </is>
      </c>
      <c r="B1978" s="7" t="n">
        <v>2025</v>
      </c>
      <c r="C1978" t="inlineStr">
        <is>
          <t>Picnic/Grill Area Remodel</t>
        </is>
      </c>
      <c r="D1978" t="inlineStr">
        <is>
          <t>Add 1-2 outdoor grill/kitchen areas at the property with gazebo</t>
        </is>
      </c>
      <c r="E1978" s="7" t="inlineStr">
        <is>
          <t>84203</t>
        </is>
      </c>
      <c r="F1978" s="11" t="inlineStr">
        <is>
          <t>GC</t>
        </is>
      </c>
      <c r="G1978" s="7" t="inlineStr">
        <is>
          <t>Capital Plan</t>
        </is>
      </c>
      <c r="H1978" s="3" t="n">
        <v>60000</v>
      </c>
      <c r="I1978" s="3" t="n">
        <v>0</v>
      </c>
      <c r="J1978" s="4" t="n">
        <v>60000</v>
      </c>
      <c r="K1978" s="8">
        <f>IF(H1978=0,0,I1978/H1978)</f>
        <v/>
      </c>
      <c r="L1978" s="13" t="inlineStr">
        <is>
          <t>Not Started</t>
        </is>
      </c>
    </row>
    <row r="1979">
      <c r="A1979" t="inlineStr">
        <is>
          <t>Rosemont</t>
        </is>
      </c>
      <c r="B1979" s="7" t="n">
        <v>2025</v>
      </c>
      <c r="C1979" t="inlineStr">
        <is>
          <t>Picnic/Grill Furniture</t>
        </is>
      </c>
      <c r="D1979" t="inlineStr">
        <is>
          <t>Furniture for new grill areas</t>
        </is>
      </c>
      <c r="E1979" s="7" t="inlineStr">
        <is>
          <t>84340</t>
        </is>
      </c>
      <c r="F1979" s="12" t="inlineStr">
        <is>
          <t>PMC</t>
        </is>
      </c>
      <c r="G1979" s="7" t="inlineStr">
        <is>
          <t>Capital Plan</t>
        </is>
      </c>
      <c r="H1979" s="3" t="n">
        <v>15000</v>
      </c>
      <c r="I1979" s="3" t="n">
        <v>0</v>
      </c>
      <c r="J1979" s="4" t="n">
        <v>15000</v>
      </c>
      <c r="K1979" s="8">
        <f>IF(H1979=0,0,I1979/H1979)</f>
        <v/>
      </c>
      <c r="L1979" s="13" t="inlineStr">
        <is>
          <t>Not Started</t>
        </is>
      </c>
    </row>
    <row r="1980">
      <c r="A1980" t="inlineStr">
        <is>
          <t>Rosemont</t>
        </is>
      </c>
      <c r="B1980" s="7" t="n">
        <v>2025</v>
      </c>
      <c r="C1980" t="inlineStr">
        <is>
          <t>Sports Court</t>
        </is>
      </c>
      <c r="D1980" t="inlineStr">
        <is>
          <t xml:space="preserve">Resurface, add 2 Pickleball nets.  Keep running track, stripe for Pickleball courts
Includes Equity PCR Item 3.2.9- The </t>
        </is>
      </c>
      <c r="E1980" s="7" t="inlineStr">
        <is>
          <t>84390</t>
        </is>
      </c>
      <c r="F1980" s="11" t="inlineStr">
        <is>
          <t>GC</t>
        </is>
      </c>
      <c r="G1980" s="7" t="inlineStr">
        <is>
          <t>Capital Plan</t>
        </is>
      </c>
      <c r="H1980" s="3" t="n">
        <v>35000</v>
      </c>
      <c r="I1980" s="3" t="n">
        <v>0</v>
      </c>
      <c r="J1980" s="4" t="n">
        <v>35000</v>
      </c>
      <c r="K1980" s="8">
        <f>IF(H1980=0,0,I1980/H1980)</f>
        <v/>
      </c>
      <c r="L1980" s="13" t="inlineStr">
        <is>
          <t>Not Started</t>
        </is>
      </c>
    </row>
    <row r="1981">
      <c r="A1981" t="inlineStr">
        <is>
          <t>Rosemont</t>
        </is>
      </c>
      <c r="B1981" s="7" t="n">
        <v>2025</v>
      </c>
      <c r="C1981" t="inlineStr">
        <is>
          <t>Sports Court- Soccer</t>
        </is>
      </c>
      <c r="D1981" t="inlineStr">
        <is>
          <t>Replace shade sails</t>
        </is>
      </c>
      <c r="E1981" s="7" t="inlineStr">
        <is>
          <t>84390</t>
        </is>
      </c>
      <c r="F1981" s="11" t="inlineStr">
        <is>
          <t>GC</t>
        </is>
      </c>
      <c r="G1981" s="7" t="inlineStr">
        <is>
          <t>Capital Plan</t>
        </is>
      </c>
      <c r="H1981" s="3" t="n">
        <v>8000</v>
      </c>
      <c r="I1981" s="3" t="n">
        <v>0</v>
      </c>
      <c r="J1981" s="4" t="n">
        <v>8000</v>
      </c>
      <c r="K1981" s="8">
        <f>IF(H1981=0,0,I1981/H1981)</f>
        <v/>
      </c>
      <c r="L1981" s="13" t="inlineStr">
        <is>
          <t>Not Started</t>
        </is>
      </c>
    </row>
    <row r="1982">
      <c r="A1982" t="inlineStr">
        <is>
          <t>Rosemont</t>
        </is>
      </c>
      <c r="B1982" s="7" t="n">
        <v>2025</v>
      </c>
      <c r="C1982" t="inlineStr">
        <is>
          <t>Unit Model Update</t>
        </is>
      </c>
      <c r="D1982" t="inlineStr">
        <is>
          <t>Change out carpet, misc supplemental furniture, remove screen door since it is broken and obscures visibility in the mod</t>
        </is>
      </c>
      <c r="E1982" s="7" t="inlineStr">
        <is>
          <t>84280</t>
        </is>
      </c>
      <c r="F1982" s="12" t="inlineStr">
        <is>
          <t>PMC</t>
        </is>
      </c>
      <c r="G1982" s="7" t="inlineStr">
        <is>
          <t>Capital Plan</t>
        </is>
      </c>
      <c r="H1982" s="3" t="n">
        <v>15000</v>
      </c>
      <c r="I1982" s="3" t="n">
        <v>0</v>
      </c>
      <c r="J1982" s="4" t="n">
        <v>15000</v>
      </c>
      <c r="K1982" s="8">
        <f>IF(H1982=0,0,I1982/H1982)</f>
        <v/>
      </c>
      <c r="L1982" s="13" t="inlineStr">
        <is>
          <t>Not Started</t>
        </is>
      </c>
    </row>
    <row r="1983">
      <c r="A1983" t="inlineStr">
        <is>
          <t>Rosemont</t>
        </is>
      </c>
      <c r="B1983" s="7" t="n">
        <v>2025</v>
      </c>
      <c r="C1983" t="inlineStr">
        <is>
          <t>Access Control System</t>
        </is>
      </c>
      <c r="D1983" t="inlineStr">
        <is>
          <t>Need to add access control for package lockers in fitness center</t>
        </is>
      </c>
      <c r="E1983" s="7" t="inlineStr">
        <is>
          <t>84275</t>
        </is>
      </c>
      <c r="F1983" s="12" t="inlineStr">
        <is>
          <t>PMC</t>
        </is>
      </c>
      <c r="G1983" s="7" t="inlineStr">
        <is>
          <t>Capital Plan</t>
        </is>
      </c>
      <c r="H1983" s="3" t="n">
        <v>3000</v>
      </c>
      <c r="I1983" s="3" t="n">
        <v>0</v>
      </c>
      <c r="J1983" s="4" t="n">
        <v>3000</v>
      </c>
      <c r="K1983" s="8">
        <f>IF(H1983=0,0,I1983/H1983)</f>
        <v/>
      </c>
      <c r="L1983" s="13" t="inlineStr">
        <is>
          <t>Not Started</t>
        </is>
      </c>
    </row>
    <row r="1984">
      <c r="A1984" t="inlineStr">
        <is>
          <t>Rosemont</t>
        </is>
      </c>
      <c r="B1984" s="7" t="n">
        <v>2025</v>
      </c>
      <c r="C1984" t="inlineStr">
        <is>
          <t xml:space="preserve">Mailboxes </t>
        </is>
      </c>
      <c r="D1984" t="inlineStr">
        <is>
          <t>Misc repairs</t>
        </is>
      </c>
      <c r="E1984" s="7" t="inlineStr">
        <is>
          <t>84260</t>
        </is>
      </c>
      <c r="F1984" s="12" t="inlineStr">
        <is>
          <t>PMC</t>
        </is>
      </c>
      <c r="G1984" s="7" t="inlineStr">
        <is>
          <t>Capital Plan</t>
        </is>
      </c>
      <c r="H1984" s="3" t="n">
        <v>2000</v>
      </c>
      <c r="I1984" s="3" t="n">
        <v>0</v>
      </c>
      <c r="J1984" s="4" t="n">
        <v>2000</v>
      </c>
      <c r="K1984" s="8">
        <f>IF(H1984=0,0,I1984/H1984)</f>
        <v/>
      </c>
      <c r="L1984" s="13" t="inlineStr">
        <is>
          <t>Not Started</t>
        </is>
      </c>
    </row>
    <row r="1985">
      <c r="A1985" t="inlineStr">
        <is>
          <t>Rosemont</t>
        </is>
      </c>
      <c r="B1985" s="7" t="n">
        <v>2025</v>
      </c>
      <c r="C1985" t="inlineStr">
        <is>
          <t>New access gate at back entrance</t>
        </is>
      </c>
      <c r="D1985" t="inlineStr">
        <is>
          <t>Look at adding gate ro restrict access to dumpster area and prevent dumping</t>
        </is>
      </c>
      <c r="E1985" s="7" t="inlineStr">
        <is>
          <t>84275</t>
        </is>
      </c>
      <c r="F1985" s="11" t="inlineStr">
        <is>
          <t>GC</t>
        </is>
      </c>
      <c r="G1985" s="7" t="inlineStr">
        <is>
          <t>Capital Plan</t>
        </is>
      </c>
      <c r="H1985" s="3" t="n">
        <v>50000</v>
      </c>
      <c r="I1985" s="3" t="n">
        <v>0</v>
      </c>
      <c r="J1985" s="4" t="n">
        <v>50000</v>
      </c>
      <c r="K1985" s="8">
        <f>IF(H1985=0,0,I1985/H1985)</f>
        <v/>
      </c>
      <c r="L1985" s="13" t="inlineStr">
        <is>
          <t>Not Started</t>
        </is>
      </c>
    </row>
    <row r="1986">
      <c r="A1986" t="inlineStr">
        <is>
          <t>Rosemont</t>
        </is>
      </c>
      <c r="B1986" s="7" t="n">
        <v>2025</v>
      </c>
      <c r="C1986" t="inlineStr">
        <is>
          <t>Security Camera System</t>
        </is>
      </c>
      <c r="D1986" t="inlineStr">
        <is>
          <t>Add cameras by mailboxes</t>
        </is>
      </c>
      <c r="E1986" s="7" t="inlineStr">
        <is>
          <t>84450</t>
        </is>
      </c>
      <c r="F1986" s="12" t="inlineStr">
        <is>
          <t>PMC</t>
        </is>
      </c>
      <c r="G1986" s="7" t="inlineStr">
        <is>
          <t>Capital Plan</t>
        </is>
      </c>
      <c r="H1986" s="3" t="n">
        <v>5000</v>
      </c>
      <c r="I1986" s="3" t="n">
        <v>0</v>
      </c>
      <c r="J1986" s="4" t="n">
        <v>5000</v>
      </c>
      <c r="K1986" s="8">
        <f>IF(H1986=0,0,I1986/H1986)</f>
        <v/>
      </c>
      <c r="L1986" s="13" t="inlineStr">
        <is>
          <t>Not Started</t>
        </is>
      </c>
    </row>
    <row r="1987">
      <c r="A1987" t="inlineStr">
        <is>
          <t>Rosemont</t>
        </is>
      </c>
      <c r="B1987" s="7" t="n">
        <v>2025</v>
      </c>
      <c r="C1987" t="inlineStr">
        <is>
          <t>Carports</t>
        </is>
      </c>
      <c r="D1987" t="inlineStr">
        <is>
          <t>Look at adding carports for additional income</t>
        </is>
      </c>
      <c r="E1987" s="7" t="inlineStr">
        <is>
          <t>84219</t>
        </is>
      </c>
      <c r="F1987" s="11" t="inlineStr">
        <is>
          <t>GC</t>
        </is>
      </c>
      <c r="G1987" s="7" t="inlineStr">
        <is>
          <t>Capital Plan</t>
        </is>
      </c>
      <c r="H1987" s="3" t="n">
        <v>50000</v>
      </c>
      <c r="I1987" s="3" t="n">
        <v>0</v>
      </c>
      <c r="J1987" s="4" t="n">
        <v>50000</v>
      </c>
      <c r="K1987" s="8">
        <f>IF(H1987=0,0,I1987/H1987)</f>
        <v/>
      </c>
      <c r="L1987" s="13" t="inlineStr">
        <is>
          <t>Not Started</t>
        </is>
      </c>
    </row>
    <row r="1988">
      <c r="A1988" t="inlineStr">
        <is>
          <t>Rosemont</t>
        </is>
      </c>
      <c r="B1988" s="7" t="n">
        <v>2025</v>
      </c>
      <c r="C1988" t="inlineStr">
        <is>
          <t>Golf Cart</t>
        </is>
      </c>
      <c r="D1988" t="inlineStr">
        <is>
          <t>Need 1-2 leasing carts, have 2 maintenance carts</t>
        </is>
      </c>
      <c r="E1988" s="7" t="inlineStr">
        <is>
          <t>83375</t>
        </is>
      </c>
      <c r="F1988" s="12" t="inlineStr">
        <is>
          <t>PMC</t>
        </is>
      </c>
      <c r="G1988" s="7" t="inlineStr">
        <is>
          <t>Capital Plan</t>
        </is>
      </c>
      <c r="H1988" s="3" t="n">
        <v>16000</v>
      </c>
      <c r="I1988" s="3" t="n">
        <v>0</v>
      </c>
      <c r="J1988" s="4" t="n">
        <v>16000</v>
      </c>
      <c r="K1988" s="8">
        <f>IF(H1988=0,0,I1988/H1988)</f>
        <v/>
      </c>
      <c r="L1988" s="13" t="inlineStr">
        <is>
          <t>Not Started</t>
        </is>
      </c>
    </row>
    <row r="1989">
      <c r="A1989" t="inlineStr">
        <is>
          <t>Rosemont</t>
        </is>
      </c>
      <c r="B1989" s="7" t="n">
        <v>2025</v>
      </c>
      <c r="C1989" t="inlineStr">
        <is>
          <t>Unit water heaters</t>
        </is>
      </c>
      <c r="D1989" t="inlineStr">
        <is>
          <t>Equity PCR Item- 5.1- Observed water heaters were not provided with drain pans. Additionally, most water heaters observe</t>
        </is>
      </c>
      <c r="E1989" s="7" t="inlineStr">
        <is>
          <t>84476</t>
        </is>
      </c>
      <c r="F1989" s="11" t="inlineStr">
        <is>
          <t>GC</t>
        </is>
      </c>
      <c r="G1989" s="7" t="inlineStr">
        <is>
          <t>Capital Plan</t>
        </is>
      </c>
      <c r="H1989" s="3" t="n">
        <v>211000</v>
      </c>
      <c r="I1989" s="3" t="n">
        <v>0</v>
      </c>
      <c r="J1989" s="4" t="n">
        <v>211000</v>
      </c>
      <c r="K1989" s="8">
        <f>IF(H1989=0,0,I1989/H1989)</f>
        <v/>
      </c>
      <c r="L1989" s="13" t="inlineStr">
        <is>
          <t>Not Started</t>
        </is>
      </c>
    </row>
    <row r="1990">
      <c r="A1990" t="inlineStr">
        <is>
          <t>Rosemont</t>
        </is>
      </c>
      <c r="B1990" s="7" t="n">
        <v>2025</v>
      </c>
      <c r="C1990" t="inlineStr">
        <is>
          <t>Sanitary sewer Repairs</t>
        </is>
      </c>
      <c r="D1990" t="inlineStr">
        <is>
          <t>Contingency to remove roots and blockages at several locations, per the sewer scoping.  See final report in diligence fo</t>
        </is>
      </c>
      <c r="E1990" s="7" t="inlineStr">
        <is>
          <t>84385</t>
        </is>
      </c>
      <c r="F1990" s="11" t="inlineStr">
        <is>
          <t>GC</t>
        </is>
      </c>
      <c r="G1990" s="7" t="inlineStr">
        <is>
          <t>Capital Plan</t>
        </is>
      </c>
      <c r="H1990" s="3" t="n">
        <v>50000</v>
      </c>
      <c r="I1990" s="3" t="n">
        <v>0</v>
      </c>
      <c r="J1990" s="4" t="n">
        <v>50000</v>
      </c>
      <c r="K1990" s="8">
        <f>IF(H1990=0,0,I1990/H1990)</f>
        <v/>
      </c>
      <c r="L1990" s="13" t="inlineStr">
        <is>
          <t>Not Started</t>
        </is>
      </c>
    </row>
    <row r="1991">
      <c r="A1991" t="inlineStr">
        <is>
          <t>Rosemont</t>
        </is>
      </c>
      <c r="B1991" s="7" t="n">
        <v>2025</v>
      </c>
      <c r="C1991" t="inlineStr">
        <is>
          <t>Install P trap on HVAC condensate piping</t>
        </is>
      </c>
      <c r="D1991" t="inlineStr">
        <is>
          <t>Equity PCR Item 5.3-  The interior fan coil units (FCUs) observed at the residential units lacked p-traps at the condens</t>
        </is>
      </c>
      <c r="E1991" s="7" t="inlineStr">
        <is>
          <t>84217</t>
        </is>
      </c>
      <c r="F1991" s="11" t="inlineStr">
        <is>
          <t>GC</t>
        </is>
      </c>
      <c r="G1991" s="7" t="inlineStr">
        <is>
          <t>Capital Plan</t>
        </is>
      </c>
      <c r="H1991" s="3" t="n">
        <v>16880</v>
      </c>
      <c r="I1991" s="3" t="n">
        <v>16880</v>
      </c>
      <c r="J1991" s="4" t="n">
        <v>0</v>
      </c>
      <c r="K1991" s="8">
        <f>IF(H1991=0,0,I1991/H1991)</f>
        <v/>
      </c>
      <c r="L1991" s="11" t="inlineStr">
        <is>
          <t>Completed</t>
        </is>
      </c>
    </row>
    <row r="1992">
      <c r="A1992" t="inlineStr">
        <is>
          <t>Rosemont</t>
        </is>
      </c>
      <c r="B1992" s="7" t="n">
        <v>2025</v>
      </c>
      <c r="C1992" t="inlineStr">
        <is>
          <t>Insulate HVAC lines</t>
        </is>
      </c>
      <c r="D1992" t="inlineStr">
        <is>
          <t>Equity PCR Item 5.2-  Insulation at the refrigerant lines from the condensing units were deteriorated at many of the uni</t>
        </is>
      </c>
      <c r="E1992" s="7" t="inlineStr">
        <is>
          <t>84217</t>
        </is>
      </c>
      <c r="F1992" s="11" t="inlineStr">
        <is>
          <t>GC</t>
        </is>
      </c>
      <c r="G1992" s="7" t="inlineStr">
        <is>
          <t>Capital Plan</t>
        </is>
      </c>
      <c r="H1992" s="3" t="n">
        <v>5375</v>
      </c>
      <c r="I1992" s="3" t="n">
        <v>0</v>
      </c>
      <c r="J1992" s="4" t="n">
        <v>5375</v>
      </c>
      <c r="K1992" s="8">
        <f>IF(H1992=0,0,I1992/H1992)</f>
        <v/>
      </c>
      <c r="L1992" s="13" t="inlineStr">
        <is>
          <t>Not Started</t>
        </is>
      </c>
    </row>
    <row r="1993">
      <c r="A1993" t="inlineStr">
        <is>
          <t>Rosemont</t>
        </is>
      </c>
      <c r="B1993" s="7" t="n">
        <v>2025</v>
      </c>
      <c r="C1993" t="inlineStr">
        <is>
          <t xml:space="preserve">HVAC inspection and maintenance </t>
        </is>
      </c>
      <c r="D1993" t="inlineStr">
        <is>
          <t xml:space="preserve">Clean debris/foliage from around condensors as well as leveling with condensor pads. Includes Equity PCR Item 5.2- Many </t>
        </is>
      </c>
      <c r="E1993" s="7" t="inlineStr">
        <is>
          <t>84217</t>
        </is>
      </c>
      <c r="F1993" s="12" t="inlineStr">
        <is>
          <t>PMC</t>
        </is>
      </c>
      <c r="G1993" s="7" t="inlineStr">
        <is>
          <t>Capital Plan</t>
        </is>
      </c>
      <c r="H1993" s="3" t="n">
        <v>8500</v>
      </c>
      <c r="I1993" s="3" t="n">
        <v>0</v>
      </c>
      <c r="J1993" s="4" t="n">
        <v>8500</v>
      </c>
      <c r="K1993" s="8">
        <f>IF(H1993=0,0,I1993/H1993)</f>
        <v/>
      </c>
      <c r="L1993" s="13" t="inlineStr">
        <is>
          <t>Not Started</t>
        </is>
      </c>
    </row>
    <row r="1994">
      <c r="A1994" t="inlineStr">
        <is>
          <t>Rosemont</t>
        </is>
      </c>
      <c r="B1994" s="7" t="n">
        <v>2025</v>
      </c>
      <c r="C1994" t="inlineStr">
        <is>
          <t>Inspect Fire Extinguishers</t>
        </is>
      </c>
      <c r="D1994" t="inlineStr">
        <is>
          <t>Lender PCR Item- Fire extinguishers are expired.</t>
        </is>
      </c>
      <c r="E1994" s="7" t="inlineStr">
        <is>
          <t>84239</t>
        </is>
      </c>
      <c r="F1994" s="12" t="inlineStr">
        <is>
          <t>PMC</t>
        </is>
      </c>
      <c r="G1994" s="7" t="inlineStr">
        <is>
          <t>Capital Plan</t>
        </is>
      </c>
      <c r="H1994" s="3" t="n">
        <v>2000</v>
      </c>
      <c r="I1994" s="3" t="n">
        <v>0</v>
      </c>
      <c r="J1994" s="4" t="n">
        <v>2000</v>
      </c>
      <c r="K1994" s="8">
        <f>IF(H1994=0,0,I1994/H1994)</f>
        <v/>
      </c>
      <c r="L1994" s="13" t="inlineStr">
        <is>
          <t>Not Started</t>
        </is>
      </c>
    </row>
    <row r="1995">
      <c r="A1995" t="inlineStr">
        <is>
          <t>Rosemont</t>
        </is>
      </c>
      <c r="B1995" s="7" t="n">
        <v>2025</v>
      </c>
      <c r="C1995" t="inlineStr">
        <is>
          <t>Fire Suppression System Inspection</t>
        </is>
      </c>
      <c r="D1995" t="inlineStr">
        <is>
          <t>Equity PCR Item 5.5.1- Annual Fire suppression system inspection for Building 3971-3975</t>
        </is>
      </c>
      <c r="E1995" s="7" t="inlineStr">
        <is>
          <t>84211</t>
        </is>
      </c>
      <c r="F1995" s="12" t="inlineStr">
        <is>
          <t>PMC</t>
        </is>
      </c>
      <c r="G1995" s="7" t="inlineStr">
        <is>
          <t>Capital Plan</t>
        </is>
      </c>
      <c r="H1995" s="3" t="n">
        <v>1000</v>
      </c>
      <c r="I1995" s="3" t="n">
        <v>0</v>
      </c>
      <c r="J1995" s="4" t="n">
        <v>1000</v>
      </c>
      <c r="K1995" s="8">
        <f>IF(H1995=0,0,I1995/H1995)</f>
        <v/>
      </c>
      <c r="L1995" s="13" t="inlineStr">
        <is>
          <t>Not Started</t>
        </is>
      </c>
    </row>
    <row r="1996">
      <c r="A1996" t="inlineStr">
        <is>
          <t>Rosemont</t>
        </is>
      </c>
      <c r="B1996" s="7" t="n">
        <v>2025</v>
      </c>
      <c r="C1996" t="inlineStr">
        <is>
          <t>Fire Alarm System Inspection</t>
        </is>
      </c>
      <c r="D1996" t="inlineStr">
        <is>
          <t>Equity PCR Item 5.5.2- Annual fire alarm system inspection for Building 3971-3975.</t>
        </is>
      </c>
      <c r="E1996" s="7" t="inlineStr">
        <is>
          <t>84211</t>
        </is>
      </c>
      <c r="F1996" s="12" t="inlineStr">
        <is>
          <t>PMC</t>
        </is>
      </c>
      <c r="G1996" s="7" t="inlineStr">
        <is>
          <t>Capital Plan</t>
        </is>
      </c>
      <c r="H1996" s="3" t="n">
        <v>1000</v>
      </c>
      <c r="I1996" s="3" t="n">
        <v>0</v>
      </c>
      <c r="J1996" s="4" t="n">
        <v>1000</v>
      </c>
      <c r="K1996" s="8">
        <f>IF(H1996=0,0,I1996/H1996)</f>
        <v/>
      </c>
      <c r="L1996" s="13" t="inlineStr">
        <is>
          <t>Not Started</t>
        </is>
      </c>
    </row>
    <row r="1997">
      <c r="A1997" t="inlineStr">
        <is>
          <t>Rosemont</t>
        </is>
      </c>
      <c r="B1997" s="7" t="n">
        <v>2025</v>
      </c>
      <c r="C1997" t="inlineStr">
        <is>
          <t>Smoke Detectors</t>
        </is>
      </c>
      <c r="D1997" t="inlineStr">
        <is>
          <t>Equity PCR Item 5.5.2- Smoke detectors not observed in bedrooms, Install</t>
        </is>
      </c>
      <c r="E1997" s="7" t="inlineStr">
        <is>
          <t>82131</t>
        </is>
      </c>
      <c r="F1997" s="12" t="inlineStr">
        <is>
          <t>PMC</t>
        </is>
      </c>
      <c r="G1997" s="7" t="inlineStr">
        <is>
          <t>Capital Plan</t>
        </is>
      </c>
      <c r="H1997" s="3" t="n">
        <v>20000</v>
      </c>
      <c r="I1997" s="3" t="n">
        <v>0</v>
      </c>
      <c r="J1997" s="4" t="n">
        <v>20000</v>
      </c>
      <c r="K1997" s="8">
        <f>IF(H1997=0,0,I1997/H1997)</f>
        <v/>
      </c>
      <c r="L1997" s="13" t="inlineStr">
        <is>
          <t>Not Started</t>
        </is>
      </c>
    </row>
    <row r="1998">
      <c r="A1998" t="inlineStr">
        <is>
          <t>Rosemont</t>
        </is>
      </c>
      <c r="B1998" s="7" t="n">
        <v>2025</v>
      </c>
      <c r="C1998" t="inlineStr">
        <is>
          <t>Contingency</t>
        </is>
      </c>
      <c r="D1998" t="inlineStr">
        <is>
          <t>Contingency Amount</t>
        </is>
      </c>
      <c r="E1998" s="7" t="inlineStr">
        <is>
          <t>84510</t>
        </is>
      </c>
      <c r="F1998" s="11" t="inlineStr">
        <is>
          <t>GC</t>
        </is>
      </c>
      <c r="G1998" s="15" t="inlineStr">
        <is>
          <t>Contingency</t>
        </is>
      </c>
      <c r="H1998" s="3" t="n">
        <v>137853</v>
      </c>
      <c r="I1998" s="3" t="n">
        <v>0</v>
      </c>
      <c r="J1998" s="4" t="n">
        <v>137853</v>
      </c>
      <c r="K1998" s="8">
        <f>IF(H1998=0,0,I1998/H1998)</f>
        <v/>
      </c>
      <c r="L1998" s="12" t="inlineStr">
        <is>
          <t>Reserve</t>
        </is>
      </c>
    </row>
    <row r="1999">
      <c r="A1999" t="inlineStr">
        <is>
          <t>Rosemont</t>
        </is>
      </c>
      <c r="B1999" s="7" t="n">
        <v>2025</v>
      </c>
      <c r="C1999" t="inlineStr">
        <is>
          <t>Construction Management Fee</t>
        </is>
      </c>
      <c r="D1999" t="inlineStr">
        <is>
          <t>CM Fees</t>
        </is>
      </c>
      <c r="E1999" s="7" t="inlineStr">
        <is>
          <t>84505</t>
        </is>
      </c>
      <c r="F1999" s="11" t="inlineStr">
        <is>
          <t>GC</t>
        </is>
      </c>
      <c r="G1999" s="15" t="inlineStr">
        <is>
          <t>CM Fee</t>
        </is>
      </c>
      <c r="H1999" s="3" t="n">
        <v>144746</v>
      </c>
      <c r="I1999" s="3" t="n">
        <v>0</v>
      </c>
      <c r="J1999" s="4" t="n">
        <v>144746</v>
      </c>
      <c r="K1999" s="8">
        <f>IF(H1999=0,0,I1999/H1999)</f>
        <v/>
      </c>
      <c r="L1999" s="12" t="inlineStr">
        <is>
          <t>Reserve</t>
        </is>
      </c>
    </row>
    <row r="2000">
      <c r="A2000" t="inlineStr">
        <is>
          <t>Swiss Gables</t>
        </is>
      </c>
      <c r="B2000" s="7" t="n">
        <v>2025</v>
      </c>
      <c r="C2000" t="inlineStr">
        <is>
          <t>Landscape Cleanup and Enhancements</t>
        </is>
      </c>
      <c r="D2000" t="inlineStr">
        <is>
          <t>Isolated locations of tree overgrowth at building elevations were observed. Tree trimming is recommended</t>
        </is>
      </c>
      <c r="E2000" s="7" t="inlineStr">
        <is>
          <t>84303</t>
        </is>
      </c>
      <c r="F2000" s="12" t="inlineStr">
        <is>
          <t>PMC</t>
        </is>
      </c>
      <c r="G2000" s="7" t="inlineStr">
        <is>
          <t>Capital Plan</t>
        </is>
      </c>
      <c r="H2000" s="3" t="n">
        <v>5000</v>
      </c>
      <c r="I2000" s="3" t="n">
        <v>0</v>
      </c>
      <c r="J2000" s="4" t="n">
        <v>5000</v>
      </c>
      <c r="K2000" s="8">
        <f>IF(H2000=0,0,I2000/H2000)</f>
        <v/>
      </c>
      <c r="L2000" s="13" t="inlineStr">
        <is>
          <t>Not Started</t>
        </is>
      </c>
    </row>
    <row r="2001">
      <c r="A2001" t="inlineStr">
        <is>
          <t>Swiss Gables</t>
        </is>
      </c>
      <c r="B2001" s="7" t="n">
        <v>2025</v>
      </c>
      <c r="C2001" t="inlineStr">
        <is>
          <t xml:space="preserve">Asphalt Coating </t>
        </is>
      </c>
      <c r="D2001" t="inlineStr">
        <is>
          <t>Crack fill alligatored asphalt
Damaged pavement consisting of linear cracking and alligator cracking was observed east o</t>
        </is>
      </c>
      <c r="E2001" s="7" t="inlineStr">
        <is>
          <t>84204</t>
        </is>
      </c>
      <c r="F2001" s="11" t="inlineStr">
        <is>
          <t>GC</t>
        </is>
      </c>
      <c r="G2001" s="7" t="inlineStr">
        <is>
          <t>Capital Plan</t>
        </is>
      </c>
      <c r="H2001" s="3" t="n">
        <v>65000</v>
      </c>
      <c r="I2001" s="3" t="n">
        <v>19500</v>
      </c>
      <c r="J2001" s="4" t="n">
        <v>45500</v>
      </c>
      <c r="K2001" s="8">
        <f>IF(H2001=0,0,I2001/H2001)</f>
        <v/>
      </c>
      <c r="L2001" s="10" t="inlineStr">
        <is>
          <t>In Progress</t>
        </is>
      </c>
    </row>
    <row r="2002">
      <c r="A2002" t="inlineStr">
        <is>
          <t>Swiss Gables</t>
        </is>
      </c>
      <c r="B2002" s="7" t="n">
        <v>2025</v>
      </c>
      <c r="C2002" t="inlineStr">
        <is>
          <t>Stripe parking areas</t>
        </is>
      </c>
      <c r="D2002" t="inlineStr">
        <is>
          <t>Stripe parking lot and garages</t>
        </is>
      </c>
      <c r="E2002" s="7" t="inlineStr">
        <is>
          <t>84204</t>
        </is>
      </c>
      <c r="F2002" s="11" t="inlineStr">
        <is>
          <t>GC</t>
        </is>
      </c>
      <c r="G2002" s="7" t="inlineStr">
        <is>
          <t>Capital Plan</t>
        </is>
      </c>
      <c r="H2002" s="3" t="n">
        <v>36000</v>
      </c>
      <c r="I2002" s="3" t="n">
        <v>10800</v>
      </c>
      <c r="J2002" s="4" t="n">
        <v>25200</v>
      </c>
      <c r="K2002" s="8">
        <f>IF(H2002=0,0,I2002/H2002)</f>
        <v/>
      </c>
      <c r="L2002" s="10" t="inlineStr">
        <is>
          <t>In Progress</t>
        </is>
      </c>
    </row>
    <row r="2003">
      <c r="A2003" t="inlineStr">
        <is>
          <t>Swiss Gables</t>
        </is>
      </c>
      <c r="B2003" s="7" t="n">
        <v>2025</v>
      </c>
      <c r="C2003" t="inlineStr">
        <is>
          <t>Curbing Repairs</t>
        </is>
      </c>
      <c r="D2003" t="inlineStr">
        <is>
          <t>Damaged curbing was present southeast of Building C and at the east entrance to Building E. Repairs are recommended.</t>
        </is>
      </c>
      <c r="E2003" s="7" t="inlineStr">
        <is>
          <t>84115</t>
        </is>
      </c>
      <c r="F2003" s="11" t="inlineStr">
        <is>
          <t>GC</t>
        </is>
      </c>
      <c r="G2003" s="7" t="inlineStr">
        <is>
          <t>Capital Plan</t>
        </is>
      </c>
      <c r="H2003" s="3" t="n">
        <v>1500</v>
      </c>
      <c r="I2003" s="3" t="n">
        <v>2000</v>
      </c>
      <c r="J2003" s="4" t="n">
        <v>-500</v>
      </c>
      <c r="K2003" s="8">
        <f>IF(H2003=0,0,I2003/H2003)</f>
        <v/>
      </c>
      <c r="L2003" s="11" t="inlineStr">
        <is>
          <t>Completed</t>
        </is>
      </c>
    </row>
    <row r="2004">
      <c r="A2004" t="inlineStr">
        <is>
          <t>Swiss Gables</t>
        </is>
      </c>
      <c r="B2004" s="7" t="n">
        <v>2025</v>
      </c>
      <c r="C2004" t="inlineStr">
        <is>
          <t>Sidewalks</t>
        </is>
      </c>
      <c r="D2004" t="inlineStr">
        <is>
          <t>Repair trip Hazards
Damaged concrete sidewalk was present at the walkway south of Building G. Repairs are recommended.
R</t>
        </is>
      </c>
      <c r="E2004" s="7" t="inlineStr">
        <is>
          <t>84115</t>
        </is>
      </c>
      <c r="F2004" s="11" t="inlineStr">
        <is>
          <t>GC</t>
        </is>
      </c>
      <c r="G2004" s="7" t="inlineStr">
        <is>
          <t>Capital Plan</t>
        </is>
      </c>
      <c r="H2004" s="3" t="n">
        <v>18000</v>
      </c>
      <c r="I2004" s="3" t="n">
        <v>10800</v>
      </c>
      <c r="J2004" s="4" t="n">
        <v>7200</v>
      </c>
      <c r="K2004" s="8">
        <f>IF(H2004=0,0,I2004/H2004)</f>
        <v/>
      </c>
      <c r="L2004" s="10" t="inlineStr">
        <is>
          <t>In Progress</t>
        </is>
      </c>
    </row>
    <row r="2005">
      <c r="A2005" t="inlineStr">
        <is>
          <t>Swiss Gables</t>
        </is>
      </c>
      <c r="B2005" s="7" t="n">
        <v>2025</v>
      </c>
      <c r="C2005" t="inlineStr">
        <is>
          <t>Fences &amp; gates - site perimeter</t>
        </is>
      </c>
      <c r="D2005" t="inlineStr">
        <is>
          <t>Repair and paint fence</t>
        </is>
      </c>
      <c r="E2005" s="7" t="inlineStr">
        <is>
          <t>84205</t>
        </is>
      </c>
      <c r="F2005" s="11" t="inlineStr">
        <is>
          <t>GC</t>
        </is>
      </c>
      <c r="G2005" s="7" t="inlineStr">
        <is>
          <t>Capital Plan</t>
        </is>
      </c>
      <c r="H2005" s="3" t="n">
        <v>21000</v>
      </c>
      <c r="I2005" s="3" t="n">
        <v>10500</v>
      </c>
      <c r="J2005" s="4" t="n">
        <v>10500</v>
      </c>
      <c r="K2005" s="8">
        <f>IF(H2005=0,0,I2005/H2005)</f>
        <v/>
      </c>
      <c r="L2005" s="10" t="inlineStr">
        <is>
          <t>In Progress</t>
        </is>
      </c>
    </row>
    <row r="2006">
      <c r="A2006" t="inlineStr">
        <is>
          <t>Swiss Gables</t>
        </is>
      </c>
      <c r="B2006" s="7" t="n">
        <v>2025</v>
      </c>
      <c r="C2006" t="inlineStr">
        <is>
          <t>Install ADA Van-Accessible Space</t>
        </is>
      </c>
      <c r="D2006" t="inlineStr">
        <is>
          <t>The accessible parking spaces did not appear to be generally correctly configured. The installation of one van-accessibl</t>
        </is>
      </c>
      <c r="E2006" s="7" t="inlineStr">
        <is>
          <t>83520</t>
        </is>
      </c>
      <c r="F2006" s="12" t="inlineStr">
        <is>
          <t>PMC</t>
        </is>
      </c>
      <c r="G2006" s="7" t="inlineStr">
        <is>
          <t>Capital Plan</t>
        </is>
      </c>
      <c r="H2006" s="3" t="n">
        <v>400</v>
      </c>
      <c r="I2006" s="3" t="n">
        <v>3088</v>
      </c>
      <c r="J2006" s="4" t="n">
        <v>-2688</v>
      </c>
      <c r="K2006" s="8">
        <f>IF(H2006=0,0,I2006/H2006)</f>
        <v/>
      </c>
      <c r="L2006" s="11" t="inlineStr">
        <is>
          <t>Completed</t>
        </is>
      </c>
    </row>
    <row r="2007">
      <c r="A2007" t="inlineStr">
        <is>
          <t>Swiss Gables</t>
        </is>
      </c>
      <c r="B2007" s="7" t="n">
        <v>2025</v>
      </c>
      <c r="C2007" t="inlineStr">
        <is>
          <t>Install ADA-Compliant Curb Cut Ramps</t>
        </is>
      </c>
      <c r="D2007" t="inlineStr">
        <is>
          <t>ADA-compliant curb cut ramps are not present on accessible route at the subject property. Inclusion of ADA-compliant cur</t>
        </is>
      </c>
      <c r="E2007" s="7" t="inlineStr">
        <is>
          <t>83520</t>
        </is>
      </c>
      <c r="F2007" s="12" t="inlineStr">
        <is>
          <t>PMC</t>
        </is>
      </c>
      <c r="G2007" s="7" t="inlineStr">
        <is>
          <t>Capital Plan</t>
        </is>
      </c>
      <c r="H2007" s="3" t="n">
        <v>1200</v>
      </c>
      <c r="I2007" s="3" t="n">
        <v>9265</v>
      </c>
      <c r="J2007" s="4" t="n">
        <v>-8065</v>
      </c>
      <c r="K2007" s="8">
        <f>IF(H2007=0,0,I2007/H2007)</f>
        <v/>
      </c>
      <c r="L2007" s="11" t="inlineStr">
        <is>
          <t>Completed</t>
        </is>
      </c>
    </row>
    <row r="2008">
      <c r="A2008" t="inlineStr">
        <is>
          <t>Swiss Gables</t>
        </is>
      </c>
      <c r="B2008" s="7" t="n">
        <v>2025</v>
      </c>
      <c r="C2008" t="inlineStr">
        <is>
          <t>Install ADA-Compliant Handrailing at Ramp</t>
        </is>
      </c>
      <c r="D2008" t="inlineStr">
        <is>
          <t>The ramps within the accessible route do not appear to have ADA-compliant handrails. Reconfiguration of the handrails is</t>
        </is>
      </c>
      <c r="E2008" s="7" t="inlineStr">
        <is>
          <t>83520</t>
        </is>
      </c>
      <c r="F2008" s="12" t="inlineStr">
        <is>
          <t>PMC</t>
        </is>
      </c>
      <c r="G2008" s="7" t="inlineStr">
        <is>
          <t>Capital Plan</t>
        </is>
      </c>
      <c r="H2008" s="3" t="n">
        <v>1200</v>
      </c>
      <c r="I2008" s="3" t="n">
        <v>9265</v>
      </c>
      <c r="J2008" s="4" t="n">
        <v>-8065</v>
      </c>
      <c r="K2008" s="8">
        <f>IF(H2008=0,0,I2008/H2008)</f>
        <v/>
      </c>
      <c r="L2008" s="11" t="inlineStr">
        <is>
          <t>Completed</t>
        </is>
      </c>
    </row>
    <row r="2009">
      <c r="A2009" t="inlineStr">
        <is>
          <t>Swiss Gables</t>
        </is>
      </c>
      <c r="B2009" s="7" t="n">
        <v>2025</v>
      </c>
      <c r="C2009" t="inlineStr">
        <is>
          <t>Install ADA-Compliant Door Hardware</t>
        </is>
      </c>
      <c r="D2009" t="inlineStr">
        <is>
          <t>The door at the designated accessible entrance does not appear to have ADA compliant hardware. Installation of ADA compl</t>
        </is>
      </c>
      <c r="E2009" s="7" t="inlineStr">
        <is>
          <t>83520</t>
        </is>
      </c>
      <c r="F2009" s="12" t="inlineStr">
        <is>
          <t>PMC</t>
        </is>
      </c>
      <c r="G2009" s="7" t="inlineStr">
        <is>
          <t>Capital Plan</t>
        </is>
      </c>
      <c r="H2009" s="3" t="n">
        <v>450</v>
      </c>
      <c r="I2009" s="3" t="n">
        <v>3474</v>
      </c>
      <c r="J2009" s="4" t="n">
        <v>-3024</v>
      </c>
      <c r="K2009" s="8">
        <f>IF(H2009=0,0,I2009/H2009)</f>
        <v/>
      </c>
      <c r="L2009" s="11" t="inlineStr">
        <is>
          <t>Completed</t>
        </is>
      </c>
    </row>
    <row r="2010">
      <c r="A2010" t="inlineStr">
        <is>
          <t>Swiss Gables</t>
        </is>
      </c>
      <c r="B2010" s="7" t="n">
        <v>2025</v>
      </c>
      <c r="C2010" t="inlineStr">
        <is>
          <t>Playground equipment</t>
        </is>
      </c>
      <c r="D2010" t="inlineStr">
        <is>
          <t>Enhance playground equipment</t>
        </is>
      </c>
      <c r="E2010" s="7" t="inlineStr">
        <is>
          <t>84340</t>
        </is>
      </c>
      <c r="F2010" s="12" t="inlineStr">
        <is>
          <t>PMC</t>
        </is>
      </c>
      <c r="G2010" s="7" t="inlineStr">
        <is>
          <t>Capital Plan</t>
        </is>
      </c>
      <c r="H2010" s="3" t="n">
        <v>30000</v>
      </c>
      <c r="I2010" s="3" t="n">
        <v>0</v>
      </c>
      <c r="J2010" s="4" t="n">
        <v>30000</v>
      </c>
      <c r="K2010" s="8">
        <f>IF(H2010=0,0,I2010/H2010)</f>
        <v/>
      </c>
      <c r="L2010" s="13" t="inlineStr">
        <is>
          <t>Not Started</t>
        </is>
      </c>
    </row>
    <row r="2011">
      <c r="A2011" t="inlineStr">
        <is>
          <t>Swiss Gables</t>
        </is>
      </c>
      <c r="B2011" s="7" t="n">
        <v>2025</v>
      </c>
      <c r="C2011" t="inlineStr">
        <is>
          <t>Dumpster enclosures</t>
        </is>
      </c>
      <c r="D2011" t="inlineStr">
        <is>
          <t>Replace fencing on all dumpster enclosures Custom Pickets</t>
        </is>
      </c>
      <c r="E2011" s="7" t="inlineStr">
        <is>
          <t>84111</t>
        </is>
      </c>
      <c r="F2011" s="11" t="inlineStr">
        <is>
          <t>GC</t>
        </is>
      </c>
      <c r="G2011" s="7" t="inlineStr">
        <is>
          <t>Capital Plan</t>
        </is>
      </c>
      <c r="H2011" s="3" t="n">
        <v>15000</v>
      </c>
      <c r="I2011" s="3" t="n">
        <v>12000</v>
      </c>
      <c r="J2011" s="4" t="n">
        <v>3000</v>
      </c>
      <c r="K2011" s="8">
        <f>IF(H2011=0,0,I2011/H2011)</f>
        <v/>
      </c>
      <c r="L2011" s="10" t="inlineStr">
        <is>
          <t>In Progress</t>
        </is>
      </c>
    </row>
    <row r="2012">
      <c r="A2012" t="inlineStr">
        <is>
          <t>Swiss Gables</t>
        </is>
      </c>
      <c r="B2012" s="7" t="n">
        <v>2025</v>
      </c>
      <c r="C2012" t="inlineStr">
        <is>
          <t>Carports / Garages</t>
        </is>
      </c>
      <c r="D2012" t="inlineStr">
        <is>
          <t>Repair damaged sheet rock and paint 1st floor parking garages</t>
        </is>
      </c>
      <c r="E2012" s="7" t="inlineStr">
        <is>
          <t>84219</t>
        </is>
      </c>
      <c r="F2012" s="11" t="inlineStr">
        <is>
          <t>GC</t>
        </is>
      </c>
      <c r="G2012" s="7" t="inlineStr">
        <is>
          <t>Capital Plan</t>
        </is>
      </c>
      <c r="H2012" s="3" t="n">
        <v>66000</v>
      </c>
      <c r="I2012" s="3" t="n">
        <v>52800</v>
      </c>
      <c r="J2012" s="4" t="n">
        <v>13200</v>
      </c>
      <c r="K2012" s="8">
        <f>IF(H2012=0,0,I2012/H2012)</f>
        <v/>
      </c>
      <c r="L2012" s="10" t="inlineStr">
        <is>
          <t>In Progress</t>
        </is>
      </c>
    </row>
    <row r="2013">
      <c r="A2013" t="inlineStr">
        <is>
          <t>Swiss Gables</t>
        </is>
      </c>
      <c r="B2013" s="7" t="n">
        <v>2025</v>
      </c>
      <c r="C2013" t="inlineStr">
        <is>
          <t>Concrete deck / floor fill</t>
        </is>
      </c>
      <c r="D2013" t="inlineStr">
        <is>
          <t>Seal cracks in landings and cat walks</t>
        </is>
      </c>
      <c r="E2013" s="7" t="inlineStr">
        <is>
          <t>84120</t>
        </is>
      </c>
      <c r="F2013" s="11" t="inlineStr">
        <is>
          <t>GC</t>
        </is>
      </c>
      <c r="G2013" s="7" t="inlineStr">
        <is>
          <t>Capital Plan</t>
        </is>
      </c>
      <c r="H2013" s="3" t="n">
        <v>70000</v>
      </c>
      <c r="I2013" s="3" t="n">
        <v>56000</v>
      </c>
      <c r="J2013" s="4" t="n">
        <v>14000</v>
      </c>
      <c r="K2013" s="8">
        <f>IF(H2013=0,0,I2013/H2013)</f>
        <v/>
      </c>
      <c r="L2013" s="10" t="inlineStr">
        <is>
          <t>In Progress</t>
        </is>
      </c>
    </row>
    <row r="2014">
      <c r="A2014" t="inlineStr">
        <is>
          <t>Swiss Gables</t>
        </is>
      </c>
      <c r="B2014" s="7" t="n">
        <v>2025</v>
      </c>
      <c r="C2014" t="inlineStr">
        <is>
          <t>Repair exterior stair railings</t>
        </is>
      </c>
      <c r="D2014" t="inlineStr">
        <is>
          <t>Repair and secure stair railings</t>
        </is>
      </c>
      <c r="E2014" s="7" t="inlineStr">
        <is>
          <t>84121</t>
        </is>
      </c>
      <c r="F2014" s="11" t="inlineStr">
        <is>
          <t>GC</t>
        </is>
      </c>
      <c r="G2014" s="7" t="inlineStr">
        <is>
          <t>Capital Plan</t>
        </is>
      </c>
      <c r="H2014" s="3" t="n">
        <v>12000</v>
      </c>
      <c r="I2014" s="3" t="n">
        <v>9600</v>
      </c>
      <c r="J2014" s="4" t="n">
        <v>2400</v>
      </c>
      <c r="K2014" s="8">
        <f>IF(H2014=0,0,I2014/H2014)</f>
        <v/>
      </c>
      <c r="L2014" s="10" t="inlineStr">
        <is>
          <t>In Progress</t>
        </is>
      </c>
    </row>
    <row r="2015">
      <c r="A2015" t="inlineStr">
        <is>
          <t>Swiss Gables</t>
        </is>
      </c>
      <c r="B2015" s="7" t="n">
        <v>2025</v>
      </c>
      <c r="C2015" t="inlineStr">
        <is>
          <t>Repair balcony framing &amp; decking</t>
        </is>
      </c>
      <c r="D2015" t="inlineStr">
        <is>
          <t>Repair damaged patio and Catwalk framing
Balcony repair allowance
Deteriorating wood was present at the underside of the</t>
        </is>
      </c>
      <c r="E2015" s="7" t="inlineStr">
        <is>
          <t>84104</t>
        </is>
      </c>
      <c r="F2015" s="11" t="inlineStr">
        <is>
          <t>GC</t>
        </is>
      </c>
      <c r="G2015" s="7" t="inlineStr">
        <is>
          <t>Capital Plan</t>
        </is>
      </c>
      <c r="H2015" s="3" t="n">
        <v>109000</v>
      </c>
      <c r="I2015" s="3" t="n">
        <v>81750</v>
      </c>
      <c r="J2015" s="4" t="n">
        <v>27250</v>
      </c>
      <c r="K2015" s="8">
        <f>IF(H2015=0,0,I2015/H2015)</f>
        <v/>
      </c>
      <c r="L2015" s="10" t="inlineStr">
        <is>
          <t>In Progress</t>
        </is>
      </c>
    </row>
    <row r="2016">
      <c r="A2016" t="inlineStr">
        <is>
          <t>Swiss Gables</t>
        </is>
      </c>
      <c r="B2016" s="7" t="n">
        <v>2025</v>
      </c>
      <c r="C2016" t="inlineStr">
        <is>
          <t>Repair patio/balcony railings</t>
        </is>
      </c>
      <c r="D2016" t="inlineStr">
        <is>
          <t>Secure all balcony and catwalk railings (custom pickets)</t>
        </is>
      </c>
      <c r="E2016" s="7" t="inlineStr">
        <is>
          <t>84121</t>
        </is>
      </c>
      <c r="F2016" s="11" t="inlineStr">
        <is>
          <t>GC</t>
        </is>
      </c>
      <c r="G2016" s="7" t="inlineStr">
        <is>
          <t>Capital Plan</t>
        </is>
      </c>
      <c r="H2016" s="3" t="n">
        <v>35000</v>
      </c>
      <c r="I2016" s="3" t="n">
        <v>28000</v>
      </c>
      <c r="J2016" s="4" t="n">
        <v>7000</v>
      </c>
      <c r="K2016" s="8">
        <f>IF(H2016=0,0,I2016/H2016)</f>
        <v/>
      </c>
      <c r="L2016" s="10" t="inlineStr">
        <is>
          <t>In Progress</t>
        </is>
      </c>
    </row>
    <row r="2017">
      <c r="A2017" t="inlineStr">
        <is>
          <t>Swiss Gables</t>
        </is>
      </c>
      <c r="B2017" s="7" t="n">
        <v>2025</v>
      </c>
      <c r="C2017" t="inlineStr">
        <is>
          <t>Asphalt composite shingle roofing</t>
        </is>
      </c>
      <c r="D2017" t="inlineStr">
        <is>
          <t>Roof tune up on 7 buildings</t>
        </is>
      </c>
      <c r="E2017" s="7" t="inlineStr">
        <is>
          <t>84433</t>
        </is>
      </c>
      <c r="F2017" s="11" t="inlineStr">
        <is>
          <t>GC</t>
        </is>
      </c>
      <c r="G2017" s="7" t="inlineStr">
        <is>
          <t>Capital Plan</t>
        </is>
      </c>
      <c r="H2017" s="3" t="n">
        <v>21000</v>
      </c>
      <c r="I2017" s="3" t="n">
        <v>21000</v>
      </c>
      <c r="J2017" s="4" t="n">
        <v>0</v>
      </c>
      <c r="K2017" s="8">
        <f>IF(H2017=0,0,I2017/H2017)</f>
        <v/>
      </c>
      <c r="L2017" s="11" t="inlineStr">
        <is>
          <t>Completed</t>
        </is>
      </c>
    </row>
    <row r="2018">
      <c r="A2018" t="inlineStr">
        <is>
          <t>Swiss Gables</t>
        </is>
      </c>
      <c r="B2018" s="7" t="n">
        <v>2025</v>
      </c>
      <c r="C2018" t="inlineStr">
        <is>
          <t>Gutters &amp; downspouts</t>
        </is>
      </c>
      <c r="D2018" t="inlineStr">
        <is>
          <t>Clean and secure gutters and down spouts</t>
        </is>
      </c>
      <c r="E2018" s="7" t="inlineStr">
        <is>
          <t>83439</t>
        </is>
      </c>
      <c r="F2018" s="11" t="inlineStr">
        <is>
          <t>GC</t>
        </is>
      </c>
      <c r="G2018" s="7" t="inlineStr">
        <is>
          <t>Capital Plan</t>
        </is>
      </c>
      <c r="H2018" s="3" t="n">
        <v>14000</v>
      </c>
      <c r="I2018" s="3" t="n">
        <v>14000</v>
      </c>
      <c r="J2018" s="4" t="n">
        <v>0</v>
      </c>
      <c r="K2018" s="8">
        <f>IF(H2018=0,0,I2018/H2018)</f>
        <v/>
      </c>
      <c r="L2018" s="11" t="inlineStr">
        <is>
          <t>Completed</t>
        </is>
      </c>
    </row>
    <row r="2019">
      <c r="A2019" t="inlineStr">
        <is>
          <t>Swiss Gables</t>
        </is>
      </c>
      <c r="B2019" s="7" t="n">
        <v>2025</v>
      </c>
      <c r="C2019" t="inlineStr">
        <is>
          <t>Flashing</t>
        </is>
      </c>
      <c r="D2019" t="inlineStr">
        <is>
          <t>Replace damaged drip edge on cat walks</t>
        </is>
      </c>
      <c r="E2019" s="7" t="inlineStr">
        <is>
          <t>84433</t>
        </is>
      </c>
      <c r="F2019" s="11" t="inlineStr">
        <is>
          <t>GC</t>
        </is>
      </c>
      <c r="G2019" s="7" t="inlineStr">
        <is>
          <t>Capital Plan</t>
        </is>
      </c>
      <c r="H2019" s="3" t="n">
        <v>21000</v>
      </c>
      <c r="I2019" s="3" t="n">
        <v>16800</v>
      </c>
      <c r="J2019" s="4" t="n">
        <v>4200</v>
      </c>
      <c r="K2019" s="8">
        <f>IF(H2019=0,0,I2019/H2019)</f>
        <v/>
      </c>
      <c r="L2019" s="10" t="inlineStr">
        <is>
          <t>In Progress</t>
        </is>
      </c>
    </row>
    <row r="2020">
      <c r="A2020" t="inlineStr">
        <is>
          <t>Swiss Gables</t>
        </is>
      </c>
      <c r="B2020" s="7" t="n">
        <v>2025</v>
      </c>
      <c r="C2020" t="inlineStr">
        <is>
          <t xml:space="preserve">Sealants &amp; caulking </t>
        </is>
      </c>
      <c r="D2020" t="inlineStr">
        <is>
          <t>Sealants &amp; caulking</t>
        </is>
      </c>
      <c r="E2020" s="7" t="inlineStr">
        <is>
          <t>84433</t>
        </is>
      </c>
      <c r="F2020" s="11" t="inlineStr">
        <is>
          <t>GC</t>
        </is>
      </c>
      <c r="G2020" s="7" t="inlineStr">
        <is>
          <t>Capital Plan</t>
        </is>
      </c>
      <c r="H2020" s="3" t="n">
        <v>14000</v>
      </c>
      <c r="I2020" s="3" t="n">
        <v>14000</v>
      </c>
      <c r="J2020" s="4" t="n">
        <v>0</v>
      </c>
      <c r="K2020" s="8">
        <f>IF(H2020=0,0,I2020/H2020)</f>
        <v/>
      </c>
      <c r="L2020" s="11" t="inlineStr">
        <is>
          <t>Completed</t>
        </is>
      </c>
    </row>
    <row r="2021">
      <c r="A2021" t="inlineStr">
        <is>
          <t>Swiss Gables</t>
        </is>
      </c>
      <c r="B2021" s="7" t="n">
        <v>2025</v>
      </c>
      <c r="C2021" t="inlineStr">
        <is>
          <t>Repair / replace wood siding</t>
        </is>
      </c>
      <c r="D2021" t="inlineStr">
        <is>
          <t>Replace rotted T-111 siding
Damaged soffits were observed along the elevated walkway at Building A, isolated areas at th</t>
        </is>
      </c>
      <c r="E2021" s="7" t="inlineStr">
        <is>
          <t>84206</t>
        </is>
      </c>
      <c r="F2021" s="11" t="inlineStr">
        <is>
          <t>GC</t>
        </is>
      </c>
      <c r="G2021" s="7" t="inlineStr">
        <is>
          <t>Capital Plan</t>
        </is>
      </c>
      <c r="H2021" s="3" t="n">
        <v>35000</v>
      </c>
      <c r="I2021" s="3" t="n">
        <v>28000</v>
      </c>
      <c r="J2021" s="4" t="n">
        <v>7000</v>
      </c>
      <c r="K2021" s="8">
        <f>IF(H2021=0,0,I2021/H2021)</f>
        <v/>
      </c>
      <c r="L2021" s="10" t="inlineStr">
        <is>
          <t>In Progress</t>
        </is>
      </c>
    </row>
    <row r="2022">
      <c r="A2022" t="inlineStr">
        <is>
          <t>Swiss Gables</t>
        </is>
      </c>
      <c r="B2022" s="7" t="n">
        <v>2025</v>
      </c>
      <c r="C2022" t="inlineStr">
        <is>
          <t>Exterior building Painting</t>
        </is>
      </c>
      <c r="D2022" t="inlineStr">
        <is>
          <t>Paint community including peal stop on all delaminated cedar
Paint chipping was observed at the columns and posts of the</t>
        </is>
      </c>
      <c r="E2022" s="7" t="inlineStr">
        <is>
          <t>84101</t>
        </is>
      </c>
      <c r="F2022" s="11" t="inlineStr">
        <is>
          <t>GC</t>
        </is>
      </c>
      <c r="G2022" s="7" t="inlineStr">
        <is>
          <t>Capital Plan</t>
        </is>
      </c>
      <c r="H2022" s="3" t="n">
        <v>189000</v>
      </c>
      <c r="I2022" s="3" t="n">
        <v>151200</v>
      </c>
      <c r="J2022" s="4" t="n">
        <v>37800</v>
      </c>
      <c r="K2022" s="8">
        <f>IF(H2022=0,0,I2022/H2022)</f>
        <v/>
      </c>
      <c r="L2022" s="10" t="inlineStr">
        <is>
          <t>In Progress</t>
        </is>
      </c>
    </row>
    <row r="2023">
      <c r="A2023" t="inlineStr">
        <is>
          <t>Swiss Gables</t>
        </is>
      </c>
      <c r="B2023" s="7" t="n">
        <v>2025</v>
      </c>
      <c r="C2023" t="inlineStr">
        <is>
          <t>Repair / replace wood trim</t>
        </is>
      </c>
      <c r="D2023" t="inlineStr">
        <is>
          <t>Replace all rotted trim throughout property  All Facia is Custom Scalloped Facia</t>
        </is>
      </c>
      <c r="E2023" s="7" t="inlineStr">
        <is>
          <t>84105</t>
        </is>
      </c>
      <c r="F2023" s="11" t="inlineStr">
        <is>
          <t>GC</t>
        </is>
      </c>
      <c r="G2023" s="7" t="inlineStr">
        <is>
          <t>Capital Plan</t>
        </is>
      </c>
      <c r="H2023" s="3" t="n">
        <v>45000</v>
      </c>
      <c r="I2023" s="3" t="n">
        <v>36000</v>
      </c>
      <c r="J2023" s="4" t="n">
        <v>9000</v>
      </c>
      <c r="K2023" s="8">
        <f>IF(H2023=0,0,I2023/H2023)</f>
        <v/>
      </c>
      <c r="L2023" s="10" t="inlineStr">
        <is>
          <t>In Progress</t>
        </is>
      </c>
    </row>
    <row r="2024">
      <c r="A2024" t="inlineStr">
        <is>
          <t>Swiss Gables</t>
        </is>
      </c>
      <c r="B2024" s="7" t="n">
        <v>2025</v>
      </c>
      <c r="C2024" t="inlineStr">
        <is>
          <t>Install CO Detectors</t>
        </is>
      </c>
      <c r="D2024" t="inlineStr">
        <is>
          <t>Carbon monoxide detectors are not provided in dwelling units, and wood burning fireplaces were provided in the third flo</t>
        </is>
      </c>
      <c r="E2024" s="7" t="inlineStr">
        <is>
          <t>83236</t>
        </is>
      </c>
      <c r="F2024" s="12" t="inlineStr">
        <is>
          <t>PMC</t>
        </is>
      </c>
      <c r="G2024" s="7" t="inlineStr">
        <is>
          <t>Capital Plan</t>
        </is>
      </c>
      <c r="H2024" s="3" t="n">
        <v>770</v>
      </c>
      <c r="I2024" s="3" t="n">
        <v>0</v>
      </c>
      <c r="J2024" s="4" t="n">
        <v>770</v>
      </c>
      <c r="K2024" s="8">
        <f>IF(H2024=0,0,I2024/H2024)</f>
        <v/>
      </c>
      <c r="L2024" s="13" t="inlineStr">
        <is>
          <t>Not Started</t>
        </is>
      </c>
    </row>
    <row r="2025">
      <c r="A2025" t="inlineStr">
        <is>
          <t>Swiss Gables</t>
        </is>
      </c>
      <c r="B2025" s="7" t="n">
        <v>2025</v>
      </c>
      <c r="C2025" t="inlineStr">
        <is>
          <t>Fire protection</t>
        </is>
      </c>
      <c r="D2025" t="inlineStr">
        <is>
          <t>Fire protection - Fire Stops</t>
        </is>
      </c>
      <c r="E2025" s="7" t="inlineStr">
        <is>
          <t>84211</t>
        </is>
      </c>
      <c r="F2025" s="12" t="inlineStr">
        <is>
          <t>PMC</t>
        </is>
      </c>
      <c r="G2025" s="7" t="inlineStr">
        <is>
          <t>Capital Plan</t>
        </is>
      </c>
      <c r="H2025" s="3" t="n">
        <v>10584</v>
      </c>
      <c r="I2025" s="3" t="n">
        <v>0</v>
      </c>
      <c r="J2025" s="4" t="n">
        <v>10584</v>
      </c>
      <c r="K2025" s="8">
        <f>IF(H2025=0,0,I2025/H2025)</f>
        <v/>
      </c>
      <c r="L2025" s="13" t="inlineStr">
        <is>
          <t>Not Started</t>
        </is>
      </c>
    </row>
    <row r="2026">
      <c r="A2026" t="inlineStr">
        <is>
          <t>Swiss Gables</t>
        </is>
      </c>
      <c r="B2026" s="7" t="n">
        <v>2025</v>
      </c>
      <c r="C2026" t="inlineStr">
        <is>
          <t>Signage - Entry Monument</t>
        </is>
      </c>
      <c r="D2026" t="inlineStr">
        <is>
          <t>Site Rebrand - New Monument Sign</t>
        </is>
      </c>
      <c r="E2026" s="7" t="inlineStr">
        <is>
          <t>84290</t>
        </is>
      </c>
      <c r="F2026" s="12" t="inlineStr">
        <is>
          <t>PMC</t>
        </is>
      </c>
      <c r="G2026" s="7" t="inlineStr">
        <is>
          <t>Capital Plan</t>
        </is>
      </c>
      <c r="H2026" s="3" t="n">
        <v>25000</v>
      </c>
      <c r="I2026" s="3" t="n">
        <v>0</v>
      </c>
      <c r="J2026" s="4" t="n">
        <v>25000</v>
      </c>
      <c r="K2026" s="8">
        <f>IF(H2026=0,0,I2026/H2026)</f>
        <v/>
      </c>
      <c r="L2026" s="13" t="inlineStr">
        <is>
          <t>Not Started</t>
        </is>
      </c>
    </row>
    <row r="2027">
      <c r="A2027" t="inlineStr">
        <is>
          <t>Swiss Gables</t>
        </is>
      </c>
      <c r="B2027" s="7" t="n">
        <v>2025</v>
      </c>
      <c r="C2027" t="inlineStr">
        <is>
          <t>Signage - Building identification</t>
        </is>
      </c>
      <c r="D2027" t="inlineStr">
        <is>
          <t>Site Rebrand - New Building Signage/New Door Numbers</t>
        </is>
      </c>
      <c r="E2027" s="7" t="inlineStr">
        <is>
          <t>84103</t>
        </is>
      </c>
      <c r="F2027" s="12" t="inlineStr">
        <is>
          <t>PMC</t>
        </is>
      </c>
      <c r="G2027" s="7" t="inlineStr">
        <is>
          <t>Capital Plan</t>
        </is>
      </c>
      <c r="H2027" s="3" t="n">
        <v>30000</v>
      </c>
      <c r="I2027" s="3" t="n">
        <v>0</v>
      </c>
      <c r="J2027" s="4" t="n">
        <v>30000</v>
      </c>
      <c r="K2027" s="8">
        <f>IF(H2027=0,0,I2027/H2027)</f>
        <v/>
      </c>
      <c r="L2027" s="13" t="inlineStr">
        <is>
          <t>Not Started</t>
        </is>
      </c>
    </row>
    <row r="2028">
      <c r="A2028" t="inlineStr">
        <is>
          <t>Swiss Gables</t>
        </is>
      </c>
      <c r="B2028" s="7" t="n">
        <v>2025</v>
      </c>
      <c r="C2028" t="inlineStr">
        <is>
          <t>Seal Penetrations in Fire Walls and Smoke Barriers</t>
        </is>
      </c>
      <c r="D2028" t="inlineStr">
        <is>
          <t>Penetrations in the fire and smoke barriers are in poor condition. Penetrations in the fire rated walls were observed as</t>
        </is>
      </c>
      <c r="E2028" s="7" t="inlineStr">
        <is>
          <t>84211</t>
        </is>
      </c>
      <c r="F2028" s="11" t="inlineStr">
        <is>
          <t>GC</t>
        </is>
      </c>
      <c r="G2028" s="7" t="inlineStr">
        <is>
          <t>Capital Plan</t>
        </is>
      </c>
      <c r="H2028" s="3" t="n">
        <v>70000</v>
      </c>
      <c r="I2028" s="3" t="n">
        <v>21000</v>
      </c>
      <c r="J2028" s="4" t="n">
        <v>49000</v>
      </c>
      <c r="K2028" s="8">
        <f>IF(H2028=0,0,I2028/H2028)</f>
        <v/>
      </c>
      <c r="L2028" s="10" t="inlineStr">
        <is>
          <t>In Progress</t>
        </is>
      </c>
    </row>
    <row r="2029">
      <c r="A2029" t="inlineStr">
        <is>
          <t>Swiss Gables</t>
        </is>
      </c>
      <c r="B2029" s="7" t="n">
        <v>2025</v>
      </c>
      <c r="C2029" t="inlineStr">
        <is>
          <t>General Fire Alarm Deficiencies</t>
        </is>
      </c>
      <c r="D2029" t="inlineStr">
        <is>
          <t>General fire alarm deficiencies were observed. The general deficiency noted is: expired smoke detectors throughout the b</t>
        </is>
      </c>
      <c r="E2029" s="7" t="inlineStr">
        <is>
          <t>84211</t>
        </is>
      </c>
      <c r="F2029" s="12" t="inlineStr">
        <is>
          <t>PMC</t>
        </is>
      </c>
      <c r="G2029" s="7" t="inlineStr">
        <is>
          <t>Capital Plan</t>
        </is>
      </c>
      <c r="H2029" s="3" t="n">
        <v>16100</v>
      </c>
      <c r="I2029" s="3" t="n">
        <v>4185</v>
      </c>
      <c r="J2029" s="4" t="n">
        <v>11915</v>
      </c>
      <c r="K2029" s="8">
        <f>IF(H2029=0,0,I2029/H2029)</f>
        <v/>
      </c>
      <c r="L2029" s="10" t="inlineStr">
        <is>
          <t>In Progress</t>
        </is>
      </c>
    </row>
    <row r="2030">
      <c r="A2030" t="inlineStr">
        <is>
          <t>Swiss Gables</t>
        </is>
      </c>
      <c r="B2030" s="7" t="n">
        <v>2025</v>
      </c>
      <c r="C2030" t="inlineStr">
        <is>
          <t>Sanitary Sewer Piping</t>
        </is>
      </c>
      <c r="D2030" t="inlineStr">
        <is>
          <t>Cleanout replacement; Hydrojet as needed</t>
        </is>
      </c>
      <c r="E2030" s="7" t="inlineStr">
        <is>
          <t>84385</t>
        </is>
      </c>
      <c r="F2030" s="12" t="inlineStr">
        <is>
          <t>PMC</t>
        </is>
      </c>
      <c r="G2030" s="7" t="inlineStr">
        <is>
          <t>Capital Plan</t>
        </is>
      </c>
      <c r="H2030" s="3" t="n">
        <v>24150</v>
      </c>
      <c r="I2030" s="3" t="n">
        <v>3967</v>
      </c>
      <c r="J2030" s="4" t="n">
        <v>20183</v>
      </c>
      <c r="K2030" s="8">
        <f>IF(H2030=0,0,I2030/H2030)</f>
        <v/>
      </c>
      <c r="L2030" s="10" t="inlineStr">
        <is>
          <t>In Progress</t>
        </is>
      </c>
    </row>
    <row r="2031">
      <c r="A2031" t="inlineStr">
        <is>
          <t>Swiss Gables</t>
        </is>
      </c>
      <c r="B2031" s="7" t="n">
        <v>2025</v>
      </c>
      <c r="C2031" t="inlineStr">
        <is>
          <t>Install Seismic Strapping</t>
        </is>
      </c>
      <c r="D2031" t="inlineStr">
        <is>
          <t>The water heater at the employee restroom in Building C lacked seismic bracing straps. Provision of adequate seismic bra</t>
        </is>
      </c>
      <c r="E2031" s="7" t="inlineStr">
        <is>
          <t>84476</t>
        </is>
      </c>
      <c r="F2031" s="12" t="inlineStr">
        <is>
          <t>PMC</t>
        </is>
      </c>
      <c r="G2031" s="7" t="inlineStr">
        <is>
          <t>Capital Plan</t>
        </is>
      </c>
      <c r="H2031" s="3" t="n">
        <v>250</v>
      </c>
      <c r="I2031" s="3" t="n">
        <v>0</v>
      </c>
      <c r="J2031" s="4" t="n">
        <v>250</v>
      </c>
      <c r="K2031" s="8">
        <f>IF(H2031=0,0,I2031/H2031)</f>
        <v/>
      </c>
      <c r="L2031" s="13" t="inlineStr">
        <is>
          <t>Not Started</t>
        </is>
      </c>
    </row>
    <row r="2032">
      <c r="A2032" t="inlineStr">
        <is>
          <t>Swiss Gables</t>
        </is>
      </c>
      <c r="B2032" s="7" t="n">
        <v>2025</v>
      </c>
      <c r="C2032" t="inlineStr">
        <is>
          <t>Electrical Distribution</t>
        </is>
      </c>
      <c r="D2032" t="inlineStr">
        <is>
          <t>Repair electric to pole lights and photo cells
General electrical deficiencies were observed. The general deficiencies n</t>
        </is>
      </c>
      <c r="E2032" s="7" t="inlineStr">
        <is>
          <t>84210</t>
        </is>
      </c>
      <c r="F2032" s="11" t="inlineStr">
        <is>
          <t>GC</t>
        </is>
      </c>
      <c r="G2032" s="7" t="inlineStr">
        <is>
          <t>Capital Plan</t>
        </is>
      </c>
      <c r="H2032" s="3" t="n">
        <v>24400</v>
      </c>
      <c r="I2032" s="3" t="n">
        <v>19520</v>
      </c>
      <c r="J2032" s="4" t="n">
        <v>4880</v>
      </c>
      <c r="K2032" s="8">
        <f>IF(H2032=0,0,I2032/H2032)</f>
        <v/>
      </c>
      <c r="L2032" s="10" t="inlineStr">
        <is>
          <t>In Progress</t>
        </is>
      </c>
    </row>
    <row r="2033">
      <c r="A2033" t="inlineStr">
        <is>
          <t>Swiss Gables</t>
        </is>
      </c>
      <c r="B2033" s="7" t="n">
        <v>2025</v>
      </c>
      <c r="C2033" t="inlineStr">
        <is>
          <t>Common Area Light Fixtures</t>
        </is>
      </c>
      <c r="D2033" t="inlineStr">
        <is>
          <t>Replace parking garage and parking lot lights to LED</t>
        </is>
      </c>
      <c r="E2033" s="7" t="inlineStr">
        <is>
          <t>84210</t>
        </is>
      </c>
      <c r="F2033" s="11" t="inlineStr">
        <is>
          <t>GC</t>
        </is>
      </c>
      <c r="G2033" s="7" t="inlineStr">
        <is>
          <t>Capital Plan</t>
        </is>
      </c>
      <c r="H2033" s="3" t="n">
        <v>32000</v>
      </c>
      <c r="I2033" s="3" t="n">
        <v>25600</v>
      </c>
      <c r="J2033" s="4" t="n">
        <v>6400</v>
      </c>
      <c r="K2033" s="8">
        <f>IF(H2033=0,0,I2033/H2033)</f>
        <v/>
      </c>
      <c r="L2033" s="10" t="inlineStr">
        <is>
          <t>In Progress</t>
        </is>
      </c>
    </row>
    <row r="2034">
      <c r="A2034" t="inlineStr">
        <is>
          <t>Swiss Gables</t>
        </is>
      </c>
      <c r="B2034" s="7" t="n">
        <v>2025</v>
      </c>
      <c r="C2034" t="inlineStr">
        <is>
          <t>Organize Electrical Wiring</t>
        </is>
      </c>
      <c r="D2034" t="inlineStr">
        <is>
          <t>The surface raceway in Building-C, unit C303, requires repair to ensure the proper protection and organization of electr</t>
        </is>
      </c>
      <c r="E2034" s="7" t="inlineStr">
        <is>
          <t>84210</t>
        </is>
      </c>
      <c r="F2034" s="11" t="inlineStr">
        <is>
          <t>GC</t>
        </is>
      </c>
      <c r="G2034" s="7" t="inlineStr">
        <is>
          <t>Capital Plan</t>
        </is>
      </c>
      <c r="H2034" s="3" t="n">
        <v>5000</v>
      </c>
      <c r="I2034" s="3" t="n">
        <v>4000</v>
      </c>
      <c r="J2034" s="4" t="n">
        <v>1000</v>
      </c>
      <c r="K2034" s="8">
        <f>IF(H2034=0,0,I2034/H2034)</f>
        <v/>
      </c>
      <c r="L2034" s="10" t="inlineStr">
        <is>
          <t>In Progress</t>
        </is>
      </c>
    </row>
    <row r="2035">
      <c r="A2035" t="inlineStr">
        <is>
          <t>Swiss Gables</t>
        </is>
      </c>
      <c r="B2035" s="7" t="n">
        <v>2025</v>
      </c>
      <c r="C2035" t="inlineStr">
        <is>
          <t>Electrical Buzzing Sound</t>
        </is>
      </c>
      <c r="D2035" t="inlineStr">
        <is>
          <t>An electrical buzzing sound coming from the underground vault adjacent to the main roadside transformer indicates a pote</t>
        </is>
      </c>
      <c r="E2035" s="7" t="inlineStr">
        <is>
          <t>84210</t>
        </is>
      </c>
      <c r="F2035" s="11" t="inlineStr">
        <is>
          <t>GC</t>
        </is>
      </c>
      <c r="G2035" s="7" t="inlineStr">
        <is>
          <t>Capital Plan</t>
        </is>
      </c>
      <c r="H2035" s="3" t="n">
        <v>1000</v>
      </c>
      <c r="I2035" s="3" t="n">
        <v>0</v>
      </c>
      <c r="J2035" s="4" t="n">
        <v>1000</v>
      </c>
      <c r="K2035" s="8">
        <f>IF(H2035=0,0,I2035/H2035)</f>
        <v/>
      </c>
      <c r="L2035" s="13" t="inlineStr">
        <is>
          <t>Not Started</t>
        </is>
      </c>
    </row>
    <row r="2036">
      <c r="A2036" t="inlineStr">
        <is>
          <t>Swiss Gables</t>
        </is>
      </c>
      <c r="B2036" s="7" t="n">
        <v>2025</v>
      </c>
      <c r="C2036" t="inlineStr">
        <is>
          <t>Construction Management Fee</t>
        </is>
      </c>
      <c r="D2036" t="inlineStr">
        <is>
          <t>CM Fees</t>
        </is>
      </c>
      <c r="E2036" s="7" t="inlineStr">
        <is>
          <t>84505</t>
        </is>
      </c>
      <c r="F2036" s="11" t="inlineStr">
        <is>
          <t>GC</t>
        </is>
      </c>
      <c r="G2036" s="15" t="inlineStr">
        <is>
          <t>CM Fee</t>
        </is>
      </c>
      <c r="H2036" s="3" t="n">
        <v>53250</v>
      </c>
      <c r="I2036" s="3" t="n">
        <v>0</v>
      </c>
      <c r="J2036" s="4" t="n">
        <v>53250</v>
      </c>
      <c r="K2036" s="8">
        <f>IF(H2036=0,0,I2036/H2036)</f>
        <v/>
      </c>
      <c r="L2036" s="12" t="inlineStr">
        <is>
          <t>Reserve</t>
        </is>
      </c>
    </row>
    <row r="2037">
      <c r="A2037" t="inlineStr">
        <is>
          <t>The Ardent</t>
        </is>
      </c>
      <c r="B2037" s="7" t="n">
        <v>2025</v>
      </c>
      <c r="C2037" t="inlineStr">
        <is>
          <t xml:space="preserve">Asphalt Coating </t>
        </is>
      </c>
      <c r="D2037" t="inlineStr">
        <is>
          <t>Crack fill, seal, and coat
Damaged pavement consisting of pothole formation and alligator cracking was observed primaril</t>
        </is>
      </c>
      <c r="E2037" s="7" t="inlineStr">
        <is>
          <t>84204</t>
        </is>
      </c>
      <c r="F2037" s="11" t="inlineStr">
        <is>
          <t>GC</t>
        </is>
      </c>
      <c r="G2037" s="7" t="inlineStr">
        <is>
          <t>Capital Plan</t>
        </is>
      </c>
      <c r="H2037" s="3" t="n">
        <v>260000</v>
      </c>
      <c r="I2037" s="3" t="n">
        <v>78000</v>
      </c>
      <c r="J2037" s="4" t="n">
        <v>182000</v>
      </c>
      <c r="K2037" s="8">
        <f>IF(H2037=0,0,I2037/H2037)</f>
        <v/>
      </c>
      <c r="L2037" s="10" t="inlineStr">
        <is>
          <t>In Progress</t>
        </is>
      </c>
    </row>
    <row r="2038">
      <c r="A2038" t="inlineStr">
        <is>
          <t>The Ardent</t>
        </is>
      </c>
      <c r="B2038" s="7" t="n">
        <v>2025</v>
      </c>
      <c r="C2038" t="inlineStr">
        <is>
          <t>Seal &amp; Stripe parking areas</t>
        </is>
      </c>
      <c r="D2038" t="inlineStr">
        <is>
          <t>Stripe Parking Lot</t>
        </is>
      </c>
      <c r="E2038" s="7" t="inlineStr">
        <is>
          <t>84204</t>
        </is>
      </c>
      <c r="F2038" s="11" t="inlineStr">
        <is>
          <t>GC</t>
        </is>
      </c>
      <c r="G2038" s="7" t="inlineStr">
        <is>
          <t>Capital Plan</t>
        </is>
      </c>
      <c r="H2038" s="3" t="n">
        <v>32000</v>
      </c>
      <c r="I2038" s="3" t="n">
        <v>9600</v>
      </c>
      <c r="J2038" s="4" t="n">
        <v>22400</v>
      </c>
      <c r="K2038" s="8">
        <f>IF(H2038=0,0,I2038/H2038)</f>
        <v/>
      </c>
      <c r="L2038" s="10" t="inlineStr">
        <is>
          <t>In Progress</t>
        </is>
      </c>
    </row>
    <row r="2039">
      <c r="A2039" t="inlineStr">
        <is>
          <t>The Ardent</t>
        </is>
      </c>
      <c r="B2039" s="7" t="n">
        <v>2025</v>
      </c>
      <c r="C2039" t="inlineStr">
        <is>
          <t>Curb cuts</t>
        </is>
      </c>
      <c r="D2039" t="inlineStr">
        <is>
          <t>Damaged concrete curbs were observed consisting of displacement and linear cracking were observed at the parking area pe</t>
        </is>
      </c>
      <c r="E2039" s="7" t="inlineStr">
        <is>
          <t>83520</t>
        </is>
      </c>
      <c r="F2039" s="11" t="inlineStr">
        <is>
          <t>GC</t>
        </is>
      </c>
      <c r="G2039" s="7" t="inlineStr">
        <is>
          <t>Capital Plan</t>
        </is>
      </c>
      <c r="H2039" s="3" t="n">
        <v>20000</v>
      </c>
      <c r="I2039" s="3" t="n">
        <v>6000</v>
      </c>
      <c r="J2039" s="4" t="n">
        <v>14000</v>
      </c>
      <c r="K2039" s="8">
        <f>IF(H2039=0,0,I2039/H2039)</f>
        <v/>
      </c>
      <c r="L2039" s="10" t="inlineStr">
        <is>
          <t>In Progress</t>
        </is>
      </c>
    </row>
    <row r="2040">
      <c r="A2040" t="inlineStr">
        <is>
          <t>The Ardent</t>
        </is>
      </c>
      <c r="B2040" s="7" t="n">
        <v>2025</v>
      </c>
      <c r="C2040" t="inlineStr">
        <is>
          <t>Sidewalks</t>
        </is>
      </c>
      <c r="D2040" t="inlineStr">
        <is>
          <t>Repair trip hazards
Potential trip hazards consisting of damaged concrete and vertical and horizontal separation were pr</t>
        </is>
      </c>
      <c r="E2040" s="7" t="inlineStr">
        <is>
          <t>84115</t>
        </is>
      </c>
      <c r="F2040" s="11" t="inlineStr">
        <is>
          <t>GC</t>
        </is>
      </c>
      <c r="G2040" s="7" t="inlineStr">
        <is>
          <t>Capital Plan</t>
        </is>
      </c>
      <c r="H2040" s="3" t="n">
        <v>32000</v>
      </c>
      <c r="I2040" s="3" t="n">
        <v>9600</v>
      </c>
      <c r="J2040" s="4" t="n">
        <v>22400</v>
      </c>
      <c r="K2040" s="8">
        <f>IF(H2040=0,0,I2040/H2040)</f>
        <v/>
      </c>
      <c r="L2040" s="10" t="inlineStr">
        <is>
          <t>In Progress</t>
        </is>
      </c>
    </row>
    <row r="2041">
      <c r="A2041" t="inlineStr">
        <is>
          <t>The Ardent</t>
        </is>
      </c>
      <c r="B2041" s="7" t="n">
        <v>2025</v>
      </c>
      <c r="C2041" t="inlineStr">
        <is>
          <t>Landscaping</t>
        </is>
      </c>
      <c r="D2041" t="inlineStr">
        <is>
          <t>Trees were observed impeding on the building envelope at apartment buildings and also at the roofs of the carports. It i</t>
        </is>
      </c>
      <c r="E2041" s="7" t="inlineStr">
        <is>
          <t>84303</t>
        </is>
      </c>
      <c r="F2041" s="11" t="inlineStr">
        <is>
          <t>GC</t>
        </is>
      </c>
      <c r="G2041" s="7" t="inlineStr">
        <is>
          <t>Capital Plan</t>
        </is>
      </c>
      <c r="H2041" s="3" t="n">
        <v>80000</v>
      </c>
      <c r="I2041" s="3" t="n">
        <v>0</v>
      </c>
      <c r="J2041" s="4" t="n">
        <v>80000</v>
      </c>
      <c r="K2041" s="8">
        <f>IF(H2041=0,0,I2041/H2041)</f>
        <v/>
      </c>
      <c r="L2041" s="13" t="inlineStr">
        <is>
          <t>Not Started</t>
        </is>
      </c>
    </row>
    <row r="2042">
      <c r="A2042" t="inlineStr">
        <is>
          <t>The Ardent</t>
        </is>
      </c>
      <c r="B2042" s="7" t="n">
        <v>2025</v>
      </c>
      <c r="C2042" t="inlineStr">
        <is>
          <t>Resurface swimming pool</t>
        </is>
      </c>
      <c r="D2042" t="inlineStr">
        <is>
          <t>Resurface Swimming Pool</t>
        </is>
      </c>
      <c r="E2042" s="7" t="inlineStr">
        <is>
          <t>84095</t>
        </is>
      </c>
      <c r="F2042" s="11" t="inlineStr">
        <is>
          <t>GC</t>
        </is>
      </c>
      <c r="G2042" s="7" t="inlineStr">
        <is>
          <t>Capital Plan</t>
        </is>
      </c>
      <c r="H2042" s="3" t="n">
        <v>25000</v>
      </c>
      <c r="I2042" s="3" t="n">
        <v>7500</v>
      </c>
      <c r="J2042" s="4" t="n">
        <v>17500</v>
      </c>
      <c r="K2042" s="8">
        <f>IF(H2042=0,0,I2042/H2042)</f>
        <v/>
      </c>
      <c r="L2042" s="10" t="inlineStr">
        <is>
          <t>In Progress</t>
        </is>
      </c>
    </row>
    <row r="2043">
      <c r="A2043" t="inlineStr">
        <is>
          <t>The Ardent</t>
        </is>
      </c>
      <c r="B2043" s="7" t="n">
        <v>2025</v>
      </c>
      <c r="C2043" t="inlineStr">
        <is>
          <t>Replace swimming pool coping</t>
        </is>
      </c>
      <c r="D2043" t="inlineStr">
        <is>
          <t>Replace Pool Coping</t>
        </is>
      </c>
      <c r="E2043" s="7" t="inlineStr">
        <is>
          <t>84361</t>
        </is>
      </c>
      <c r="F2043" s="11" t="inlineStr">
        <is>
          <t>GC</t>
        </is>
      </c>
      <c r="G2043" s="7" t="inlineStr">
        <is>
          <t>Capital Plan</t>
        </is>
      </c>
      <c r="H2043" s="3" t="n">
        <v>17500</v>
      </c>
      <c r="I2043" s="3" t="n">
        <v>5250</v>
      </c>
      <c r="J2043" s="4" t="n">
        <v>12250</v>
      </c>
      <c r="K2043" s="8">
        <f>IF(H2043=0,0,I2043/H2043)</f>
        <v/>
      </c>
      <c r="L2043" s="10" t="inlineStr">
        <is>
          <t>In Progress</t>
        </is>
      </c>
    </row>
    <row r="2044">
      <c r="A2044" t="inlineStr">
        <is>
          <t>The Ardent</t>
        </is>
      </c>
      <c r="B2044" s="7" t="n">
        <v>2025</v>
      </c>
      <c r="C2044" t="inlineStr">
        <is>
          <t>Swimming Pool 1 (Phase I: Leasing Office)</t>
        </is>
      </c>
      <c r="D2044" t="inlineStr">
        <is>
          <t>Repair cracked conrete &amp; Update Pool Furniture</t>
        </is>
      </c>
      <c r="E2044" s="7" t="inlineStr">
        <is>
          <t>84361</t>
        </is>
      </c>
      <c r="F2044" s="11" t="inlineStr">
        <is>
          <t>GC</t>
        </is>
      </c>
      <c r="G2044" s="7" t="inlineStr">
        <is>
          <t>Capital Plan</t>
        </is>
      </c>
      <c r="H2044" s="3" t="n">
        <v>35000</v>
      </c>
      <c r="I2044" s="3" t="n">
        <v>10500</v>
      </c>
      <c r="J2044" s="4" t="n">
        <v>24500</v>
      </c>
      <c r="K2044" s="8">
        <f>IF(H2044=0,0,I2044/H2044)</f>
        <v/>
      </c>
      <c r="L2044" s="10" t="inlineStr">
        <is>
          <t>In Progress</t>
        </is>
      </c>
    </row>
    <row r="2045">
      <c r="A2045" t="inlineStr">
        <is>
          <t>The Ardent</t>
        </is>
      </c>
      <c r="B2045" s="7" t="n">
        <v>2025</v>
      </c>
      <c r="C2045" t="inlineStr">
        <is>
          <t>Swimming Pool 2 (Phase I: Tennis Court)</t>
        </is>
      </c>
      <c r="D2045" t="inlineStr">
        <is>
          <t>Repair cracked conrete &amp; Update Pool Furniture (Removed)</t>
        </is>
      </c>
      <c r="E2045" s="7" t="inlineStr">
        <is>
          <t>84361</t>
        </is>
      </c>
      <c r="F2045" s="11" t="inlineStr">
        <is>
          <t>GC</t>
        </is>
      </c>
      <c r="G2045" s="7" t="inlineStr">
        <is>
          <t>Capital Plan</t>
        </is>
      </c>
      <c r="H2045" s="3" t="n">
        <v>35000</v>
      </c>
      <c r="I2045" s="3" t="n">
        <v>0</v>
      </c>
      <c r="J2045" s="4" t="n">
        <v>35000</v>
      </c>
      <c r="K2045" s="8">
        <f>IF(H2045=0,0,I2045/H2045)</f>
        <v/>
      </c>
      <c r="L2045" s="13" t="inlineStr">
        <is>
          <t>Not Started</t>
        </is>
      </c>
    </row>
    <row r="2046">
      <c r="A2046" t="inlineStr">
        <is>
          <t>The Ardent</t>
        </is>
      </c>
      <c r="B2046" s="7" t="n">
        <v>2025</v>
      </c>
      <c r="C2046" t="inlineStr">
        <is>
          <t>Swimming Pool 3 (Phase II)</t>
        </is>
      </c>
      <c r="D2046" t="inlineStr">
        <is>
          <t>Repair gate and paint fence Mark had $7.6K. Repair cracked concrete &amp; Update Pool Furniture</t>
        </is>
      </c>
      <c r="E2046" s="7" t="inlineStr">
        <is>
          <t>84361</t>
        </is>
      </c>
      <c r="F2046" s="11" t="inlineStr">
        <is>
          <t>GC</t>
        </is>
      </c>
      <c r="G2046" s="7" t="inlineStr">
        <is>
          <t>Capital Plan</t>
        </is>
      </c>
      <c r="H2046" s="3" t="n">
        <v>35000</v>
      </c>
      <c r="I2046" s="3" t="n">
        <v>10500</v>
      </c>
      <c r="J2046" s="4" t="n">
        <v>24500</v>
      </c>
      <c r="K2046" s="8">
        <f>IF(H2046=0,0,I2046/H2046)</f>
        <v/>
      </c>
      <c r="L2046" s="10" t="inlineStr">
        <is>
          <t>In Progress</t>
        </is>
      </c>
    </row>
    <row r="2047">
      <c r="A2047" t="inlineStr">
        <is>
          <t>The Ardent</t>
        </is>
      </c>
      <c r="B2047" s="7" t="n">
        <v>2025</v>
      </c>
      <c r="C2047" t="inlineStr">
        <is>
          <t>Storm Sewer Piping</t>
        </is>
      </c>
      <c r="D2047" t="inlineStr">
        <is>
          <t>Clean Yard Basin</t>
        </is>
      </c>
      <c r="E2047" s="7" t="inlineStr">
        <is>
          <t>84432</t>
        </is>
      </c>
      <c r="F2047" s="11" t="inlineStr">
        <is>
          <t>GC</t>
        </is>
      </c>
      <c r="G2047" s="7" t="inlineStr">
        <is>
          <t>Capital Plan</t>
        </is>
      </c>
      <c r="H2047" s="3" t="n">
        <v>14000</v>
      </c>
      <c r="I2047" s="3" t="n">
        <v>4200</v>
      </c>
      <c r="J2047" s="4" t="n">
        <v>9800</v>
      </c>
      <c r="K2047" s="8">
        <f>IF(H2047=0,0,I2047/H2047)</f>
        <v/>
      </c>
      <c r="L2047" s="10" t="inlineStr">
        <is>
          <t>In Progress</t>
        </is>
      </c>
    </row>
    <row r="2048">
      <c r="A2048" t="inlineStr">
        <is>
          <t>The Ardent</t>
        </is>
      </c>
      <c r="B2048" s="7" t="n">
        <v>2025</v>
      </c>
      <c r="C2048" t="inlineStr">
        <is>
          <t>Playground equipment</t>
        </is>
      </c>
      <c r="D2048" t="inlineStr">
        <is>
          <t>Replace fall zone mulch</t>
        </is>
      </c>
      <c r="E2048" s="7" t="inlineStr">
        <is>
          <t>84340</t>
        </is>
      </c>
      <c r="F2048" s="11" t="inlineStr">
        <is>
          <t>GC</t>
        </is>
      </c>
      <c r="G2048" s="7" t="inlineStr">
        <is>
          <t>Capital Plan</t>
        </is>
      </c>
      <c r="H2048" s="3" t="n">
        <v>5400</v>
      </c>
      <c r="I2048" s="3" t="n">
        <v>1620</v>
      </c>
      <c r="J2048" s="4" t="n">
        <v>3780</v>
      </c>
      <c r="K2048" s="8">
        <f>IF(H2048=0,0,I2048/H2048)</f>
        <v/>
      </c>
      <c r="L2048" s="10" t="inlineStr">
        <is>
          <t>In Progress</t>
        </is>
      </c>
    </row>
    <row r="2049">
      <c r="A2049" t="inlineStr">
        <is>
          <t>The Ardent</t>
        </is>
      </c>
      <c r="B2049" s="7" t="n">
        <v>2025</v>
      </c>
      <c r="C2049" t="inlineStr">
        <is>
          <t>Carports</t>
        </is>
      </c>
      <c r="D2049" t="inlineStr">
        <is>
          <t>Replace rotted facia on carports
Isolated posts show significant deterioration and should be replaced immediately. Recom</t>
        </is>
      </c>
      <c r="E2049" s="7" t="inlineStr">
        <is>
          <t>84219</t>
        </is>
      </c>
      <c r="F2049" s="11" t="inlineStr">
        <is>
          <t>GC</t>
        </is>
      </c>
      <c r="G2049" s="7" t="inlineStr">
        <is>
          <t>Capital Plan</t>
        </is>
      </c>
      <c r="H2049" s="3" t="n">
        <v>52000</v>
      </c>
      <c r="I2049" s="3" t="n">
        <v>15600</v>
      </c>
      <c r="J2049" s="4" t="n">
        <v>36400</v>
      </c>
      <c r="K2049" s="8">
        <f>IF(H2049=0,0,I2049/H2049)</f>
        <v/>
      </c>
      <c r="L2049" s="10" t="inlineStr">
        <is>
          <t>In Progress</t>
        </is>
      </c>
    </row>
    <row r="2050">
      <c r="A2050" t="inlineStr">
        <is>
          <t>The Ardent</t>
        </is>
      </c>
      <c r="B2050" s="7" t="n">
        <v>2025</v>
      </c>
      <c r="C2050" t="inlineStr">
        <is>
          <t>Dumpster enclosures</t>
        </is>
      </c>
      <c r="D2050" t="inlineStr">
        <is>
          <t>Replace fencing on all dumpster enclosures</t>
        </is>
      </c>
      <c r="E2050" s="7" t="inlineStr">
        <is>
          <t>84111</t>
        </is>
      </c>
      <c r="F2050" s="11" t="inlineStr">
        <is>
          <t>GC</t>
        </is>
      </c>
      <c r="G2050" s="7" t="inlineStr">
        <is>
          <t>Capital Plan</t>
        </is>
      </c>
      <c r="H2050" s="3" t="n">
        <v>27000</v>
      </c>
      <c r="I2050" s="3" t="n">
        <v>8100</v>
      </c>
      <c r="J2050" s="4" t="n">
        <v>18900</v>
      </c>
      <c r="K2050" s="8">
        <f>IF(H2050=0,0,I2050/H2050)</f>
        <v/>
      </c>
      <c r="L2050" s="10" t="inlineStr">
        <is>
          <t>In Progress</t>
        </is>
      </c>
    </row>
    <row r="2051">
      <c r="A2051" t="inlineStr">
        <is>
          <t>The Ardent</t>
        </is>
      </c>
      <c r="B2051" s="7" t="n">
        <v>2025</v>
      </c>
      <c r="C2051" t="inlineStr">
        <is>
          <t xml:space="preserve">Sport Court Renovation: Tennis </t>
        </is>
      </c>
      <c r="D2051" t="inlineStr">
        <is>
          <t>Repair chain link fence around tennis court. Turn into pickleball</t>
        </is>
      </c>
      <c r="E2051" s="7" t="inlineStr">
        <is>
          <t>84390</t>
        </is>
      </c>
      <c r="F2051" s="11" t="inlineStr">
        <is>
          <t>GC</t>
        </is>
      </c>
      <c r="G2051" s="7" t="inlineStr">
        <is>
          <t>Capital Plan</t>
        </is>
      </c>
      <c r="H2051" s="3" t="n">
        <v>50000</v>
      </c>
      <c r="I2051" s="3" t="n">
        <v>15000</v>
      </c>
      <c r="J2051" s="4" t="n">
        <v>35000</v>
      </c>
      <c r="K2051" s="8">
        <f>IF(H2051=0,0,I2051/H2051)</f>
        <v/>
      </c>
      <c r="L2051" s="10" t="inlineStr">
        <is>
          <t>In Progress</t>
        </is>
      </c>
    </row>
    <row r="2052">
      <c r="A2052" t="inlineStr">
        <is>
          <t>The Ardent</t>
        </is>
      </c>
      <c r="B2052" s="7" t="n">
        <v>2025</v>
      </c>
      <c r="C2052" t="inlineStr">
        <is>
          <t xml:space="preserve">Sport Court Renovation: Basketball </t>
        </is>
      </c>
      <c r="D2052" t="inlineStr">
        <is>
          <t>Restripe &amp; Add New Hoop</t>
        </is>
      </c>
      <c r="E2052" s="7" t="inlineStr">
        <is>
          <t>84390</t>
        </is>
      </c>
      <c r="F2052" s="11" t="inlineStr">
        <is>
          <t>GC</t>
        </is>
      </c>
      <c r="G2052" s="7" t="inlineStr">
        <is>
          <t>Capital Plan</t>
        </is>
      </c>
      <c r="H2052" s="3" t="n">
        <v>25000</v>
      </c>
      <c r="I2052" s="3" t="n">
        <v>7500</v>
      </c>
      <c r="J2052" s="4" t="n">
        <v>17500</v>
      </c>
      <c r="K2052" s="8">
        <f>IF(H2052=0,0,I2052/H2052)</f>
        <v/>
      </c>
      <c r="L2052" s="10" t="inlineStr">
        <is>
          <t>In Progress</t>
        </is>
      </c>
    </row>
    <row r="2053">
      <c r="A2053" t="inlineStr">
        <is>
          <t>The Ardent</t>
        </is>
      </c>
      <c r="B2053" s="7" t="n">
        <v>2025</v>
      </c>
      <c r="C2053" t="inlineStr">
        <is>
          <t>Pavement</t>
        </is>
      </c>
      <c r="D2053" t="inlineStr">
        <is>
          <t>R&amp;R 6000 SF of Potholes and the worst alligatored pavement</t>
        </is>
      </c>
      <c r="E2053" s="7" t="inlineStr">
        <is>
          <t>84204</t>
        </is>
      </c>
      <c r="F2053" s="11" t="inlineStr">
        <is>
          <t>GC</t>
        </is>
      </c>
      <c r="G2053" s="7" t="inlineStr">
        <is>
          <t>Capital Plan</t>
        </is>
      </c>
      <c r="H2053" s="3" t="n">
        <v>60000</v>
      </c>
      <c r="I2053" s="3" t="n">
        <v>18000</v>
      </c>
      <c r="J2053" s="4" t="n">
        <v>42000</v>
      </c>
      <c r="K2053" s="8">
        <f>IF(H2053=0,0,I2053/H2053)</f>
        <v/>
      </c>
      <c r="L2053" s="10" t="inlineStr">
        <is>
          <t>In Progress</t>
        </is>
      </c>
    </row>
    <row r="2054">
      <c r="A2054" t="inlineStr">
        <is>
          <t>The Ardent</t>
        </is>
      </c>
      <c r="B2054" s="7" t="n">
        <v>2025</v>
      </c>
      <c r="C2054" t="inlineStr">
        <is>
          <t>Foundation - Seal pier and beam area</t>
        </is>
      </c>
      <c r="D2054" t="inlineStr">
        <is>
          <t>Replace damaged foundation vents</t>
        </is>
      </c>
      <c r="E2054" s="7" t="inlineStr">
        <is>
          <t>84430</t>
        </is>
      </c>
      <c r="F2054" s="11" t="inlineStr">
        <is>
          <t>GC</t>
        </is>
      </c>
      <c r="G2054" s="7" t="inlineStr">
        <is>
          <t>Capital Plan</t>
        </is>
      </c>
      <c r="H2054" s="3" t="n">
        <v>12000</v>
      </c>
      <c r="I2054" s="3" t="n">
        <v>3600</v>
      </c>
      <c r="J2054" s="4" t="n">
        <v>8400</v>
      </c>
      <c r="K2054" s="8">
        <f>IF(H2054=0,0,I2054/H2054)</f>
        <v/>
      </c>
      <c r="L2054" s="10" t="inlineStr">
        <is>
          <t>In Progress</t>
        </is>
      </c>
    </row>
    <row r="2055">
      <c r="A2055" t="inlineStr">
        <is>
          <t>The Ardent</t>
        </is>
      </c>
      <c r="B2055" s="7" t="n">
        <v>2025</v>
      </c>
      <c r="C2055" t="inlineStr">
        <is>
          <t>Concrete deck / floor fill</t>
        </is>
      </c>
      <c r="D2055" t="inlineStr">
        <is>
          <t>Seal cracks in landings</t>
        </is>
      </c>
      <c r="E2055" s="7" t="inlineStr">
        <is>
          <t>84430</t>
        </is>
      </c>
      <c r="F2055" s="11" t="inlineStr">
        <is>
          <t>GC</t>
        </is>
      </c>
      <c r="G2055" s="7" t="inlineStr">
        <is>
          <t>Capital Plan</t>
        </is>
      </c>
      <c r="H2055" s="3" t="n">
        <v>28000</v>
      </c>
      <c r="I2055" s="3" t="n">
        <v>8400</v>
      </c>
      <c r="J2055" s="4" t="n">
        <v>19600</v>
      </c>
      <c r="K2055" s="8">
        <f>IF(H2055=0,0,I2055/H2055)</f>
        <v/>
      </c>
      <c r="L2055" s="10" t="inlineStr">
        <is>
          <t>In Progress</t>
        </is>
      </c>
    </row>
    <row r="2056">
      <c r="A2056" t="inlineStr">
        <is>
          <t>The Ardent</t>
        </is>
      </c>
      <c r="B2056" s="7" t="n">
        <v>2025</v>
      </c>
      <c r="C2056" t="inlineStr">
        <is>
          <t>Stairs - Repair or replace damaged concrete treads at s</t>
        </is>
      </c>
      <c r="D2056" t="inlineStr">
        <is>
          <t>Replace sill plate supporting stair landing
post outside of Unit 24 at Building 03C - Still plate has signficant rot</t>
        </is>
      </c>
      <c r="E2056" s="7" t="inlineStr">
        <is>
          <t>84110</t>
        </is>
      </c>
      <c r="F2056" s="11" t="inlineStr">
        <is>
          <t>GC</t>
        </is>
      </c>
      <c r="G2056" s="7" t="inlineStr">
        <is>
          <t>Capital Plan</t>
        </is>
      </c>
      <c r="H2056" s="3" t="n">
        <v>2000</v>
      </c>
      <c r="I2056" s="3" t="n">
        <v>600</v>
      </c>
      <c r="J2056" s="4" t="n">
        <v>1400</v>
      </c>
      <c r="K2056" s="8">
        <f>IF(H2056=0,0,I2056/H2056)</f>
        <v/>
      </c>
      <c r="L2056" s="10" t="inlineStr">
        <is>
          <t>In Progress</t>
        </is>
      </c>
    </row>
    <row r="2057">
      <c r="A2057" t="inlineStr">
        <is>
          <t>The Ardent</t>
        </is>
      </c>
      <c r="B2057" s="7" t="n">
        <v>2025</v>
      </c>
      <c r="C2057" t="inlineStr">
        <is>
          <t>Fire - Draft Stops</t>
        </is>
      </c>
      <c r="D2057" t="inlineStr">
        <is>
          <t xml:space="preserve">Allowance to seal small penetrations in attic draft stops - Small openings were observed within the demising draft stop </t>
        </is>
      </c>
      <c r="E2057" s="7" t="inlineStr">
        <is>
          <t>84211</t>
        </is>
      </c>
      <c r="F2057" s="11" t="inlineStr">
        <is>
          <t>GC</t>
        </is>
      </c>
      <c r="G2057" s="7" t="inlineStr">
        <is>
          <t>Capital Plan</t>
        </is>
      </c>
      <c r="H2057" s="3" t="n">
        <v>10000</v>
      </c>
      <c r="I2057" s="3" t="n">
        <v>3000</v>
      </c>
      <c r="J2057" s="4" t="n">
        <v>7000</v>
      </c>
      <c r="K2057" s="8">
        <f>IF(H2057=0,0,I2057/H2057)</f>
        <v/>
      </c>
      <c r="L2057" s="10" t="inlineStr">
        <is>
          <t>In Progress</t>
        </is>
      </c>
    </row>
    <row r="2058">
      <c r="A2058" t="inlineStr">
        <is>
          <t>The Ardent</t>
        </is>
      </c>
      <c r="B2058" s="7" t="n">
        <v>2025</v>
      </c>
      <c r="C2058" t="inlineStr">
        <is>
          <t>Repair exterior stair treads and stringers</t>
        </is>
      </c>
      <c r="D2058" t="inlineStr">
        <is>
          <t>Repair stair tread and stringers</t>
        </is>
      </c>
      <c r="E2058" s="7" t="inlineStr">
        <is>
          <t>84114</t>
        </is>
      </c>
      <c r="F2058" s="11" t="inlineStr">
        <is>
          <t>GC</t>
        </is>
      </c>
      <c r="G2058" s="7" t="inlineStr">
        <is>
          <t>Capital Plan</t>
        </is>
      </c>
      <c r="H2058" s="3" t="n">
        <v>37000</v>
      </c>
      <c r="I2058" s="3" t="n">
        <v>11100</v>
      </c>
      <c r="J2058" s="4" t="n">
        <v>25900</v>
      </c>
      <c r="K2058" s="8">
        <f>IF(H2058=0,0,I2058/H2058)</f>
        <v/>
      </c>
      <c r="L2058" s="10" t="inlineStr">
        <is>
          <t>In Progress</t>
        </is>
      </c>
    </row>
    <row r="2059">
      <c r="A2059" t="inlineStr">
        <is>
          <t>The Ardent</t>
        </is>
      </c>
      <c r="B2059" s="7" t="n">
        <v>2025</v>
      </c>
      <c r="C2059" t="inlineStr">
        <is>
          <t>Repair exterior stair railings</t>
        </is>
      </c>
      <c r="D2059" t="inlineStr">
        <is>
          <t>Repair and secure stair railings</t>
        </is>
      </c>
      <c r="E2059" s="7" t="inlineStr">
        <is>
          <t>84121</t>
        </is>
      </c>
      <c r="F2059" s="11" t="inlineStr">
        <is>
          <t>GC</t>
        </is>
      </c>
      <c r="G2059" s="7" t="inlineStr">
        <is>
          <t>Capital Plan</t>
        </is>
      </c>
      <c r="H2059" s="3" t="n">
        <v>12000</v>
      </c>
      <c r="I2059" s="3" t="n">
        <v>3600</v>
      </c>
      <c r="J2059" s="4" t="n">
        <v>8400</v>
      </c>
      <c r="K2059" s="8">
        <f>IF(H2059=0,0,I2059/H2059)</f>
        <v/>
      </c>
      <c r="L2059" s="10" t="inlineStr">
        <is>
          <t>In Progress</t>
        </is>
      </c>
    </row>
    <row r="2060">
      <c r="A2060" t="inlineStr">
        <is>
          <t>The Ardent</t>
        </is>
      </c>
      <c r="B2060" s="7" t="n">
        <v>2025</v>
      </c>
      <c r="C2060" t="inlineStr">
        <is>
          <t>Repair balcony framing &amp; decking</t>
        </is>
      </c>
      <c r="D2060" t="inlineStr">
        <is>
          <t>Repair damaged patio framing</t>
        </is>
      </c>
      <c r="E2060" s="7" t="inlineStr">
        <is>
          <t>84104</t>
        </is>
      </c>
      <c r="F2060" s="11" t="inlineStr">
        <is>
          <t>GC</t>
        </is>
      </c>
      <c r="G2060" s="7" t="inlineStr">
        <is>
          <t>Capital Plan</t>
        </is>
      </c>
      <c r="H2060" s="3" t="n">
        <v>45000</v>
      </c>
      <c r="I2060" s="3" t="n">
        <v>13500</v>
      </c>
      <c r="J2060" s="4" t="n">
        <v>31500</v>
      </c>
      <c r="K2060" s="8">
        <f>IF(H2060=0,0,I2060/H2060)</f>
        <v/>
      </c>
      <c r="L2060" s="10" t="inlineStr">
        <is>
          <t>In Progress</t>
        </is>
      </c>
    </row>
    <row r="2061">
      <c r="A2061" t="inlineStr">
        <is>
          <t>The Ardent</t>
        </is>
      </c>
      <c r="B2061" s="7" t="n">
        <v>2025</v>
      </c>
      <c r="C2061" t="inlineStr">
        <is>
          <t>Repair patio/balcony railings</t>
        </is>
      </c>
      <c r="D2061" t="inlineStr">
        <is>
          <t>Secure all balcony railings</t>
        </is>
      </c>
      <c r="E2061" s="7" t="inlineStr">
        <is>
          <t>84121</t>
        </is>
      </c>
      <c r="F2061" s="11" t="inlineStr">
        <is>
          <t>GC</t>
        </is>
      </c>
      <c r="G2061" s="7" t="inlineStr">
        <is>
          <t>Capital Plan</t>
        </is>
      </c>
      <c r="H2061" s="3" t="n">
        <v>16000</v>
      </c>
      <c r="I2061" s="3" t="n">
        <v>4800</v>
      </c>
      <c r="J2061" s="4" t="n">
        <v>11200</v>
      </c>
      <c r="K2061" s="8">
        <f>IF(H2061=0,0,I2061/H2061)</f>
        <v/>
      </c>
      <c r="L2061" s="10" t="inlineStr">
        <is>
          <t>In Progress</t>
        </is>
      </c>
    </row>
    <row r="2062">
      <c r="A2062" t="inlineStr">
        <is>
          <t>The Ardent</t>
        </is>
      </c>
      <c r="B2062" s="7" t="n">
        <v>2025</v>
      </c>
      <c r="C2062" t="inlineStr">
        <is>
          <t>Exterior Doors - replacement doors at patio and balcony</t>
        </is>
      </c>
      <c r="D2062" t="inlineStr">
        <is>
          <t>Patio &amp; Balcony Storage Doors</t>
        </is>
      </c>
      <c r="E2062" s="7" t="inlineStr">
        <is>
          <t>83426</t>
        </is>
      </c>
      <c r="F2062" s="11" t="inlineStr">
        <is>
          <t>GC</t>
        </is>
      </c>
      <c r="G2062" s="7" t="inlineStr">
        <is>
          <t>Capital Plan</t>
        </is>
      </c>
      <c r="H2062" s="3" t="n">
        <v>12000</v>
      </c>
      <c r="I2062" s="3" t="n">
        <v>3600</v>
      </c>
      <c r="J2062" s="4" t="n">
        <v>8400</v>
      </c>
      <c r="K2062" s="8">
        <f>IF(H2062=0,0,I2062/H2062)</f>
        <v/>
      </c>
      <c r="L2062" s="10" t="inlineStr">
        <is>
          <t>In Progress</t>
        </is>
      </c>
    </row>
    <row r="2063">
      <c r="A2063" t="inlineStr">
        <is>
          <t>The Ardent</t>
        </is>
      </c>
      <c r="B2063" s="7" t="n">
        <v>2025</v>
      </c>
      <c r="C2063" t="inlineStr">
        <is>
          <t>Building Repairs &amp; Exterior Walls</t>
        </is>
      </c>
      <c r="D2063" t="inlineStr">
        <is>
          <t>The exterior walls were observed with vegetative staining, peeling paint, and areas of damaged siding at the exterior wa</t>
        </is>
      </c>
      <c r="E2063" s="7" t="inlineStr">
        <is>
          <t>84102</t>
        </is>
      </c>
      <c r="F2063" s="11" t="inlineStr">
        <is>
          <t>GC</t>
        </is>
      </c>
      <c r="G2063" s="7" t="inlineStr">
        <is>
          <t>Capital Plan</t>
        </is>
      </c>
      <c r="H2063" s="3" t="n">
        <v>10000</v>
      </c>
      <c r="I2063" s="3" t="n">
        <v>3000</v>
      </c>
      <c r="J2063" s="4" t="n">
        <v>7000</v>
      </c>
      <c r="K2063" s="8">
        <f>IF(H2063=0,0,I2063/H2063)</f>
        <v/>
      </c>
      <c r="L2063" s="10" t="inlineStr">
        <is>
          <t>In Progress</t>
        </is>
      </c>
    </row>
    <row r="2064">
      <c r="A2064" t="inlineStr">
        <is>
          <t>The Ardent</t>
        </is>
      </c>
      <c r="B2064" s="7" t="n">
        <v>2025</v>
      </c>
      <c r="C2064" t="inlineStr">
        <is>
          <t>Asphalt composite shingle roofing</t>
        </is>
      </c>
      <c r="D2064" t="inlineStr">
        <is>
          <t xml:space="preserve">Roof tune up on 37 buildings  Isolated areas of damaged and lifted asphalt shingles were observed at Buildings B and S. </t>
        </is>
      </c>
      <c r="E2064" s="7" t="inlineStr">
        <is>
          <t>84433</t>
        </is>
      </c>
      <c r="F2064" s="11" t="inlineStr">
        <is>
          <t>GC</t>
        </is>
      </c>
      <c r="G2064" s="7" t="inlineStr">
        <is>
          <t>Capital Plan</t>
        </is>
      </c>
      <c r="H2064" s="3" t="n">
        <v>57000</v>
      </c>
      <c r="I2064" s="3" t="n">
        <v>17100</v>
      </c>
      <c r="J2064" s="4" t="n">
        <v>39900</v>
      </c>
      <c r="K2064" s="8">
        <f>IF(H2064=0,0,I2064/H2064)</f>
        <v/>
      </c>
      <c r="L2064" s="10" t="inlineStr">
        <is>
          <t>In Progress</t>
        </is>
      </c>
    </row>
    <row r="2065">
      <c r="A2065" t="inlineStr">
        <is>
          <t>The Ardent</t>
        </is>
      </c>
      <c r="B2065" s="7" t="n">
        <v>2025</v>
      </c>
      <c r="C2065" t="inlineStr">
        <is>
          <t>Gutters &amp; downspouts</t>
        </is>
      </c>
      <c r="D2065" t="inlineStr">
        <is>
          <t>Clean and secure gutters and down spouts</t>
        </is>
      </c>
      <c r="E2065" s="7" t="inlineStr">
        <is>
          <t>83439</t>
        </is>
      </c>
      <c r="F2065" s="11" t="inlineStr">
        <is>
          <t>GC</t>
        </is>
      </c>
      <c r="G2065" s="7" t="inlineStr">
        <is>
          <t>Capital Plan</t>
        </is>
      </c>
      <c r="H2065" s="3" t="n">
        <v>37000</v>
      </c>
      <c r="I2065" s="3" t="n">
        <v>11100</v>
      </c>
      <c r="J2065" s="4" t="n">
        <v>25900</v>
      </c>
      <c r="K2065" s="8">
        <f>IF(H2065=0,0,I2065/H2065)</f>
        <v/>
      </c>
      <c r="L2065" s="10" t="inlineStr">
        <is>
          <t>In Progress</t>
        </is>
      </c>
    </row>
    <row r="2066">
      <c r="A2066" t="inlineStr">
        <is>
          <t>The Ardent</t>
        </is>
      </c>
      <c r="B2066" s="7" t="n">
        <v>2025</v>
      </c>
      <c r="C2066" t="inlineStr">
        <is>
          <t>Roofing - Flashing</t>
        </is>
      </c>
      <c r="D2066" t="inlineStr">
        <is>
          <t>Replace damaged drip edge on balconies</t>
        </is>
      </c>
      <c r="E2066" s="7" t="inlineStr">
        <is>
          <t>84433</t>
        </is>
      </c>
      <c r="F2066" s="11" t="inlineStr">
        <is>
          <t>GC</t>
        </is>
      </c>
      <c r="G2066" s="7" t="inlineStr">
        <is>
          <t>Capital Plan</t>
        </is>
      </c>
      <c r="H2066" s="3" t="n">
        <v>67400</v>
      </c>
      <c r="I2066" s="3" t="n">
        <v>20220</v>
      </c>
      <c r="J2066" s="4" t="n">
        <v>47180</v>
      </c>
      <c r="K2066" s="8">
        <f>IF(H2066=0,0,I2066/H2066)</f>
        <v/>
      </c>
      <c r="L2066" s="10" t="inlineStr">
        <is>
          <t>In Progress</t>
        </is>
      </c>
    </row>
    <row r="2067">
      <c r="A2067" t="inlineStr">
        <is>
          <t>The Ardent</t>
        </is>
      </c>
      <c r="B2067" s="7" t="n">
        <v>2025</v>
      </c>
      <c r="C2067" t="inlineStr">
        <is>
          <t xml:space="preserve">Roofing - Sealants &amp; caulking </t>
        </is>
      </c>
      <c r="D2067" t="inlineStr">
        <is>
          <t>Roof Sealant &amp; Caulking</t>
        </is>
      </c>
      <c r="E2067" s="7" t="inlineStr">
        <is>
          <t>84433</t>
        </is>
      </c>
      <c r="F2067" s="11" t="inlineStr">
        <is>
          <t>GC</t>
        </is>
      </c>
      <c r="G2067" s="7" t="inlineStr">
        <is>
          <t>Capital Plan</t>
        </is>
      </c>
      <c r="H2067" s="3" t="n">
        <v>49000</v>
      </c>
      <c r="I2067" s="3" t="n">
        <v>14700</v>
      </c>
      <c r="J2067" s="4" t="n">
        <v>34300</v>
      </c>
      <c r="K2067" s="8">
        <f>IF(H2067=0,0,I2067/H2067)</f>
        <v/>
      </c>
      <c r="L2067" s="10" t="inlineStr">
        <is>
          <t>In Progress</t>
        </is>
      </c>
    </row>
    <row r="2068">
      <c r="A2068" t="inlineStr">
        <is>
          <t>The Ardent</t>
        </is>
      </c>
      <c r="B2068" s="7" t="n">
        <v>2025</v>
      </c>
      <c r="C2068" t="inlineStr">
        <is>
          <t>Repair / replace wood siding</t>
        </is>
      </c>
      <c r="D2068" t="inlineStr">
        <is>
          <t>Replace rotted siding and scrape and paint Cedar siding
Recommended to evaluate wall cavity conditions and prioritize bu</t>
        </is>
      </c>
      <c r="E2068" s="7" t="inlineStr">
        <is>
          <t>84102</t>
        </is>
      </c>
      <c r="F2068" s="11" t="inlineStr">
        <is>
          <t>GC</t>
        </is>
      </c>
      <c r="G2068" s="7" t="inlineStr">
        <is>
          <t>Capital Plan</t>
        </is>
      </c>
      <c r="H2068" s="3" t="n">
        <v>110000</v>
      </c>
      <c r="I2068" s="3" t="n">
        <v>33000</v>
      </c>
      <c r="J2068" s="4" t="n">
        <v>77000</v>
      </c>
      <c r="K2068" s="8">
        <f>IF(H2068=0,0,I2068/H2068)</f>
        <v/>
      </c>
      <c r="L2068" s="10" t="inlineStr">
        <is>
          <t>In Progress</t>
        </is>
      </c>
    </row>
    <row r="2069">
      <c r="A2069" t="inlineStr">
        <is>
          <t>The Ardent</t>
        </is>
      </c>
      <c r="B2069" s="7" t="n">
        <v>2025</v>
      </c>
      <c r="C2069" t="inlineStr">
        <is>
          <t>Masonry Repairs</t>
        </is>
      </c>
      <c r="D2069" t="inlineStr">
        <is>
          <t>Repair Exterior Masonry Walls</t>
        </is>
      </c>
      <c r="E2069" s="7" t="inlineStr">
        <is>
          <t>84102</t>
        </is>
      </c>
      <c r="F2069" s="11" t="inlineStr">
        <is>
          <t>GC</t>
        </is>
      </c>
      <c r="G2069" s="7" t="inlineStr">
        <is>
          <t>Capital Plan</t>
        </is>
      </c>
      <c r="H2069" s="3" t="n">
        <v>23500</v>
      </c>
      <c r="I2069" s="3" t="n">
        <v>7050</v>
      </c>
      <c r="J2069" s="4" t="n">
        <v>16450</v>
      </c>
      <c r="K2069" s="8">
        <f>IF(H2069=0,0,I2069/H2069)</f>
        <v/>
      </c>
      <c r="L2069" s="10" t="inlineStr">
        <is>
          <t>In Progress</t>
        </is>
      </c>
    </row>
    <row r="2070">
      <c r="A2070" t="inlineStr">
        <is>
          <t>The Ardent</t>
        </is>
      </c>
      <c r="B2070" s="7" t="n">
        <v>2025</v>
      </c>
      <c r="C2070" t="inlineStr">
        <is>
          <t>Dryer Vents</t>
        </is>
      </c>
      <c r="D2070" t="inlineStr">
        <is>
          <t>Dryer Vent Cleaning</t>
        </is>
      </c>
      <c r="E2070" s="7" t="inlineStr">
        <is>
          <t>84106</t>
        </is>
      </c>
      <c r="F2070" s="12" t="inlineStr">
        <is>
          <t>PMC</t>
        </is>
      </c>
      <c r="G2070" s="7" t="inlineStr">
        <is>
          <t>Capital Plan</t>
        </is>
      </c>
      <c r="H2070" s="3" t="n">
        <v>42750</v>
      </c>
      <c r="I2070" s="3" t="n">
        <v>16706</v>
      </c>
      <c r="J2070" s="4" t="n">
        <v>26044</v>
      </c>
      <c r="K2070" s="8">
        <f>IF(H2070=0,0,I2070/H2070)</f>
        <v/>
      </c>
      <c r="L2070" s="10" t="inlineStr">
        <is>
          <t>In Progress</t>
        </is>
      </c>
    </row>
    <row r="2071">
      <c r="A2071" t="inlineStr">
        <is>
          <t>The Ardent</t>
        </is>
      </c>
      <c r="B2071" s="7" t="n">
        <v>2025</v>
      </c>
      <c r="C2071" t="inlineStr">
        <is>
          <t xml:space="preserve">Breezeway soffit repairs </t>
        </is>
      </c>
      <c r="D2071" t="inlineStr">
        <is>
          <t>Add soffit vents at Phase 3 breezeways to improve attic ventilation and enhance moisture control; addresses incomplete v</t>
        </is>
      </c>
      <c r="E2071" s="7" t="inlineStr">
        <is>
          <t>84113</t>
        </is>
      </c>
      <c r="F2071" s="11" t="inlineStr">
        <is>
          <t>GC</t>
        </is>
      </c>
      <c r="G2071" s="7" t="inlineStr">
        <is>
          <t>Capital Plan</t>
        </is>
      </c>
      <c r="H2071" s="3" t="n">
        <v>10000</v>
      </c>
      <c r="I2071" s="3" t="n">
        <v>0</v>
      </c>
      <c r="J2071" s="4" t="n">
        <v>10000</v>
      </c>
      <c r="K2071" s="8">
        <f>IF(H2071=0,0,I2071/H2071)</f>
        <v/>
      </c>
      <c r="L2071" s="13" t="inlineStr">
        <is>
          <t>Not Started</t>
        </is>
      </c>
    </row>
    <row r="2072">
      <c r="A2072" t="inlineStr">
        <is>
          <t>The Ardent</t>
        </is>
      </c>
      <c r="B2072" s="7" t="n">
        <v>2025</v>
      </c>
      <c r="C2072" t="inlineStr">
        <is>
          <t>Exterior Painting</t>
        </is>
      </c>
      <c r="D2072" t="inlineStr">
        <is>
          <t>Paint community including peal stop on all delaminated cedar</t>
        </is>
      </c>
      <c r="E2072" s="7" t="inlineStr">
        <is>
          <t>84101</t>
        </is>
      </c>
      <c r="F2072" s="11" t="inlineStr">
        <is>
          <t>GC</t>
        </is>
      </c>
      <c r="G2072" s="7" t="inlineStr">
        <is>
          <t>Capital Plan</t>
        </is>
      </c>
      <c r="H2072" s="3" t="n">
        <v>916200</v>
      </c>
      <c r="I2072" s="3" t="n">
        <v>274860</v>
      </c>
      <c r="J2072" s="4" t="n">
        <v>641340</v>
      </c>
      <c r="K2072" s="8">
        <f>IF(H2072=0,0,I2072/H2072)</f>
        <v/>
      </c>
      <c r="L2072" s="10" t="inlineStr">
        <is>
          <t>In Progress</t>
        </is>
      </c>
    </row>
    <row r="2073">
      <c r="A2073" t="inlineStr">
        <is>
          <t>The Ardent</t>
        </is>
      </c>
      <c r="B2073" s="7" t="n">
        <v>2025</v>
      </c>
      <c r="C2073" t="inlineStr">
        <is>
          <t>Repair / replace wood trim</t>
        </is>
      </c>
      <c r="D2073" t="inlineStr">
        <is>
          <t>Replace all rotted trim throughout property</t>
        </is>
      </c>
      <c r="E2073" s="7" t="inlineStr">
        <is>
          <t>84113</t>
        </is>
      </c>
      <c r="F2073" s="11" t="inlineStr">
        <is>
          <t>GC</t>
        </is>
      </c>
      <c r="G2073" s="7" t="inlineStr">
        <is>
          <t>Capital Plan</t>
        </is>
      </c>
      <c r="H2073" s="3" t="n">
        <v>158000</v>
      </c>
      <c r="I2073" s="3" t="n">
        <v>47400</v>
      </c>
      <c r="J2073" s="4" t="n">
        <v>110600</v>
      </c>
      <c r="K2073" s="8">
        <f>IF(H2073=0,0,I2073/H2073)</f>
        <v/>
      </c>
      <c r="L2073" s="10" t="inlineStr">
        <is>
          <t>In Progress</t>
        </is>
      </c>
    </row>
    <row r="2074">
      <c r="A2074" t="inlineStr">
        <is>
          <t>The Ardent</t>
        </is>
      </c>
      <c r="B2074" s="7" t="n">
        <v>2025</v>
      </c>
      <c r="C2074" t="inlineStr">
        <is>
          <t>Water Heater Strapping</t>
        </is>
      </c>
      <c r="D2074" t="inlineStr">
        <is>
          <t xml:space="preserve">This item is for compliance with Section 507.2 of the Washington Plumbing Code. This item can be carried out as part of </t>
        </is>
      </c>
      <c r="E2074" s="7" t="inlineStr">
        <is>
          <t>84209</t>
        </is>
      </c>
      <c r="F2074" s="12" t="inlineStr">
        <is>
          <t>PMC</t>
        </is>
      </c>
      <c r="G2074" s="7" t="inlineStr">
        <is>
          <t>Capital Plan</t>
        </is>
      </c>
      <c r="H2074" s="3" t="n">
        <v>300</v>
      </c>
      <c r="I2074" s="3" t="n">
        <v>0</v>
      </c>
      <c r="J2074" s="4" t="n">
        <v>300</v>
      </c>
      <c r="K2074" s="8">
        <f>IF(H2074=0,0,I2074/H2074)</f>
        <v/>
      </c>
      <c r="L2074" s="13" t="inlineStr">
        <is>
          <t>Not Started</t>
        </is>
      </c>
    </row>
    <row r="2075">
      <c r="A2075" t="inlineStr">
        <is>
          <t>The Ardent</t>
        </is>
      </c>
      <c r="B2075" s="7" t="n">
        <v>2025</v>
      </c>
      <c r="C2075" t="inlineStr">
        <is>
          <t>Seismic Shutoff Valve</t>
        </is>
      </c>
      <c r="D2075" t="inlineStr">
        <is>
          <t>There is a natural gas line provided to Fitness Center B, and it is not provided with a seismic shutoff valve. Provide a</t>
        </is>
      </c>
      <c r="E2075" s="7" t="inlineStr">
        <is>
          <t>84217</t>
        </is>
      </c>
      <c r="F2075" s="12" t="inlineStr">
        <is>
          <t>PMC</t>
        </is>
      </c>
      <c r="G2075" s="7" t="inlineStr">
        <is>
          <t>Capital Plan</t>
        </is>
      </c>
      <c r="H2075" s="3" t="n">
        <v>1000</v>
      </c>
      <c r="I2075" s="3" t="n">
        <v>0</v>
      </c>
      <c r="J2075" s="4" t="n">
        <v>1000</v>
      </c>
      <c r="K2075" s="8">
        <f>IF(H2075=0,0,I2075/H2075)</f>
        <v/>
      </c>
      <c r="L2075" s="13" t="inlineStr">
        <is>
          <t>Not Started</t>
        </is>
      </c>
    </row>
    <row r="2076">
      <c r="A2076" t="inlineStr">
        <is>
          <t>The Ardent</t>
        </is>
      </c>
      <c r="B2076" s="7" t="n">
        <v>2025</v>
      </c>
      <c r="C2076" t="inlineStr">
        <is>
          <t>Fire Protection</t>
        </is>
      </c>
      <c r="D2076" t="inlineStr">
        <is>
          <t>Includes adding fire stops in all units</t>
        </is>
      </c>
      <c r="E2076" s="7" t="inlineStr">
        <is>
          <t>84211</t>
        </is>
      </c>
      <c r="F2076" s="12" t="inlineStr">
        <is>
          <t>PMC</t>
        </is>
      </c>
      <c r="G2076" s="7" t="inlineStr">
        <is>
          <t>Capital Plan</t>
        </is>
      </c>
      <c r="H2076" s="3" t="n">
        <v>42750</v>
      </c>
      <c r="I2076" s="3" t="n">
        <v>19836</v>
      </c>
      <c r="J2076" s="4" t="n">
        <v>22914</v>
      </c>
      <c r="K2076" s="8">
        <f>IF(H2076=0,0,I2076/H2076)</f>
        <v/>
      </c>
      <c r="L2076" s="10" t="inlineStr">
        <is>
          <t>In Progress</t>
        </is>
      </c>
    </row>
    <row r="2077">
      <c r="A2077" t="inlineStr">
        <is>
          <t>The Ardent</t>
        </is>
      </c>
      <c r="B2077" s="7" t="n">
        <v>2025</v>
      </c>
      <c r="C2077" t="inlineStr">
        <is>
          <t>Fitness Center Remodel (Gym 1 Phase II)</t>
        </is>
      </c>
      <c r="D2077" t="inlineStr">
        <is>
          <t>Turn yoga studio into pool lounge with Bay door</t>
        </is>
      </c>
      <c r="E2077" s="7" t="inlineStr">
        <is>
          <t>84190</t>
        </is>
      </c>
      <c r="F2077" s="11" t="inlineStr">
        <is>
          <t>GC</t>
        </is>
      </c>
      <c r="G2077" s="7" t="inlineStr">
        <is>
          <t>Capital Plan</t>
        </is>
      </c>
      <c r="H2077" s="3" t="n">
        <v>50000</v>
      </c>
      <c r="I2077" s="3" t="n">
        <v>15000</v>
      </c>
      <c r="J2077" s="4" t="n">
        <v>35000</v>
      </c>
      <c r="K2077" s="8">
        <f>IF(H2077=0,0,I2077/H2077)</f>
        <v/>
      </c>
      <c r="L2077" s="10" t="inlineStr">
        <is>
          <t>In Progress</t>
        </is>
      </c>
    </row>
    <row r="2078">
      <c r="A2078" t="inlineStr">
        <is>
          <t>The Ardent</t>
        </is>
      </c>
      <c r="B2078" s="7" t="n">
        <v>2025</v>
      </c>
      <c r="C2078" t="inlineStr">
        <is>
          <t>Fitness Center Remodel (Gym 2 Phase III)</t>
        </is>
      </c>
      <c r="D2078" t="inlineStr">
        <is>
          <t>Convert into golf simulator</t>
        </is>
      </c>
      <c r="E2078" s="7" t="inlineStr">
        <is>
          <t>84190</t>
        </is>
      </c>
      <c r="F2078" s="11" t="inlineStr">
        <is>
          <t>GC</t>
        </is>
      </c>
      <c r="G2078" s="7" t="inlineStr">
        <is>
          <t>Capital Plan</t>
        </is>
      </c>
      <c r="H2078" s="3" t="n">
        <v>25000</v>
      </c>
      <c r="I2078" s="3" t="n">
        <v>0</v>
      </c>
      <c r="J2078" s="4" t="n">
        <v>25000</v>
      </c>
      <c r="K2078" s="8">
        <f>IF(H2078=0,0,I2078/H2078)</f>
        <v/>
      </c>
      <c r="L2078" s="13" t="inlineStr">
        <is>
          <t>Not Started</t>
        </is>
      </c>
    </row>
    <row r="2079">
      <c r="A2079" t="inlineStr">
        <is>
          <t>The Ardent</t>
        </is>
      </c>
      <c r="B2079" s="7" t="n">
        <v>2025</v>
      </c>
      <c r="C2079" t="inlineStr">
        <is>
          <t>Dog Park</t>
        </is>
      </c>
      <c r="D2079" t="inlineStr">
        <is>
          <t>Water/Wash Station with concrete pad ($6k)
Dog turf ($10/sqft)
Shade sail or pergola</t>
        </is>
      </c>
      <c r="E2079" s="7" t="inlineStr">
        <is>
          <t>84130</t>
        </is>
      </c>
      <c r="F2079" s="11" t="inlineStr">
        <is>
          <t>GC</t>
        </is>
      </c>
      <c r="G2079" s="7" t="inlineStr">
        <is>
          <t>Capital Plan</t>
        </is>
      </c>
      <c r="H2079" s="3" t="n">
        <v>16000</v>
      </c>
      <c r="I2079" s="3" t="n">
        <v>0</v>
      </c>
      <c r="J2079" s="4" t="n">
        <v>16000</v>
      </c>
      <c r="K2079" s="8">
        <f>IF(H2079=0,0,I2079/H2079)</f>
        <v/>
      </c>
      <c r="L2079" s="13" t="inlineStr">
        <is>
          <t>Not Started</t>
        </is>
      </c>
    </row>
    <row r="2080">
      <c r="A2080" t="inlineStr">
        <is>
          <t>The Ardent</t>
        </is>
      </c>
      <c r="B2080" s="7" t="n">
        <v>2025</v>
      </c>
      <c r="C2080" t="inlineStr">
        <is>
          <t>Electrical Distribution</t>
        </is>
      </c>
      <c r="D2080" t="inlineStr">
        <is>
          <t>Repair electric to pole lights and photo cells</t>
        </is>
      </c>
      <c r="E2080" s="7" t="inlineStr">
        <is>
          <t>84210</t>
        </is>
      </c>
      <c r="F2080" s="11" t="inlineStr">
        <is>
          <t>GC</t>
        </is>
      </c>
      <c r="G2080" s="7" t="inlineStr">
        <is>
          <t>Capital Plan</t>
        </is>
      </c>
      <c r="H2080" s="3" t="n">
        <v>32000</v>
      </c>
      <c r="I2080" s="3" t="n">
        <v>9600</v>
      </c>
      <c r="J2080" s="4" t="n">
        <v>22400</v>
      </c>
      <c r="K2080" s="8">
        <f>IF(H2080=0,0,I2080/H2080)</f>
        <v/>
      </c>
      <c r="L2080" s="10" t="inlineStr">
        <is>
          <t>In Progress</t>
        </is>
      </c>
    </row>
    <row r="2081">
      <c r="A2081" t="inlineStr">
        <is>
          <t>The Ardent</t>
        </is>
      </c>
      <c r="B2081" s="7" t="n">
        <v>2025</v>
      </c>
      <c r="C2081" t="inlineStr">
        <is>
          <t>Lighting - Common area light fixtures</t>
        </is>
      </c>
      <c r="D2081" t="inlineStr">
        <is>
          <t>Replace walkway pole lights - change to wall pack lights? ($5k)</t>
        </is>
      </c>
      <c r="E2081" s="7" t="inlineStr">
        <is>
          <t>84210</t>
        </is>
      </c>
      <c r="F2081" s="11" t="inlineStr">
        <is>
          <t>GC</t>
        </is>
      </c>
      <c r="G2081" s="7" t="inlineStr">
        <is>
          <t>Capital Plan</t>
        </is>
      </c>
      <c r="H2081" s="3" t="n">
        <v>48000</v>
      </c>
      <c r="I2081" s="3" t="n">
        <v>14400</v>
      </c>
      <c r="J2081" s="4" t="n">
        <v>33600</v>
      </c>
      <c r="K2081" s="8">
        <f>IF(H2081=0,0,I2081/H2081)</f>
        <v/>
      </c>
      <c r="L2081" s="10" t="inlineStr">
        <is>
          <t>In Progress</t>
        </is>
      </c>
    </row>
    <row r="2082">
      <c r="A2082" t="inlineStr">
        <is>
          <t>The Ardent</t>
        </is>
      </c>
      <c r="B2082" s="7" t="n">
        <v>2025</v>
      </c>
      <c r="C2082" t="inlineStr">
        <is>
          <t>Contingency</t>
        </is>
      </c>
      <c r="D2082" t="inlineStr">
        <is>
          <t>Contingency Amount</t>
        </is>
      </c>
      <c r="E2082" s="7" t="inlineStr">
        <is>
          <t>84510</t>
        </is>
      </c>
      <c r="F2082" s="11" t="inlineStr">
        <is>
          <t>GC</t>
        </is>
      </c>
      <c r="G2082" s="15" t="inlineStr">
        <is>
          <t>Contingency</t>
        </is>
      </c>
      <c r="H2082" s="3" t="n">
        <v>133740</v>
      </c>
      <c r="I2082" s="3" t="n">
        <v>0</v>
      </c>
      <c r="J2082" s="4" t="n">
        <v>133740</v>
      </c>
      <c r="K2082" s="8">
        <f>IF(H2082=0,0,I2082/H2082)</f>
        <v/>
      </c>
      <c r="L2082" s="12" t="inlineStr">
        <is>
          <t>Reserve</t>
        </is>
      </c>
    </row>
    <row r="2083">
      <c r="A2083" t="inlineStr">
        <is>
          <t>The Ardent</t>
        </is>
      </c>
      <c r="B2083" s="7" t="n">
        <v>2025</v>
      </c>
      <c r="C2083" t="inlineStr">
        <is>
          <t>Construction Management Fee</t>
        </is>
      </c>
      <c r="D2083" t="inlineStr">
        <is>
          <t>CM Fee</t>
        </is>
      </c>
      <c r="E2083" s="7" t="inlineStr">
        <is>
          <t>84505</t>
        </is>
      </c>
      <c r="F2083" s="11" t="inlineStr">
        <is>
          <t>GC</t>
        </is>
      </c>
      <c r="G2083" s="15" t="inlineStr">
        <is>
          <t>CM Fee</t>
        </is>
      </c>
      <c r="H2083" s="3" t="n">
        <v>140427</v>
      </c>
      <c r="I2083" s="3" t="n">
        <v>0</v>
      </c>
      <c r="J2083" s="4" t="n">
        <v>140427</v>
      </c>
      <c r="K2083" s="8">
        <f>IF(H2083=0,0,I2083/H2083)</f>
        <v/>
      </c>
      <c r="L2083" s="12" t="inlineStr">
        <is>
          <t>Reserve</t>
        </is>
      </c>
    </row>
    <row r="2084">
      <c r="A2084" t="inlineStr">
        <is>
          <t>The Ardent</t>
        </is>
      </c>
      <c r="B2084" s="7" t="n">
        <v>2025</v>
      </c>
      <c r="C2084" t="inlineStr">
        <is>
          <t>82260 - Exterior Lighting</t>
        </is>
      </c>
      <c r="D2084" t="inlineStr">
        <is>
          <t>Increase lighting across the property - Defer</t>
        </is>
      </c>
      <c r="E2084" s="7" t="inlineStr">
        <is>
          <t>82260</t>
        </is>
      </c>
      <c r="F2084" s="11" t="inlineStr">
        <is>
          <t>GC</t>
        </is>
      </c>
      <c r="G2084" s="7" t="inlineStr">
        <is>
          <t>Capital Plan</t>
        </is>
      </c>
      <c r="H2084" s="3" t="n">
        <v>25000</v>
      </c>
      <c r="I2084" s="3" t="n">
        <v>0</v>
      </c>
      <c r="J2084" s="4" t="n">
        <v>25000</v>
      </c>
      <c r="K2084" s="8">
        <f>IF(H2084=0,0,I2084/H2084)</f>
        <v/>
      </c>
      <c r="L2084" s="13" t="inlineStr">
        <is>
          <t>Not Started</t>
        </is>
      </c>
    </row>
    <row r="2085">
      <c r="A2085" t="inlineStr">
        <is>
          <t>The Fairways</t>
        </is>
      </c>
      <c r="B2085" s="7" t="n">
        <v>2025</v>
      </c>
      <c r="C2085" t="inlineStr">
        <is>
          <t>Landscape Cleanup and Enhancements</t>
        </is>
      </c>
      <c r="D2085" t="inlineStr">
        <is>
          <t>Initial property tree trim, landscape cleanup, entry and tour path enhancements, etc</t>
        </is>
      </c>
      <c r="E2085" s="7" t="inlineStr">
        <is>
          <t>84300</t>
        </is>
      </c>
      <c r="F2085" s="12" t="inlineStr">
        <is>
          <t>PMC</t>
        </is>
      </c>
      <c r="G2085" s="7" t="inlineStr">
        <is>
          <t>Capital Plan</t>
        </is>
      </c>
      <c r="H2085" s="3" t="n">
        <v>20000</v>
      </c>
      <c r="I2085" s="3" t="n">
        <v>27840</v>
      </c>
      <c r="J2085" s="4" t="n">
        <v>-7840</v>
      </c>
      <c r="K2085" s="8">
        <f>IF(H2085=0,0,I2085/H2085)</f>
        <v/>
      </c>
      <c r="L2085" s="11" t="inlineStr">
        <is>
          <t>Completed</t>
        </is>
      </c>
    </row>
    <row r="2086">
      <c r="A2086" t="inlineStr">
        <is>
          <t>The Fairways</t>
        </is>
      </c>
      <c r="B2086" s="7" t="n">
        <v>2025</v>
      </c>
      <c r="C2086" t="inlineStr">
        <is>
          <t>Sanitary sewer piping</t>
        </is>
      </c>
      <c r="D2086" t="inlineStr">
        <is>
          <t>Add rocks around storm drains around property. Clean the area around the drain.</t>
        </is>
      </c>
      <c r="E2086" s="7" t="inlineStr">
        <is>
          <t>84209</t>
        </is>
      </c>
      <c r="F2086" s="11" t="inlineStr">
        <is>
          <t>GC</t>
        </is>
      </c>
      <c r="G2086" s="7" t="inlineStr">
        <is>
          <t>Capital Plan</t>
        </is>
      </c>
      <c r="H2086" s="3" t="n">
        <v>12000</v>
      </c>
      <c r="I2086" s="3" t="n">
        <v>12000</v>
      </c>
      <c r="J2086" s="4" t="n">
        <v>0</v>
      </c>
      <c r="K2086" s="8">
        <f>IF(H2086=0,0,I2086/H2086)</f>
        <v/>
      </c>
      <c r="L2086" s="11" t="inlineStr">
        <is>
          <t>Completed</t>
        </is>
      </c>
    </row>
    <row r="2087">
      <c r="A2087" t="inlineStr">
        <is>
          <t>The Fairways</t>
        </is>
      </c>
      <c r="B2087" s="7" t="n">
        <v>2025</v>
      </c>
      <c r="C2087" t="inlineStr">
        <is>
          <t>Storm sewer piping</t>
        </is>
      </c>
      <c r="D2087" t="inlineStr">
        <is>
          <t>Improve current french drain towards the back right of the property.</t>
        </is>
      </c>
      <c r="E2087" s="7" t="inlineStr">
        <is>
          <t>84385</t>
        </is>
      </c>
      <c r="F2087" s="11" t="inlineStr">
        <is>
          <t>GC</t>
        </is>
      </c>
      <c r="G2087" s="7" t="inlineStr">
        <is>
          <t>Capital Plan</t>
        </is>
      </c>
      <c r="H2087" s="3" t="n">
        <v>8500</v>
      </c>
      <c r="I2087" s="3" t="n">
        <v>8500</v>
      </c>
      <c r="J2087" s="4" t="n">
        <v>0</v>
      </c>
      <c r="K2087" s="8">
        <f>IF(H2087=0,0,I2087/H2087)</f>
        <v/>
      </c>
      <c r="L2087" s="11" t="inlineStr">
        <is>
          <t>Completed</t>
        </is>
      </c>
    </row>
    <row r="2088">
      <c r="A2088" t="inlineStr">
        <is>
          <t>The Fairways</t>
        </is>
      </c>
      <c r="B2088" s="7" t="n">
        <v>2025</v>
      </c>
      <c r="C2088" t="inlineStr">
        <is>
          <t>concrete pavement</t>
        </is>
      </c>
      <c r="D2088" t="inlineStr">
        <is>
          <t>Fill cracks and seal area next to dog park and sports court.</t>
        </is>
      </c>
      <c r="E2088" s="7" t="inlineStr">
        <is>
          <t>84221</t>
        </is>
      </c>
      <c r="F2088" s="11" t="inlineStr">
        <is>
          <t>GC</t>
        </is>
      </c>
      <c r="G2088" s="7" t="inlineStr">
        <is>
          <t>Capital Plan</t>
        </is>
      </c>
      <c r="H2088" s="3" t="n">
        <v>17500</v>
      </c>
      <c r="I2088" s="3" t="n">
        <v>17500</v>
      </c>
      <c r="J2088" s="4" t="n">
        <v>0</v>
      </c>
      <c r="K2088" s="8">
        <f>IF(H2088=0,0,I2088/H2088)</f>
        <v/>
      </c>
      <c r="L2088" s="11" t="inlineStr">
        <is>
          <t>Completed</t>
        </is>
      </c>
    </row>
    <row r="2089">
      <c r="A2089" t="inlineStr">
        <is>
          <t>The Fairways</t>
        </is>
      </c>
      <c r="B2089" s="7" t="n">
        <v>2025</v>
      </c>
      <c r="C2089" t="inlineStr">
        <is>
          <t xml:space="preserve">Asphalt Coating </t>
        </is>
      </c>
      <c r="D2089" t="inlineStr">
        <is>
          <t>Crack fill and double seal coat asphalt throughout property. 
Includes Lender PCR Item- Damaged pavement consisting of l</t>
        </is>
      </c>
      <c r="E2089" s="7" t="inlineStr">
        <is>
          <t>84204</t>
        </is>
      </c>
      <c r="F2089" s="11" t="inlineStr">
        <is>
          <t>GC</t>
        </is>
      </c>
      <c r="G2089" s="7" t="inlineStr">
        <is>
          <t>Capital Plan</t>
        </is>
      </c>
      <c r="H2089" s="3" t="n">
        <v>298500</v>
      </c>
      <c r="I2089" s="3" t="n">
        <v>298500</v>
      </c>
      <c r="J2089" s="4" t="n">
        <v>0</v>
      </c>
      <c r="K2089" s="8">
        <f>IF(H2089=0,0,I2089/H2089)</f>
        <v/>
      </c>
      <c r="L2089" s="11" t="inlineStr">
        <is>
          <t>Completed</t>
        </is>
      </c>
    </row>
    <row r="2090">
      <c r="A2090" t="inlineStr">
        <is>
          <t>The Fairways</t>
        </is>
      </c>
      <c r="B2090" s="7" t="n">
        <v>2025</v>
      </c>
      <c r="C2090" t="inlineStr">
        <is>
          <t>ADA parking &amp; curb cuts</t>
        </is>
      </c>
      <c r="D2090" t="inlineStr">
        <is>
          <t>Include where needed in concrete/asphalt work</t>
        </is>
      </c>
      <c r="E2090" s="7" t="inlineStr">
        <is>
          <t>84201</t>
        </is>
      </c>
      <c r="F2090" s="11" t="inlineStr">
        <is>
          <t>GC</t>
        </is>
      </c>
      <c r="G2090" s="7" t="inlineStr">
        <is>
          <t>Capital Plan</t>
        </is>
      </c>
      <c r="H2090" s="3" t="n">
        <v>10000</v>
      </c>
      <c r="I2090" s="3" t="n">
        <v>10000</v>
      </c>
      <c r="J2090" s="4" t="n">
        <v>0</v>
      </c>
      <c r="K2090" s="8">
        <f>IF(H2090=0,0,I2090/H2090)</f>
        <v/>
      </c>
      <c r="L2090" s="11" t="inlineStr">
        <is>
          <t>Completed</t>
        </is>
      </c>
    </row>
    <row r="2091">
      <c r="A2091" t="inlineStr">
        <is>
          <t>The Fairways</t>
        </is>
      </c>
      <c r="B2091" s="7" t="n">
        <v>2025</v>
      </c>
      <c r="C2091" t="inlineStr">
        <is>
          <t>Sidewalks</t>
        </is>
      </c>
      <c r="D2091" t="inlineStr">
        <is>
          <t>Repair cracked/broken sidewalks throughout property.</t>
        </is>
      </c>
      <c r="E2091" s="7" t="inlineStr">
        <is>
          <t>84221</t>
        </is>
      </c>
      <c r="F2091" s="11" t="inlineStr">
        <is>
          <t>GC</t>
        </is>
      </c>
      <c r="G2091" s="7" t="inlineStr">
        <is>
          <t>Capital Plan</t>
        </is>
      </c>
      <c r="H2091" s="3" t="n">
        <v>22000</v>
      </c>
      <c r="I2091" s="3" t="n">
        <v>22000</v>
      </c>
      <c r="J2091" s="4" t="n">
        <v>0</v>
      </c>
      <c r="K2091" s="8">
        <f>IF(H2091=0,0,I2091/H2091)</f>
        <v/>
      </c>
      <c r="L2091" s="11" t="inlineStr">
        <is>
          <t>Completed</t>
        </is>
      </c>
    </row>
    <row r="2092">
      <c r="A2092" t="inlineStr">
        <is>
          <t>The Fairways</t>
        </is>
      </c>
      <c r="B2092" s="7" t="n">
        <v>2025</v>
      </c>
      <c r="C2092" t="inlineStr">
        <is>
          <t>Landscaping</t>
        </is>
      </c>
      <c r="D2092" t="inlineStr">
        <is>
          <t>Tree trim and clean up throughout property. 
1st Call getting bid in conjunction with Paddocks to improve cost</t>
        </is>
      </c>
      <c r="E2092" s="7" t="inlineStr">
        <is>
          <t>84300</t>
        </is>
      </c>
      <c r="F2092" s="11" t="inlineStr">
        <is>
          <t>GC</t>
        </is>
      </c>
      <c r="G2092" s="7" t="inlineStr">
        <is>
          <t>Capital Plan</t>
        </is>
      </c>
      <c r="H2092" s="3" t="n">
        <v>92800</v>
      </c>
      <c r="I2092" s="3" t="n">
        <v>92800</v>
      </c>
      <c r="J2092" s="4" t="n">
        <v>0</v>
      </c>
      <c r="K2092" s="8">
        <f>IF(H2092=0,0,I2092/H2092)</f>
        <v/>
      </c>
      <c r="L2092" s="11" t="inlineStr">
        <is>
          <t>Completed</t>
        </is>
      </c>
    </row>
    <row r="2093">
      <c r="A2093" t="inlineStr">
        <is>
          <t>The Fairways</t>
        </is>
      </c>
      <c r="B2093" s="7" t="n">
        <v>2025</v>
      </c>
      <c r="C2093" t="inlineStr">
        <is>
          <t>Resurface swimming pool</t>
        </is>
      </c>
      <c r="D2093" t="inlineStr">
        <is>
          <t>Resurface pool</t>
        </is>
      </c>
      <c r="E2093" s="7" t="inlineStr">
        <is>
          <t>84095</t>
        </is>
      </c>
      <c r="F2093" s="11" t="inlineStr">
        <is>
          <t>GC</t>
        </is>
      </c>
      <c r="G2093" s="7" t="inlineStr">
        <is>
          <t>Capital Plan</t>
        </is>
      </c>
      <c r="H2093" s="3" t="n">
        <v>40000</v>
      </c>
      <c r="I2093" s="3" t="n">
        <v>32200</v>
      </c>
      <c r="J2093" s="4" t="n">
        <v>7800</v>
      </c>
      <c r="K2093" s="8">
        <f>IF(H2093=0,0,I2093/H2093)</f>
        <v/>
      </c>
      <c r="L2093" s="10" t="inlineStr">
        <is>
          <t>In Progress</t>
        </is>
      </c>
    </row>
    <row r="2094">
      <c r="A2094" t="inlineStr">
        <is>
          <t>The Fairways</t>
        </is>
      </c>
      <c r="B2094" s="7" t="n">
        <v>2025</v>
      </c>
      <c r="C2094" t="inlineStr">
        <is>
          <t>Replace swimming pool coping</t>
        </is>
      </c>
      <c r="D2094" t="inlineStr">
        <is>
          <t>Deck-O-Seal coping around pool. And relocate pots off the new deck to avoid further damage</t>
        </is>
      </c>
      <c r="E2094" s="7" t="inlineStr">
        <is>
          <t>84361</t>
        </is>
      </c>
      <c r="F2094" s="11" t="inlineStr">
        <is>
          <t>GC</t>
        </is>
      </c>
      <c r="G2094" s="7" t="inlineStr">
        <is>
          <t>Capital Plan</t>
        </is>
      </c>
      <c r="H2094" s="3" t="n">
        <v>4500</v>
      </c>
      <c r="I2094" s="3" t="n">
        <v>4500</v>
      </c>
      <c r="J2094" s="4" t="n">
        <v>0</v>
      </c>
      <c r="K2094" s="8">
        <f>IF(H2094=0,0,I2094/H2094)</f>
        <v/>
      </c>
      <c r="L2094" s="11" t="inlineStr">
        <is>
          <t>Completed</t>
        </is>
      </c>
    </row>
    <row r="2095">
      <c r="A2095" t="inlineStr">
        <is>
          <t>The Fairways</t>
        </is>
      </c>
      <c r="B2095" s="7" t="n">
        <v>2025</v>
      </c>
      <c r="C2095" t="inlineStr">
        <is>
          <t>Repair swimming pool deck</t>
        </is>
      </c>
      <c r="D2095" t="inlineStr">
        <is>
          <t>Clean pool deck, crack fill and seal. Repair the deck attached to pool deck and repaint/stain. Reinforce and lvel suppor</t>
        </is>
      </c>
      <c r="E2095" s="7" t="inlineStr">
        <is>
          <t>84361</t>
        </is>
      </c>
      <c r="F2095" s="11" t="inlineStr">
        <is>
          <t>GC</t>
        </is>
      </c>
      <c r="G2095" s="7" t="inlineStr">
        <is>
          <t>Capital Plan</t>
        </is>
      </c>
      <c r="H2095" s="3" t="n">
        <v>35000</v>
      </c>
      <c r="I2095" s="3" t="n">
        <v>35000</v>
      </c>
      <c r="J2095" s="4" t="n">
        <v>0</v>
      </c>
      <c r="K2095" s="8">
        <f>IF(H2095=0,0,I2095/H2095)</f>
        <v/>
      </c>
      <c r="L2095" s="11" t="inlineStr">
        <is>
          <t>Completed</t>
        </is>
      </c>
    </row>
    <row r="2096">
      <c r="A2096" t="inlineStr">
        <is>
          <t>The Fairways</t>
        </is>
      </c>
      <c r="B2096" s="7" t="n">
        <v>2025</v>
      </c>
      <c r="C2096" t="inlineStr">
        <is>
          <t>Dog Park</t>
        </is>
      </c>
      <c r="D2096" t="inlineStr">
        <is>
          <t>Replace chainlink fencing around dog park and replace with aluminum fencing. Add enzyme injector to irrigation valve</t>
        </is>
      </c>
      <c r="E2096" s="7" t="inlineStr">
        <is>
          <t>84130</t>
        </is>
      </c>
      <c r="F2096" s="11" t="inlineStr">
        <is>
          <t>GC</t>
        </is>
      </c>
      <c r="G2096" s="7" t="inlineStr">
        <is>
          <t>Capital Plan</t>
        </is>
      </c>
      <c r="H2096" s="3" t="n">
        <v>26000</v>
      </c>
      <c r="I2096" s="3" t="n">
        <v>7800</v>
      </c>
      <c r="J2096" s="4" t="n">
        <v>18200</v>
      </c>
      <c r="K2096" s="8">
        <f>IF(H2096=0,0,I2096/H2096)</f>
        <v/>
      </c>
      <c r="L2096" s="10" t="inlineStr">
        <is>
          <t>In Progress</t>
        </is>
      </c>
    </row>
    <row r="2097">
      <c r="A2097" t="inlineStr">
        <is>
          <t>The Fairways</t>
        </is>
      </c>
      <c r="B2097" s="7" t="n">
        <v>2025</v>
      </c>
      <c r="C2097" t="inlineStr">
        <is>
          <t>Dumpster enclosures</t>
        </is>
      </c>
      <c r="D2097" t="inlineStr">
        <is>
          <t>Repair any damage on dumpster enclosure.</t>
        </is>
      </c>
      <c r="E2097" s="7" t="inlineStr">
        <is>
          <t>84111</t>
        </is>
      </c>
      <c r="F2097" s="11" t="inlineStr">
        <is>
          <t>GC</t>
        </is>
      </c>
      <c r="G2097" s="7" t="inlineStr">
        <is>
          <t>Capital Plan</t>
        </is>
      </c>
      <c r="H2097" s="3" t="n">
        <v>2150</v>
      </c>
      <c r="I2097" s="3" t="n">
        <v>2150</v>
      </c>
      <c r="J2097" s="4" t="n">
        <v>0</v>
      </c>
      <c r="K2097" s="8">
        <f>IF(H2097=0,0,I2097/H2097)</f>
        <v/>
      </c>
      <c r="L2097" s="11" t="inlineStr">
        <is>
          <t>Completed</t>
        </is>
      </c>
    </row>
    <row r="2098">
      <c r="A2098" t="inlineStr">
        <is>
          <t>The Fairways</t>
        </is>
      </c>
      <c r="B2098" s="7" t="n">
        <v>2025</v>
      </c>
      <c r="C2098" t="inlineStr">
        <is>
          <t xml:space="preserve">Retaining walls </t>
        </is>
      </c>
      <c r="D2098" t="inlineStr">
        <is>
          <t>Retaining wall needs repair by sport court - replace with stone wall</t>
        </is>
      </c>
      <c r="E2098" s="7" t="inlineStr">
        <is>
          <t>84434</t>
        </is>
      </c>
      <c r="F2098" s="11" t="inlineStr">
        <is>
          <t>GC</t>
        </is>
      </c>
      <c r="G2098" s="7" t="inlineStr">
        <is>
          <t>Capital Plan</t>
        </is>
      </c>
      <c r="H2098" s="3" t="n">
        <v>2000</v>
      </c>
      <c r="I2098" s="3" t="n">
        <v>2000</v>
      </c>
      <c r="J2098" s="4" t="n">
        <v>0</v>
      </c>
      <c r="K2098" s="8">
        <f>IF(H2098=0,0,I2098/H2098)</f>
        <v/>
      </c>
      <c r="L2098" s="11" t="inlineStr">
        <is>
          <t>Completed</t>
        </is>
      </c>
    </row>
    <row r="2099">
      <c r="A2099" t="inlineStr">
        <is>
          <t>The Fairways</t>
        </is>
      </c>
      <c r="B2099" s="7" t="n">
        <v>2025</v>
      </c>
      <c r="C2099" t="inlineStr">
        <is>
          <t>Repair exterior stair treads and stringers</t>
        </is>
      </c>
      <c r="D2099" t="inlineStr">
        <is>
          <t>Secure.</t>
        </is>
      </c>
      <c r="E2099" s="7" t="inlineStr">
        <is>
          <t>84114</t>
        </is>
      </c>
      <c r="F2099" s="11" t="inlineStr">
        <is>
          <t>GC</t>
        </is>
      </c>
      <c r="G2099" s="7" t="inlineStr">
        <is>
          <t>Capital Plan</t>
        </is>
      </c>
      <c r="H2099" s="3" t="n">
        <v>7500</v>
      </c>
      <c r="I2099" s="3" t="n">
        <v>7500</v>
      </c>
      <c r="J2099" s="4" t="n">
        <v>0</v>
      </c>
      <c r="K2099" s="8">
        <f>IF(H2099=0,0,I2099/H2099)</f>
        <v/>
      </c>
      <c r="L2099" s="11" t="inlineStr">
        <is>
          <t>Completed</t>
        </is>
      </c>
    </row>
    <row r="2100">
      <c r="A2100" t="inlineStr">
        <is>
          <t>The Fairways</t>
        </is>
      </c>
      <c r="B2100" s="7" t="n">
        <v>2025</v>
      </c>
      <c r="C2100" t="inlineStr">
        <is>
          <t>Repair exterior stair railings</t>
        </is>
      </c>
      <c r="D2100" t="inlineStr">
        <is>
          <t>Secure.</t>
        </is>
      </c>
      <c r="E2100" s="7" t="inlineStr">
        <is>
          <t>84121</t>
        </is>
      </c>
      <c r="F2100" s="11" t="inlineStr">
        <is>
          <t>GC</t>
        </is>
      </c>
      <c r="G2100" s="7" t="inlineStr">
        <is>
          <t>Capital Plan</t>
        </is>
      </c>
      <c r="H2100" s="3" t="n">
        <v>7500</v>
      </c>
      <c r="I2100" s="3" t="n">
        <v>7500</v>
      </c>
      <c r="J2100" s="4" t="n">
        <v>0</v>
      </c>
      <c r="K2100" s="8">
        <f>IF(H2100=0,0,I2100/H2100)</f>
        <v/>
      </c>
      <c r="L2100" s="11" t="inlineStr">
        <is>
          <t>Completed</t>
        </is>
      </c>
    </row>
    <row r="2101">
      <c r="A2101" t="inlineStr">
        <is>
          <t>The Fairways</t>
        </is>
      </c>
      <c r="B2101" s="7" t="n">
        <v>2025</v>
      </c>
      <c r="C2101" t="inlineStr">
        <is>
          <t>Repair balcony framing &amp; decking</t>
        </is>
      </c>
      <c r="D2101" t="inlineStr">
        <is>
          <t>Half the properties balconies are showing signs of weathering due to moisture/rot. Replace any rotted wood and scrap, sa</t>
        </is>
      </c>
      <c r="E2101" s="7" t="inlineStr">
        <is>
          <t>84101</t>
        </is>
      </c>
      <c r="F2101" s="11" t="inlineStr">
        <is>
          <t>GC</t>
        </is>
      </c>
      <c r="G2101" s="7" t="inlineStr">
        <is>
          <t>Capital Plan</t>
        </is>
      </c>
      <c r="H2101" s="3" t="n">
        <v>95000</v>
      </c>
      <c r="I2101" s="3" t="n">
        <v>95000</v>
      </c>
      <c r="J2101" s="4" t="n">
        <v>0</v>
      </c>
      <c r="K2101" s="8">
        <f>IF(H2101=0,0,I2101/H2101)</f>
        <v/>
      </c>
      <c r="L2101" s="11" t="inlineStr">
        <is>
          <t>Completed</t>
        </is>
      </c>
    </row>
    <row r="2102">
      <c r="A2102" t="inlineStr">
        <is>
          <t>The Fairways</t>
        </is>
      </c>
      <c r="B2102" s="7" t="n">
        <v>2025</v>
      </c>
      <c r="C2102" t="inlineStr">
        <is>
          <t>Asphalt composite shingle roofing</t>
        </is>
      </c>
      <c r="D2102" t="inlineStr">
        <is>
          <t>Replace flashing around all chimneys throughout property as well as a minor roof tune up to each building. Any significa</t>
        </is>
      </c>
      <c r="E2102" s="7" t="inlineStr">
        <is>
          <t>84433</t>
        </is>
      </c>
      <c r="F2102" s="11" t="inlineStr">
        <is>
          <t>GC</t>
        </is>
      </c>
      <c r="G2102" s="7" t="inlineStr">
        <is>
          <t>Capital Plan</t>
        </is>
      </c>
      <c r="H2102" s="3" t="n">
        <v>50000</v>
      </c>
      <c r="I2102" s="3" t="n">
        <v>50000</v>
      </c>
      <c r="J2102" s="4" t="n">
        <v>0</v>
      </c>
      <c r="K2102" s="8">
        <f>IF(H2102=0,0,I2102/H2102)</f>
        <v/>
      </c>
      <c r="L2102" s="11" t="inlineStr">
        <is>
          <t>Completed</t>
        </is>
      </c>
    </row>
    <row r="2103">
      <c r="A2103" t="inlineStr">
        <is>
          <t>The Fairways</t>
        </is>
      </c>
      <c r="B2103" s="7" t="n">
        <v>2025</v>
      </c>
      <c r="C2103" t="inlineStr">
        <is>
          <t>Repair / replace cement fiber siding</t>
        </is>
      </c>
      <c r="D2103" t="inlineStr">
        <is>
          <t>Repair/replace areas of failed hardie board and paint to match throughout property</t>
        </is>
      </c>
      <c r="E2103" s="7" t="inlineStr">
        <is>
          <t>84206</t>
        </is>
      </c>
      <c r="F2103" s="11" t="inlineStr">
        <is>
          <t>GC</t>
        </is>
      </c>
      <c r="G2103" s="7" t="inlineStr">
        <is>
          <t>Capital Plan</t>
        </is>
      </c>
      <c r="H2103" s="3" t="n">
        <v>41500</v>
      </c>
      <c r="I2103" s="3" t="n">
        <v>41500</v>
      </c>
      <c r="J2103" s="4" t="n">
        <v>0</v>
      </c>
      <c r="K2103" s="8">
        <f>IF(H2103=0,0,I2103/H2103)</f>
        <v/>
      </c>
      <c r="L2103" s="11" t="inlineStr">
        <is>
          <t>Completed</t>
        </is>
      </c>
    </row>
    <row r="2104">
      <c r="A2104" t="inlineStr">
        <is>
          <t>The Fairways</t>
        </is>
      </c>
      <c r="B2104" s="7" t="n">
        <v>2025</v>
      </c>
      <c r="C2104" t="inlineStr">
        <is>
          <t>Repair / replace wood trim</t>
        </is>
      </c>
      <c r="D2104" t="inlineStr">
        <is>
          <t>Repair/replace rotted trim, fascia throughout peroperty. Paint to match.</t>
        </is>
      </c>
      <c r="E2104" s="7" t="inlineStr">
        <is>
          <t>84113</t>
        </is>
      </c>
      <c r="F2104" s="11" t="inlineStr">
        <is>
          <t>GC</t>
        </is>
      </c>
      <c r="G2104" s="7" t="inlineStr">
        <is>
          <t>Capital Plan</t>
        </is>
      </c>
      <c r="H2104" s="3" t="n">
        <v>38500</v>
      </c>
      <c r="I2104" s="3" t="n">
        <v>38500</v>
      </c>
      <c r="J2104" s="4" t="n">
        <v>0</v>
      </c>
      <c r="K2104" s="8">
        <f>IF(H2104=0,0,I2104/H2104)</f>
        <v/>
      </c>
      <c r="L2104" s="11" t="inlineStr">
        <is>
          <t>Completed</t>
        </is>
      </c>
    </row>
    <row r="2105">
      <c r="A2105" t="inlineStr">
        <is>
          <t>The Fairways</t>
        </is>
      </c>
      <c r="B2105" s="7" t="n">
        <v>2025</v>
      </c>
      <c r="C2105" t="inlineStr">
        <is>
          <t>Drier vents</t>
        </is>
      </c>
      <c r="D2105" t="inlineStr">
        <is>
          <t>Clean dryer vents throughout property.</t>
        </is>
      </c>
      <c r="E2105" s="7" t="inlineStr">
        <is>
          <t>84106</t>
        </is>
      </c>
      <c r="F2105" s="11" t="inlineStr">
        <is>
          <t>GC</t>
        </is>
      </c>
      <c r="G2105" s="7" t="inlineStr">
        <is>
          <t>Capital Plan</t>
        </is>
      </c>
      <c r="H2105" s="3" t="n">
        <v>18000</v>
      </c>
      <c r="I2105" s="3" t="n">
        <v>18000</v>
      </c>
      <c r="J2105" s="4" t="n">
        <v>0</v>
      </c>
      <c r="K2105" s="8">
        <f>IF(H2105=0,0,I2105/H2105)</f>
        <v/>
      </c>
      <c r="L2105" s="11" t="inlineStr">
        <is>
          <t>Completed</t>
        </is>
      </c>
    </row>
    <row r="2106">
      <c r="A2106" t="inlineStr">
        <is>
          <t>The Fairways</t>
        </is>
      </c>
      <c r="B2106" s="7" t="n">
        <v>2025</v>
      </c>
      <c r="C2106" t="inlineStr">
        <is>
          <t xml:space="preserve">CO detectors </t>
        </is>
      </c>
      <c r="D2106" t="inlineStr">
        <is>
          <t>Install CO detectors in each unit.
Lender PCA Item- Due to the presence of gas-fire water heaters at each unit, carbon m</t>
        </is>
      </c>
      <c r="E2106" s="7" t="inlineStr">
        <is>
          <t>82131</t>
        </is>
      </c>
      <c r="F2106" s="12" t="inlineStr">
        <is>
          <t>PMC</t>
        </is>
      </c>
      <c r="G2106" s="7" t="inlineStr">
        <is>
          <t>Capital Plan</t>
        </is>
      </c>
      <c r="H2106" s="3" t="n">
        <v>16800</v>
      </c>
      <c r="I2106" s="3" t="n">
        <v>0</v>
      </c>
      <c r="J2106" s="4" t="n">
        <v>16800</v>
      </c>
      <c r="K2106" s="8">
        <f>IF(H2106=0,0,I2106/H2106)</f>
        <v/>
      </c>
      <c r="L2106" s="13" t="inlineStr">
        <is>
          <t>Not Started</t>
        </is>
      </c>
    </row>
    <row r="2107">
      <c r="A2107" t="inlineStr">
        <is>
          <t>The Fairways</t>
        </is>
      </c>
      <c r="B2107" s="7" t="n">
        <v>2025</v>
      </c>
      <c r="C2107" t="inlineStr">
        <is>
          <t>Fire Stops</t>
        </is>
      </c>
      <c r="D2107" t="inlineStr">
        <is>
          <t>Basic Fire Stop (Pair covers 4 burner range)- For range vent hoods
TV to verify with Dan H on ordering</t>
        </is>
      </c>
      <c r="E2107" s="7" t="inlineStr">
        <is>
          <t>84239</t>
        </is>
      </c>
      <c r="F2107" s="12" t="inlineStr">
        <is>
          <t>PMC</t>
        </is>
      </c>
      <c r="G2107" s="7" t="inlineStr">
        <is>
          <t>Capital Plan</t>
        </is>
      </c>
      <c r="H2107" s="3" t="n">
        <v>11723</v>
      </c>
      <c r="I2107" s="3" t="n">
        <v>0</v>
      </c>
      <c r="J2107" s="4" t="n">
        <v>11723</v>
      </c>
      <c r="K2107" s="8">
        <f>IF(H2107=0,0,I2107/H2107)</f>
        <v/>
      </c>
      <c r="L2107" s="13" t="inlineStr">
        <is>
          <t>Not Started</t>
        </is>
      </c>
    </row>
    <row r="2108">
      <c r="A2108" t="inlineStr">
        <is>
          <t>The Fairways</t>
        </is>
      </c>
      <c r="B2108" s="7" t="n">
        <v>2025</v>
      </c>
      <c r="C2108" t="inlineStr">
        <is>
          <t>Clubhouse / Office Remodel</t>
        </is>
      </c>
      <c r="D2108" t="inlineStr">
        <is>
          <t>Paint cabinets in kitchen with hardware, add backsplash, replace appliances, replace "snack shack" window to be function</t>
        </is>
      </c>
      <c r="E2108" s="7" t="inlineStr">
        <is>
          <t>84208</t>
        </is>
      </c>
      <c r="F2108" s="11" t="inlineStr">
        <is>
          <t>GC</t>
        </is>
      </c>
      <c r="G2108" s="7" t="inlineStr">
        <is>
          <t>Capital Plan</t>
        </is>
      </c>
      <c r="H2108" s="3" t="n">
        <v>15000</v>
      </c>
      <c r="I2108" s="3" t="n">
        <v>15000</v>
      </c>
      <c r="J2108" s="4" t="n">
        <v>0</v>
      </c>
      <c r="K2108" s="8">
        <f>IF(H2108=0,0,I2108/H2108)</f>
        <v/>
      </c>
      <c r="L2108" s="11" t="inlineStr">
        <is>
          <t>Completed</t>
        </is>
      </c>
    </row>
    <row r="2109">
      <c r="A2109" t="inlineStr">
        <is>
          <t>The Fairways</t>
        </is>
      </c>
      <c r="B2109" s="7" t="n">
        <v>2025</v>
      </c>
      <c r="C2109" t="inlineStr">
        <is>
          <t>Clubhouse / Office Furniture</t>
        </is>
      </c>
      <c r="D2109" t="inlineStr">
        <is>
          <t>Looks good, misc supplemental items - Add a TV. TAM to order and install. Move the leasing desktop to back work area, pu</t>
        </is>
      </c>
      <c r="E2109" s="7" t="inlineStr">
        <is>
          <t>82140</t>
        </is>
      </c>
      <c r="F2109" s="12" t="inlineStr">
        <is>
          <t>PMC</t>
        </is>
      </c>
      <c r="G2109" s="7" t="inlineStr">
        <is>
          <t>Capital Plan</t>
        </is>
      </c>
      <c r="H2109" s="3" t="n">
        <v>10000</v>
      </c>
      <c r="I2109" s="3" t="n">
        <v>10439</v>
      </c>
      <c r="J2109" s="4" t="n">
        <v>-439</v>
      </c>
      <c r="K2109" s="8">
        <f>IF(H2109=0,0,I2109/H2109)</f>
        <v/>
      </c>
      <c r="L2109" s="11" t="inlineStr">
        <is>
          <t>Completed</t>
        </is>
      </c>
    </row>
    <row r="2110">
      <c r="A2110" t="inlineStr">
        <is>
          <t>The Fairways</t>
        </is>
      </c>
      <c r="B2110" s="7" t="n">
        <v>2025</v>
      </c>
      <c r="C2110" t="inlineStr">
        <is>
          <t>Pool Area Remodel</t>
        </is>
      </c>
      <c r="D2110" t="inlineStr">
        <is>
          <t>Games and placeholder budget - TV contacting Key Designs</t>
        </is>
      </c>
      <c r="E2110" s="7" t="inlineStr">
        <is>
          <t>84361</t>
        </is>
      </c>
      <c r="F2110" s="12" t="inlineStr">
        <is>
          <t>PMC</t>
        </is>
      </c>
      <c r="G2110" s="7" t="inlineStr">
        <is>
          <t>Capital Plan</t>
        </is>
      </c>
      <c r="H2110" s="3" t="n">
        <v>15000</v>
      </c>
      <c r="I2110" s="3" t="n">
        <v>65776</v>
      </c>
      <c r="J2110" s="4" t="n">
        <v>-50776</v>
      </c>
      <c r="K2110" s="8">
        <f>IF(H2110=0,0,I2110/H2110)</f>
        <v/>
      </c>
      <c r="L2110" s="11" t="inlineStr">
        <is>
          <t>Completed</t>
        </is>
      </c>
    </row>
    <row r="2111">
      <c r="A2111" t="inlineStr">
        <is>
          <t>The Fairways</t>
        </is>
      </c>
      <c r="B2111" s="7" t="n">
        <v>2025</v>
      </c>
      <c r="C2111" t="inlineStr">
        <is>
          <t>Pool Furniture</t>
        </is>
      </c>
      <c r="D2111" t="inlineStr">
        <is>
          <t>Maybe budget for full replacement. Tables and chairs look ok, 24 chaises are ok but a cheaper style. Budget for new, a f</t>
        </is>
      </c>
      <c r="E2111" s="7" t="inlineStr">
        <is>
          <t>84360</t>
        </is>
      </c>
      <c r="F2111" s="12" t="inlineStr">
        <is>
          <t>PMC</t>
        </is>
      </c>
      <c r="G2111" s="7" t="inlineStr">
        <is>
          <t>Capital Plan</t>
        </is>
      </c>
      <c r="H2111" s="3" t="n">
        <v>50000</v>
      </c>
      <c r="I2111" s="3" t="n">
        <v>75016</v>
      </c>
      <c r="J2111" s="4" t="n">
        <v>-25016</v>
      </c>
      <c r="K2111" s="8">
        <f>IF(H2111=0,0,I2111/H2111)</f>
        <v/>
      </c>
      <c r="L2111" s="11" t="inlineStr">
        <is>
          <t>Completed</t>
        </is>
      </c>
    </row>
    <row r="2112">
      <c r="A2112" t="inlineStr">
        <is>
          <t>The Fairways</t>
        </is>
      </c>
      <c r="B2112" s="7" t="n">
        <v>2025</v>
      </c>
      <c r="C2112" t="inlineStr">
        <is>
          <t>Picnic/Grill Area Remodel</t>
        </is>
      </c>
      <c r="D2112" t="inlineStr">
        <is>
          <t>Look at adding grills and outdoor kitchen, gazebo, landscaping or turf in planters, replace/fix lights</t>
        </is>
      </c>
      <c r="E2112" s="7" t="inlineStr">
        <is>
          <t>84203</t>
        </is>
      </c>
      <c r="F2112" s="11" t="inlineStr">
        <is>
          <t>GC</t>
        </is>
      </c>
      <c r="G2112" s="7" t="inlineStr">
        <is>
          <t>Capital Plan</t>
        </is>
      </c>
      <c r="H2112" s="3" t="n">
        <v>30000</v>
      </c>
      <c r="I2112" s="3" t="n">
        <v>27000</v>
      </c>
      <c r="J2112" s="4" t="n">
        <v>3000</v>
      </c>
      <c r="K2112" s="8">
        <f>IF(H2112=0,0,I2112/H2112)</f>
        <v/>
      </c>
      <c r="L2112" s="10" t="inlineStr">
        <is>
          <t>In Progress</t>
        </is>
      </c>
    </row>
    <row r="2113">
      <c r="A2113" t="inlineStr">
        <is>
          <t>The Fairways</t>
        </is>
      </c>
      <c r="B2113" s="7" t="n">
        <v>2025</v>
      </c>
      <c r="C2113" t="inlineStr">
        <is>
          <t>Picnic/Grill Furniture</t>
        </is>
      </c>
      <c r="D2113" t="inlineStr">
        <is>
          <t>Tables ok, possibly add games</t>
        </is>
      </c>
      <c r="E2113" s="7" t="inlineStr">
        <is>
          <t>84195</t>
        </is>
      </c>
      <c r="F2113" s="12" t="inlineStr">
        <is>
          <t>PMC</t>
        </is>
      </c>
      <c r="G2113" s="7" t="inlineStr">
        <is>
          <t>Capital Plan</t>
        </is>
      </c>
      <c r="H2113" s="3" t="n">
        <v>10000</v>
      </c>
      <c r="I2113" s="3" t="n">
        <v>24300</v>
      </c>
      <c r="J2113" s="4" t="n">
        <v>-14300</v>
      </c>
      <c r="K2113" s="8">
        <f>IF(H2113=0,0,I2113/H2113)</f>
        <v/>
      </c>
      <c r="L2113" s="11" t="inlineStr">
        <is>
          <t>Completed</t>
        </is>
      </c>
    </row>
    <row r="2114">
      <c r="A2114" t="inlineStr">
        <is>
          <t>The Fairways</t>
        </is>
      </c>
      <c r="B2114" s="7" t="n">
        <v>2025</v>
      </c>
      <c r="C2114" t="inlineStr">
        <is>
          <t>Sports Courts</t>
        </is>
      </c>
      <c r="D2114" t="inlineStr">
        <is>
          <t>Resurface and add 2 pickleball courts along with tennis</t>
        </is>
      </c>
      <c r="E2114" s="7" t="inlineStr">
        <is>
          <t>84390</t>
        </is>
      </c>
      <c r="F2114" s="11" t="inlineStr">
        <is>
          <t>GC</t>
        </is>
      </c>
      <c r="G2114" s="7" t="inlineStr">
        <is>
          <t>Capital Plan</t>
        </is>
      </c>
      <c r="H2114" s="3" t="n">
        <v>25000</v>
      </c>
      <c r="I2114" s="3" t="n">
        <v>25000</v>
      </c>
      <c r="J2114" s="4" t="n">
        <v>0</v>
      </c>
      <c r="K2114" s="8">
        <f>IF(H2114=0,0,I2114/H2114)</f>
        <v/>
      </c>
      <c r="L2114" s="11" t="inlineStr">
        <is>
          <t>Completed</t>
        </is>
      </c>
    </row>
    <row r="2115">
      <c r="A2115" t="inlineStr">
        <is>
          <t>The Fairways</t>
        </is>
      </c>
      <c r="B2115" s="7" t="n">
        <v>2025</v>
      </c>
      <c r="C2115" t="inlineStr">
        <is>
          <t>Dog Park</t>
        </is>
      </c>
      <c r="D2115" t="inlineStr">
        <is>
          <t>Looks good, misc budget - add enzyme injector</t>
        </is>
      </c>
      <c r="E2115" s="7" t="inlineStr">
        <is>
          <t>84130</t>
        </is>
      </c>
      <c r="F2115" s="12" t="inlineStr">
        <is>
          <t>PMC</t>
        </is>
      </c>
      <c r="G2115" s="7" t="inlineStr">
        <is>
          <t>Capital Plan</t>
        </is>
      </c>
      <c r="H2115" s="3" t="n">
        <v>5000</v>
      </c>
      <c r="I2115" s="3" t="n">
        <v>0</v>
      </c>
      <c r="J2115" s="4" t="n">
        <v>5000</v>
      </c>
      <c r="K2115" s="8">
        <f>IF(H2115=0,0,I2115/H2115)</f>
        <v/>
      </c>
      <c r="L2115" s="13" t="inlineStr">
        <is>
          <t>Not Started</t>
        </is>
      </c>
    </row>
    <row r="2116">
      <c r="A2116" t="inlineStr">
        <is>
          <t>The Fairways</t>
        </is>
      </c>
      <c r="B2116" s="7" t="n">
        <v>2025</v>
      </c>
      <c r="C2116" t="inlineStr">
        <is>
          <t>Access Control System</t>
        </is>
      </c>
      <c r="D2116" t="inlineStr">
        <is>
          <t>Need for pool area and bathroom doors - just updating to keypad. Review for future FOB system for afterhours access on a</t>
        </is>
      </c>
      <c r="E2116" s="7" t="inlineStr">
        <is>
          <t>84275</t>
        </is>
      </c>
      <c r="F2116" s="12" t="inlineStr">
        <is>
          <t>PMC</t>
        </is>
      </c>
      <c r="G2116" s="7" t="inlineStr">
        <is>
          <t>Capital Plan</t>
        </is>
      </c>
      <c r="H2116" s="3" t="n">
        <v>6000</v>
      </c>
      <c r="I2116" s="3" t="n">
        <v>0</v>
      </c>
      <c r="J2116" s="4" t="n">
        <v>6000</v>
      </c>
      <c r="K2116" s="8">
        <f>IF(H2116=0,0,I2116/H2116)</f>
        <v/>
      </c>
      <c r="L2116" s="13" t="inlineStr">
        <is>
          <t>Not Started</t>
        </is>
      </c>
    </row>
    <row r="2117">
      <c r="A2117" t="inlineStr">
        <is>
          <t>The Fairways</t>
        </is>
      </c>
      <c r="B2117" s="7" t="n">
        <v>2025</v>
      </c>
      <c r="C2117" t="inlineStr">
        <is>
          <t>Storage Shed</t>
        </is>
      </c>
      <c r="D2117" t="inlineStr">
        <is>
          <t>Look at adding storage shed for appliances next to maintenance - enclose area to left of maintenance shop</t>
        </is>
      </c>
      <c r="E2117" s="7" t="inlineStr">
        <is>
          <t>84206</t>
        </is>
      </c>
      <c r="F2117" s="11" t="inlineStr">
        <is>
          <t>GC</t>
        </is>
      </c>
      <c r="G2117" s="7" t="inlineStr">
        <is>
          <t>Capital Plan</t>
        </is>
      </c>
      <c r="H2117" s="3" t="n">
        <v>10000</v>
      </c>
      <c r="I2117" s="3" t="n">
        <v>3000</v>
      </c>
      <c r="J2117" s="4" t="n">
        <v>7000</v>
      </c>
      <c r="K2117" s="8">
        <f>IF(H2117=0,0,I2117/H2117)</f>
        <v/>
      </c>
      <c r="L2117" s="10" t="inlineStr">
        <is>
          <t>In Progress</t>
        </is>
      </c>
    </row>
    <row r="2118">
      <c r="A2118" t="inlineStr">
        <is>
          <t>The Fairways</t>
        </is>
      </c>
      <c r="B2118" s="7" t="n">
        <v>2025</v>
      </c>
      <c r="C2118" t="inlineStr">
        <is>
          <t xml:space="preserve">HVAC inspection and maintenance </t>
        </is>
      </c>
      <c r="D2118" t="inlineStr">
        <is>
          <t>Clean foliage around condensors throughout property. Raise units with HVAC pad as needed.</t>
        </is>
      </c>
      <c r="E2118" s="7" t="inlineStr">
        <is>
          <t>84218</t>
        </is>
      </c>
      <c r="F2118" s="11" t="inlineStr">
        <is>
          <t>GC</t>
        </is>
      </c>
      <c r="G2118" s="7" t="inlineStr">
        <is>
          <t>Capital Plan</t>
        </is>
      </c>
      <c r="H2118" s="3" t="n">
        <v>24000</v>
      </c>
      <c r="I2118" s="3" t="n">
        <v>24000</v>
      </c>
      <c r="J2118" s="4" t="n">
        <v>0</v>
      </c>
      <c r="K2118" s="8">
        <f>IF(H2118=0,0,I2118/H2118)</f>
        <v/>
      </c>
      <c r="L2118" s="11" t="inlineStr">
        <is>
          <t>Completed</t>
        </is>
      </c>
    </row>
    <row r="2119">
      <c r="A2119" t="inlineStr">
        <is>
          <t>The Fairways</t>
        </is>
      </c>
      <c r="B2119" s="7" t="n">
        <v>2025</v>
      </c>
      <c r="C2119" t="inlineStr">
        <is>
          <t>Electrical distribution</t>
        </is>
      </c>
      <c r="D2119" t="inlineStr">
        <is>
          <t>Electrical Distribution</t>
        </is>
      </c>
      <c r="E2119" s="7" t="inlineStr">
        <is>
          <t>84210</t>
        </is>
      </c>
      <c r="F2119" s="11" t="inlineStr">
        <is>
          <t>GC</t>
        </is>
      </c>
      <c r="G2119" s="7" t="inlineStr">
        <is>
          <t>Capital Plan</t>
        </is>
      </c>
      <c r="H2119" s="3" t="n">
        <v>22000</v>
      </c>
      <c r="I2119" s="3" t="n">
        <v>22000</v>
      </c>
      <c r="J2119" s="4" t="n">
        <v>0</v>
      </c>
      <c r="K2119" s="8">
        <f>IF(H2119=0,0,I2119/H2119)</f>
        <v/>
      </c>
      <c r="L2119" s="11" t="inlineStr">
        <is>
          <t>Completed</t>
        </is>
      </c>
    </row>
    <row r="2120">
      <c r="A2120" t="inlineStr">
        <is>
          <t>The Fairways</t>
        </is>
      </c>
      <c r="B2120" s="7" t="n">
        <v>2025</v>
      </c>
      <c r="C2120" t="inlineStr">
        <is>
          <t xml:space="preserve">Replace breezeway lights </t>
        </is>
      </c>
      <c r="D2120" t="inlineStr">
        <is>
          <t>Breezeway Lighting</t>
        </is>
      </c>
      <c r="E2120" s="7" t="inlineStr">
        <is>
          <t>84210</t>
        </is>
      </c>
      <c r="F2120" s="11" t="inlineStr">
        <is>
          <t>GC</t>
        </is>
      </c>
      <c r="G2120" s="7" t="inlineStr">
        <is>
          <t>Capital Plan</t>
        </is>
      </c>
      <c r="H2120" s="3" t="n">
        <v>37500</v>
      </c>
      <c r="I2120" s="3" t="n">
        <v>37500</v>
      </c>
      <c r="J2120" s="4" t="n">
        <v>0</v>
      </c>
      <c r="K2120" s="8">
        <f>IF(H2120=0,0,I2120/H2120)</f>
        <v/>
      </c>
      <c r="L2120" s="11" t="inlineStr">
        <is>
          <t>Completed</t>
        </is>
      </c>
    </row>
    <row r="2121">
      <c r="A2121" t="inlineStr">
        <is>
          <t>The Fairways</t>
        </is>
      </c>
      <c r="B2121" s="7" t="n">
        <v>2025</v>
      </c>
      <c r="C2121" t="inlineStr">
        <is>
          <t>Pool area lighting</t>
        </is>
      </c>
      <c r="D2121" t="inlineStr">
        <is>
          <t>Lights are all 110 and need to be rewired</t>
        </is>
      </c>
      <c r="E2121" s="7" t="inlineStr">
        <is>
          <t>84361</t>
        </is>
      </c>
      <c r="F2121" s="11" t="inlineStr">
        <is>
          <t>GC</t>
        </is>
      </c>
      <c r="G2121" s="7" t="inlineStr">
        <is>
          <t>Capital Plan</t>
        </is>
      </c>
      <c r="H2121" s="3" t="n">
        <v>5000</v>
      </c>
      <c r="I2121" s="3" t="n">
        <v>5000</v>
      </c>
      <c r="J2121" s="4" t="n">
        <v>0</v>
      </c>
      <c r="K2121" s="8">
        <f>IF(H2121=0,0,I2121/H2121)</f>
        <v/>
      </c>
      <c r="L2121" s="11" t="inlineStr">
        <is>
          <t>Completed</t>
        </is>
      </c>
    </row>
    <row r="2122">
      <c r="A2122" t="inlineStr">
        <is>
          <t>The Fairways</t>
        </is>
      </c>
      <c r="B2122" s="7" t="n">
        <v>2025</v>
      </c>
      <c r="C2122" t="inlineStr">
        <is>
          <t>Contingency</t>
        </is>
      </c>
      <c r="D2122" t="inlineStr">
        <is>
          <t>Contingency Amount</t>
        </is>
      </c>
      <c r="E2122" s="7" t="inlineStr">
        <is>
          <t>84510</t>
        </is>
      </c>
      <c r="F2122" s="11" t="inlineStr">
        <is>
          <t>GC</t>
        </is>
      </c>
      <c r="G2122" s="15" t="inlineStr">
        <is>
          <t>Contingency</t>
        </is>
      </c>
      <c r="H2122" s="3" t="n">
        <v>178027</v>
      </c>
      <c r="I2122" s="3" t="n">
        <v>0</v>
      </c>
      <c r="J2122" s="4" t="n">
        <v>178027</v>
      </c>
      <c r="K2122" s="8">
        <f>IF(H2122=0,0,I2122/H2122)</f>
        <v/>
      </c>
      <c r="L2122" s="12" t="inlineStr">
        <is>
          <t>Reserve</t>
        </is>
      </c>
    </row>
    <row r="2123">
      <c r="A2123" t="inlineStr">
        <is>
          <t>The Fairways</t>
        </is>
      </c>
      <c r="B2123" s="7" t="n">
        <v>2025</v>
      </c>
      <c r="C2123" t="inlineStr">
        <is>
          <t>Construction Management Fee</t>
        </is>
      </c>
      <c r="D2123" t="inlineStr">
        <is>
          <t>CM Fee</t>
        </is>
      </c>
      <c r="E2123" s="7" t="inlineStr">
        <is>
          <t>84505</t>
        </is>
      </c>
      <c r="F2123" s="11" t="inlineStr">
        <is>
          <t>GC</t>
        </is>
      </c>
      <c r="G2123" s="15" t="inlineStr">
        <is>
          <t>CM Fee</t>
        </is>
      </c>
      <c r="H2123" s="3" t="n">
        <v>66000</v>
      </c>
      <c r="I2123" s="3" t="n">
        <v>0</v>
      </c>
      <c r="J2123" s="4" t="n">
        <v>66000</v>
      </c>
      <c r="K2123" s="8">
        <f>IF(H2123=0,0,I2123/H2123)</f>
        <v/>
      </c>
      <c r="L2123" s="12" t="inlineStr">
        <is>
          <t>Reserve</t>
        </is>
      </c>
    </row>
    <row r="2124">
      <c r="A2124" t="inlineStr">
        <is>
          <t>The Lakes</t>
        </is>
      </c>
      <c r="B2124" s="7" t="n">
        <v>2025</v>
      </c>
      <c r="C2124" t="inlineStr">
        <is>
          <t>Landscape Cleanup and Enhancements</t>
        </is>
      </c>
      <c r="D2124" t="inlineStr">
        <is>
          <t>Lakes - Landscape Enhancements
Revive - Landscape Enhancements</t>
        </is>
      </c>
      <c r="E2124" s="7" t="inlineStr">
        <is>
          <t>84303</t>
        </is>
      </c>
      <c r="F2124" s="12" t="inlineStr">
        <is>
          <t>PMC</t>
        </is>
      </c>
      <c r="G2124" s="7" t="inlineStr">
        <is>
          <t>Capital Plan</t>
        </is>
      </c>
      <c r="H2124" s="3" t="n">
        <v>40000</v>
      </c>
      <c r="I2124" s="3" t="n">
        <v>0</v>
      </c>
      <c r="J2124" s="4" t="n">
        <v>40000</v>
      </c>
      <c r="K2124" s="8">
        <f>IF(H2124=0,0,I2124/H2124)</f>
        <v/>
      </c>
      <c r="L2124" s="13" t="inlineStr">
        <is>
          <t>Not Started</t>
        </is>
      </c>
    </row>
    <row r="2125">
      <c r="A2125" t="inlineStr">
        <is>
          <t>The Lakes</t>
        </is>
      </c>
      <c r="B2125" s="7" t="n">
        <v>2025</v>
      </c>
      <c r="C2125" t="inlineStr">
        <is>
          <t xml:space="preserve">Asphalt Coating </t>
        </is>
      </c>
      <c r="D2125" t="inlineStr">
        <is>
          <t>Lakes - Crack fill, seal and coating 
Revive - Crack fill, seal and coating</t>
        </is>
      </c>
      <c r="E2125" s="7" t="inlineStr">
        <is>
          <t>84204</t>
        </is>
      </c>
      <c r="F2125" s="11" t="inlineStr">
        <is>
          <t>GC</t>
        </is>
      </c>
      <c r="G2125" s="7" t="inlineStr">
        <is>
          <t>Capital Plan</t>
        </is>
      </c>
      <c r="H2125" s="3" t="n">
        <v>455000</v>
      </c>
      <c r="I2125" s="3" t="n">
        <v>136500</v>
      </c>
      <c r="J2125" s="4" t="n">
        <v>318500</v>
      </c>
      <c r="K2125" s="8">
        <f>IF(H2125=0,0,I2125/H2125)</f>
        <v/>
      </c>
      <c r="L2125" s="10" t="inlineStr">
        <is>
          <t>In Progress</t>
        </is>
      </c>
    </row>
    <row r="2126">
      <c r="A2126" t="inlineStr">
        <is>
          <t>The Lakes</t>
        </is>
      </c>
      <c r="B2126" s="7" t="n">
        <v>2025</v>
      </c>
      <c r="C2126" t="inlineStr">
        <is>
          <t>Fencing</t>
        </is>
      </c>
      <c r="D2126" t="inlineStr">
        <is>
          <t xml:space="preserve">Take down the chain-link fence separating properties. Add two paths for golf cart to travel between. Add walking path - </t>
        </is>
      </c>
      <c r="E2126" s="7" t="inlineStr">
        <is>
          <t>84205</t>
        </is>
      </c>
      <c r="F2126" s="11" t="inlineStr">
        <is>
          <t>GC</t>
        </is>
      </c>
      <c r="G2126" s="7" t="inlineStr">
        <is>
          <t>Capital Plan</t>
        </is>
      </c>
      <c r="H2126" s="3" t="n">
        <v>50000</v>
      </c>
      <c r="I2126" s="3" t="n">
        <v>15000</v>
      </c>
      <c r="J2126" s="4" t="n">
        <v>35000</v>
      </c>
      <c r="K2126" s="8">
        <f>IF(H2126=0,0,I2126/H2126)</f>
        <v/>
      </c>
      <c r="L2126" s="10" t="inlineStr">
        <is>
          <t>In Progress</t>
        </is>
      </c>
    </row>
    <row r="2127">
      <c r="A2127" t="inlineStr">
        <is>
          <t>The Lakes</t>
        </is>
      </c>
      <c r="B2127" s="7" t="n">
        <v>2025</v>
      </c>
      <c r="C2127" t="inlineStr">
        <is>
          <t>Stripe Parking Areas</t>
        </is>
      </c>
      <c r="D2127" t="inlineStr">
        <is>
          <t>Lakes - Stripe Parking Lot
Revive - Stripe Parking Lot</t>
        </is>
      </c>
      <c r="E2127" s="7" t="inlineStr">
        <is>
          <t>84201</t>
        </is>
      </c>
      <c r="F2127" s="11" t="inlineStr">
        <is>
          <t>GC</t>
        </is>
      </c>
      <c r="G2127" s="7" t="inlineStr">
        <is>
          <t>Capital Plan</t>
        </is>
      </c>
      <c r="H2127" s="3" t="n">
        <v>28000</v>
      </c>
      <c r="I2127" s="3" t="n">
        <v>8400</v>
      </c>
      <c r="J2127" s="4" t="n">
        <v>19600</v>
      </c>
      <c r="K2127" s="8">
        <f>IF(H2127=0,0,I2127/H2127)</f>
        <v/>
      </c>
      <c r="L2127" s="10" t="inlineStr">
        <is>
          <t>In Progress</t>
        </is>
      </c>
    </row>
    <row r="2128">
      <c r="A2128" t="inlineStr">
        <is>
          <t>The Lakes</t>
        </is>
      </c>
      <c r="B2128" s="7" t="n">
        <v>2025</v>
      </c>
      <c r="C2128" t="inlineStr">
        <is>
          <t>ADA Parking &amp; Curb Cuts</t>
        </is>
      </c>
      <c r="D2128" t="inlineStr">
        <is>
          <t>Lakes - Concrete Modifications
Revive - Concrete Modifications</t>
        </is>
      </c>
      <c r="E2128" s="7" t="inlineStr">
        <is>
          <t>83520</t>
        </is>
      </c>
      <c r="F2128" s="11" t="inlineStr">
        <is>
          <t>GC</t>
        </is>
      </c>
      <c r="G2128" s="7" t="inlineStr">
        <is>
          <t>Capital Plan</t>
        </is>
      </c>
      <c r="H2128" s="3" t="n">
        <v>26000</v>
      </c>
      <c r="I2128" s="3" t="n">
        <v>7800</v>
      </c>
      <c r="J2128" s="4" t="n">
        <v>18200</v>
      </c>
      <c r="K2128" s="8">
        <f>IF(H2128=0,0,I2128/H2128)</f>
        <v/>
      </c>
      <c r="L2128" s="10" t="inlineStr">
        <is>
          <t>In Progress</t>
        </is>
      </c>
    </row>
    <row r="2129">
      <c r="A2129" t="inlineStr">
        <is>
          <t>The Lakes</t>
        </is>
      </c>
      <c r="B2129" s="7" t="n">
        <v>2025</v>
      </c>
      <c r="C2129" t="inlineStr">
        <is>
          <t>Sidewalks Trip Hazard</t>
        </is>
      </c>
      <c r="D2129" t="inlineStr">
        <is>
          <t xml:space="preserve">Lakes - Repair trip hazards
Revive - Repair trip hazards.  A limited sidewalk crack was also observed by Building 2335. </t>
        </is>
      </c>
      <c r="E2129" s="7" t="inlineStr">
        <is>
          <t>84115</t>
        </is>
      </c>
      <c r="F2129" s="11" t="inlineStr">
        <is>
          <t>GC</t>
        </is>
      </c>
      <c r="G2129" s="7" t="inlineStr">
        <is>
          <t>Capital Plan</t>
        </is>
      </c>
      <c r="H2129" s="3" t="n">
        <v>29000</v>
      </c>
      <c r="I2129" s="3" t="n">
        <v>8700</v>
      </c>
      <c r="J2129" s="4" t="n">
        <v>20300</v>
      </c>
      <c r="K2129" s="8">
        <f>IF(H2129=0,0,I2129/H2129)</f>
        <v/>
      </c>
      <c r="L2129" s="10" t="inlineStr">
        <is>
          <t>In Progress</t>
        </is>
      </c>
    </row>
    <row r="2130">
      <c r="A2130" t="inlineStr">
        <is>
          <t>The Lakes</t>
        </is>
      </c>
      <c r="B2130" s="7" t="n">
        <v>2025</v>
      </c>
      <c r="C2130" t="inlineStr">
        <is>
          <t>Storm Sewer Piping</t>
        </is>
      </c>
      <c r="D2130" t="inlineStr">
        <is>
          <t>Lakes - Clean Yard Basins of Debris
Revive - Clean Yard Basins of Debris</t>
        </is>
      </c>
      <c r="E2130" s="7" t="inlineStr">
        <is>
          <t>84432</t>
        </is>
      </c>
      <c r="F2130" s="11" t="inlineStr">
        <is>
          <t>GC</t>
        </is>
      </c>
      <c r="G2130" s="7" t="inlineStr">
        <is>
          <t>Capital Plan</t>
        </is>
      </c>
      <c r="H2130" s="3" t="n">
        <v>23000</v>
      </c>
      <c r="I2130" s="3" t="n">
        <v>6900</v>
      </c>
      <c r="J2130" s="4" t="n">
        <v>16100</v>
      </c>
      <c r="K2130" s="8">
        <f>IF(H2130=0,0,I2130/H2130)</f>
        <v/>
      </c>
      <c r="L2130" s="10" t="inlineStr">
        <is>
          <t>In Progress</t>
        </is>
      </c>
    </row>
    <row r="2131">
      <c r="A2131" t="inlineStr">
        <is>
          <t>The Lakes</t>
        </is>
      </c>
      <c r="B2131" s="7" t="n">
        <v>2025</v>
      </c>
      <c r="C2131" t="inlineStr">
        <is>
          <t>Fences &amp; Gates - Site Perimeter</t>
        </is>
      </c>
      <c r="D2131" t="inlineStr">
        <is>
          <t>Revive - Add ~200ft wall between Revive and comp with razor wire</t>
        </is>
      </c>
      <c r="E2131" s="7" t="inlineStr">
        <is>
          <t>84205</t>
        </is>
      </c>
      <c r="F2131" s="11" t="inlineStr">
        <is>
          <t>GC</t>
        </is>
      </c>
      <c r="G2131" s="7" t="inlineStr">
        <is>
          <t>Capital Plan</t>
        </is>
      </c>
      <c r="H2131" s="3" t="n">
        <v>15000</v>
      </c>
      <c r="I2131" s="3" t="n">
        <v>4500</v>
      </c>
      <c r="J2131" s="4" t="n">
        <v>10500</v>
      </c>
      <c r="K2131" s="8">
        <f>IF(H2131=0,0,I2131/H2131)</f>
        <v/>
      </c>
      <c r="L2131" s="10" t="inlineStr">
        <is>
          <t>In Progress</t>
        </is>
      </c>
    </row>
    <row r="2132">
      <c r="A2132" t="inlineStr">
        <is>
          <t>The Lakes</t>
        </is>
      </c>
      <c r="B2132" s="7" t="n">
        <v>2025</v>
      </c>
      <c r="C2132" t="inlineStr">
        <is>
          <t>Pavement</t>
        </is>
      </c>
      <c r="D2132" t="inlineStr">
        <is>
          <t>Lakes - R&amp;R 2000 Sf of Potholes
Revive - R&amp;R 1500 sq ft pavement</t>
        </is>
      </c>
      <c r="E2132" s="7" t="inlineStr">
        <is>
          <t>84204</t>
        </is>
      </c>
      <c r="F2132" s="11" t="inlineStr">
        <is>
          <t>GC</t>
        </is>
      </c>
      <c r="G2132" s="7" t="inlineStr">
        <is>
          <t>Capital Plan</t>
        </is>
      </c>
      <c r="H2132" s="3" t="n">
        <v>25000</v>
      </c>
      <c r="I2132" s="3" t="n">
        <v>7500</v>
      </c>
      <c r="J2132" s="4" t="n">
        <v>17500</v>
      </c>
      <c r="K2132" s="8">
        <f>IF(H2132=0,0,I2132/H2132)</f>
        <v/>
      </c>
      <c r="L2132" s="10" t="inlineStr">
        <is>
          <t>In Progress</t>
        </is>
      </c>
    </row>
    <row r="2133">
      <c r="A2133" t="inlineStr">
        <is>
          <t>The Lakes</t>
        </is>
      </c>
      <c r="B2133" s="7" t="n">
        <v>2025</v>
      </c>
      <c r="C2133" t="inlineStr">
        <is>
          <t>Landscaping</t>
        </is>
      </c>
      <c r="D2133" t="inlineStr">
        <is>
          <t>Lakes - Tree trim and raise canopy</t>
        </is>
      </c>
      <c r="E2133" s="7" t="inlineStr">
        <is>
          <t>84303</t>
        </is>
      </c>
      <c r="F2133" s="11" t="inlineStr">
        <is>
          <t>GC</t>
        </is>
      </c>
      <c r="G2133" s="7" t="inlineStr">
        <is>
          <t>Capital Plan</t>
        </is>
      </c>
      <c r="H2133" s="3" t="n">
        <v>64000</v>
      </c>
      <c r="I2133" s="3" t="n">
        <v>19200</v>
      </c>
      <c r="J2133" s="4" t="n">
        <v>44800</v>
      </c>
      <c r="K2133" s="8">
        <f>IF(H2133=0,0,I2133/H2133)</f>
        <v/>
      </c>
      <c r="L2133" s="10" t="inlineStr">
        <is>
          <t>In Progress</t>
        </is>
      </c>
    </row>
    <row r="2134">
      <c r="A2134" t="inlineStr">
        <is>
          <t>The Lakes</t>
        </is>
      </c>
      <c r="B2134" s="7" t="n">
        <v>2025</v>
      </c>
      <c r="C2134" t="inlineStr">
        <is>
          <t>ADA Modifications</t>
        </is>
      </c>
      <c r="D2134" t="inlineStr">
        <is>
          <t>Revive - Common area restroom sink is not insulated at clubhouse.
LRR- ADA sink insulation</t>
        </is>
      </c>
      <c r="E2134" s="7" t="inlineStr">
        <is>
          <t>83520</t>
        </is>
      </c>
      <c r="F2134" s="12" t="inlineStr">
        <is>
          <t>PMC</t>
        </is>
      </c>
      <c r="G2134" s="7" t="inlineStr">
        <is>
          <t>Capital Plan</t>
        </is>
      </c>
      <c r="H2134" s="3" t="n">
        <v>350</v>
      </c>
      <c r="I2134" s="3" t="n">
        <v>0</v>
      </c>
      <c r="J2134" s="4" t="n">
        <v>350</v>
      </c>
      <c r="K2134" s="8">
        <f>IF(H2134=0,0,I2134/H2134)</f>
        <v/>
      </c>
      <c r="L2134" s="13" t="inlineStr">
        <is>
          <t>Not Started</t>
        </is>
      </c>
    </row>
    <row r="2135">
      <c r="A2135" t="inlineStr">
        <is>
          <t>The Lakes</t>
        </is>
      </c>
      <c r="B2135" s="7" t="n">
        <v>2025</v>
      </c>
      <c r="C2135" t="inlineStr">
        <is>
          <t>Fences &amp; Gates - Swimming Pool</t>
        </is>
      </c>
      <c r="D2135" t="inlineStr">
        <is>
          <t>Lakes - Repair gate and paint fence
Revive - Repair gate and paint fence</t>
        </is>
      </c>
      <c r="E2135" s="7" t="inlineStr">
        <is>
          <t>84205</t>
        </is>
      </c>
      <c r="F2135" s="11" t="inlineStr">
        <is>
          <t>GC</t>
        </is>
      </c>
      <c r="G2135" s="7" t="inlineStr">
        <is>
          <t>Capital Plan</t>
        </is>
      </c>
      <c r="H2135" s="3" t="n">
        <v>16200</v>
      </c>
      <c r="I2135" s="3" t="n">
        <v>4860</v>
      </c>
      <c r="J2135" s="4" t="n">
        <v>11340</v>
      </c>
      <c r="K2135" s="8">
        <f>IF(H2135=0,0,I2135/H2135)</f>
        <v/>
      </c>
      <c r="L2135" s="10" t="inlineStr">
        <is>
          <t>In Progress</t>
        </is>
      </c>
    </row>
    <row r="2136">
      <c r="A2136" t="inlineStr">
        <is>
          <t>The Lakes</t>
        </is>
      </c>
      <c r="B2136" s="7" t="n">
        <v>2025</v>
      </c>
      <c r="C2136" t="inlineStr">
        <is>
          <t>Pool Area</t>
        </is>
      </c>
      <c r="D2136" t="inlineStr">
        <is>
          <t>Lakes - Enhance pool area with turf and a fireplace</t>
        </is>
      </c>
      <c r="E2136" s="7" t="inlineStr">
        <is>
          <t>84361</t>
        </is>
      </c>
      <c r="F2136" s="11" t="inlineStr">
        <is>
          <t>GC</t>
        </is>
      </c>
      <c r="G2136" s="7" t="inlineStr">
        <is>
          <t>Capital Plan</t>
        </is>
      </c>
      <c r="H2136" s="3" t="n">
        <v>20000</v>
      </c>
      <c r="I2136" s="3" t="n">
        <v>6000</v>
      </c>
      <c r="J2136" s="4" t="n">
        <v>14000</v>
      </c>
      <c r="K2136" s="8">
        <f>IF(H2136=0,0,I2136/H2136)</f>
        <v/>
      </c>
      <c r="L2136" s="10" t="inlineStr">
        <is>
          <t>In Progress</t>
        </is>
      </c>
    </row>
    <row r="2137">
      <c r="A2137" t="inlineStr">
        <is>
          <t>The Lakes</t>
        </is>
      </c>
      <c r="B2137" s="7" t="n">
        <v>2025</v>
      </c>
      <c r="C2137" t="inlineStr">
        <is>
          <t>Dumpster Enclosures</t>
        </is>
      </c>
      <c r="D2137" t="inlineStr">
        <is>
          <t>Lakes - Replace fencing on all dumpster enclosures
Revive - Replace fencing on all dumpster enclosures</t>
        </is>
      </c>
      <c r="E2137" s="7" t="inlineStr">
        <is>
          <t>84111</t>
        </is>
      </c>
      <c r="F2137" s="11" t="inlineStr">
        <is>
          <t>GC</t>
        </is>
      </c>
      <c r="G2137" s="7" t="inlineStr">
        <is>
          <t>Capital Plan</t>
        </is>
      </c>
      <c r="H2137" s="3" t="n">
        <v>25000</v>
      </c>
      <c r="I2137" s="3" t="n">
        <v>7500</v>
      </c>
      <c r="J2137" s="4" t="n">
        <v>17500</v>
      </c>
      <c r="K2137" s="8">
        <f>IF(H2137=0,0,I2137/H2137)</f>
        <v/>
      </c>
      <c r="L2137" s="10" t="inlineStr">
        <is>
          <t>In Progress</t>
        </is>
      </c>
    </row>
    <row r="2138">
      <c r="A2138" t="inlineStr">
        <is>
          <t>The Lakes</t>
        </is>
      </c>
      <c r="B2138" s="7" t="n">
        <v>2025</v>
      </c>
      <c r="C2138" t="inlineStr">
        <is>
          <t>Concrete Deck / Floor Fill</t>
        </is>
      </c>
      <c r="D2138" t="inlineStr">
        <is>
          <t>Lakes - Seal cracks in landings
Revive - Seal cracks in landings</t>
        </is>
      </c>
      <c r="E2138" s="7" t="inlineStr">
        <is>
          <t>84430</t>
        </is>
      </c>
      <c r="F2138" s="11" t="inlineStr">
        <is>
          <t>GC</t>
        </is>
      </c>
      <c r="G2138" s="7" t="inlineStr">
        <is>
          <t>Capital Plan</t>
        </is>
      </c>
      <c r="H2138" s="3" t="n">
        <v>41000</v>
      </c>
      <c r="I2138" s="3" t="n">
        <v>12300</v>
      </c>
      <c r="J2138" s="4" t="n">
        <v>28700</v>
      </c>
      <c r="K2138" s="8">
        <f>IF(H2138=0,0,I2138/H2138)</f>
        <v/>
      </c>
      <c r="L2138" s="10" t="inlineStr">
        <is>
          <t>In Progress</t>
        </is>
      </c>
    </row>
    <row r="2139">
      <c r="A2139" t="inlineStr">
        <is>
          <t>The Lakes</t>
        </is>
      </c>
      <c r="B2139" s="7" t="n">
        <v>2025</v>
      </c>
      <c r="C2139" t="inlineStr">
        <is>
          <t>Roof Deck</t>
        </is>
      </c>
      <c r="D2139" t="inlineStr">
        <is>
          <t>Revive - Roof Deck Repairs</t>
        </is>
      </c>
      <c r="E2139" s="7" t="inlineStr">
        <is>
          <t>84433</t>
        </is>
      </c>
      <c r="F2139" s="11" t="inlineStr">
        <is>
          <t>GC</t>
        </is>
      </c>
      <c r="G2139" s="7" t="inlineStr">
        <is>
          <t>Capital Plan</t>
        </is>
      </c>
      <c r="H2139" s="3" t="n">
        <v>13000</v>
      </c>
      <c r="I2139" s="3" t="n">
        <v>13000</v>
      </c>
      <c r="J2139" s="4" t="n">
        <v>0</v>
      </c>
      <c r="K2139" s="8">
        <f>IF(H2139=0,0,I2139/H2139)</f>
        <v/>
      </c>
      <c r="L2139" s="11" t="inlineStr">
        <is>
          <t>Completed</t>
        </is>
      </c>
    </row>
    <row r="2140">
      <c r="A2140" t="inlineStr">
        <is>
          <t>The Lakes</t>
        </is>
      </c>
      <c r="B2140" s="7" t="n">
        <v>2025</v>
      </c>
      <c r="C2140" t="inlineStr">
        <is>
          <t>Repair Exterior Stair Treads and Stringers</t>
        </is>
      </c>
      <c r="D2140" t="inlineStr">
        <is>
          <t>Lakes - Repair stair tread and stringers
Revive - Repair stair tread and stringers</t>
        </is>
      </c>
      <c r="E2140" s="7" t="inlineStr">
        <is>
          <t>84114</t>
        </is>
      </c>
      <c r="F2140" s="11" t="inlineStr">
        <is>
          <t>GC</t>
        </is>
      </c>
      <c r="G2140" s="7" t="inlineStr">
        <is>
          <t>Capital Plan</t>
        </is>
      </c>
      <c r="H2140" s="3" t="n">
        <v>25000</v>
      </c>
      <c r="I2140" s="3" t="n">
        <v>7500</v>
      </c>
      <c r="J2140" s="4" t="n">
        <v>17500</v>
      </c>
      <c r="K2140" s="8">
        <f>IF(H2140=0,0,I2140/H2140)</f>
        <v/>
      </c>
      <c r="L2140" s="10" t="inlineStr">
        <is>
          <t>In Progress</t>
        </is>
      </c>
    </row>
    <row r="2141">
      <c r="A2141" t="inlineStr">
        <is>
          <t>The Lakes</t>
        </is>
      </c>
      <c r="B2141" s="7" t="n">
        <v>2025</v>
      </c>
      <c r="C2141" t="inlineStr">
        <is>
          <t>Repair Exterior Stair Railings</t>
        </is>
      </c>
      <c r="D2141" t="inlineStr">
        <is>
          <t>Lakes - Repair and secure stair railings
Revive - Repair and secure stair railings</t>
        </is>
      </c>
      <c r="E2141" s="7" t="inlineStr">
        <is>
          <t>84121</t>
        </is>
      </c>
      <c r="F2141" s="11" t="inlineStr">
        <is>
          <t>GC</t>
        </is>
      </c>
      <c r="G2141" s="7" t="inlineStr">
        <is>
          <t>Capital Plan</t>
        </is>
      </c>
      <c r="H2141" s="3" t="n">
        <v>24000</v>
      </c>
      <c r="I2141" s="3" t="n">
        <v>7200</v>
      </c>
      <c r="J2141" s="4" t="n">
        <v>16800</v>
      </c>
      <c r="K2141" s="8">
        <f>IF(H2141=0,0,I2141/H2141)</f>
        <v/>
      </c>
      <c r="L2141" s="10" t="inlineStr">
        <is>
          <t>In Progress</t>
        </is>
      </c>
    </row>
    <row r="2142">
      <c r="A2142" t="inlineStr">
        <is>
          <t>The Lakes</t>
        </is>
      </c>
      <c r="B2142" s="7" t="n">
        <v>2025</v>
      </c>
      <c r="C2142" t="inlineStr">
        <is>
          <t>Repair Balcony Framing &amp; Decking</t>
        </is>
      </c>
      <c r="D2142" t="inlineStr">
        <is>
          <t>Lakes - Repair damaged patio framing
Revive - Repair damaged patio framing</t>
        </is>
      </c>
      <c r="E2142" s="7" t="inlineStr">
        <is>
          <t>84104</t>
        </is>
      </c>
      <c r="F2142" s="11" t="inlineStr">
        <is>
          <t>GC</t>
        </is>
      </c>
      <c r="G2142" s="7" t="inlineStr">
        <is>
          <t>Capital Plan</t>
        </is>
      </c>
      <c r="H2142" s="3" t="n">
        <v>22000</v>
      </c>
      <c r="I2142" s="3" t="n">
        <v>6600</v>
      </c>
      <c r="J2142" s="4" t="n">
        <v>15400</v>
      </c>
      <c r="K2142" s="8">
        <f>IF(H2142=0,0,I2142/H2142)</f>
        <v/>
      </c>
      <c r="L2142" s="10" t="inlineStr">
        <is>
          <t>In Progress</t>
        </is>
      </c>
    </row>
    <row r="2143">
      <c r="A2143" t="inlineStr">
        <is>
          <t>The Lakes</t>
        </is>
      </c>
      <c r="B2143" s="7" t="n">
        <v>2025</v>
      </c>
      <c r="C2143" t="inlineStr">
        <is>
          <t>Repair Patio/Balcony Railings</t>
        </is>
      </c>
      <c r="D2143" t="inlineStr">
        <is>
          <t>Lakes - Secure all balcony railings
Revive - Secure all balcony railings</t>
        </is>
      </c>
      <c r="E2143" s="7" t="inlineStr">
        <is>
          <t>84121</t>
        </is>
      </c>
      <c r="F2143" s="11" t="inlineStr">
        <is>
          <t>GC</t>
        </is>
      </c>
      <c r="G2143" s="7" t="inlineStr">
        <is>
          <t>Capital Plan</t>
        </is>
      </c>
      <c r="H2143" s="3" t="n">
        <v>22000</v>
      </c>
      <c r="I2143" s="3" t="n">
        <v>6600</v>
      </c>
      <c r="J2143" s="4" t="n">
        <v>15400</v>
      </c>
      <c r="K2143" s="8">
        <f>IF(H2143=0,0,I2143/H2143)</f>
        <v/>
      </c>
      <c r="L2143" s="10" t="inlineStr">
        <is>
          <t>In Progress</t>
        </is>
      </c>
    </row>
    <row r="2144">
      <c r="A2144" t="inlineStr">
        <is>
          <t>The Lakes</t>
        </is>
      </c>
      <c r="B2144" s="7" t="n">
        <v>2025</v>
      </c>
      <c r="C2144" t="inlineStr">
        <is>
          <t>Asphalt Composite Shingle Roofing</t>
        </is>
      </c>
      <c r="D2144" t="inlineStr">
        <is>
          <t>Lakes - Roof tune up on buildings 9
Revive - Replace Roofs</t>
        </is>
      </c>
      <c r="E2144" s="7" t="inlineStr">
        <is>
          <t>84433</t>
        </is>
      </c>
      <c r="F2144" s="11" t="inlineStr">
        <is>
          <t>GC</t>
        </is>
      </c>
      <c r="G2144" s="7" t="inlineStr">
        <is>
          <t>Capital Plan</t>
        </is>
      </c>
      <c r="H2144" s="3" t="n">
        <v>428000</v>
      </c>
      <c r="I2144" s="3" t="n">
        <v>428000</v>
      </c>
      <c r="J2144" s="4" t="n">
        <v>0</v>
      </c>
      <c r="K2144" s="8">
        <f>IF(H2144=0,0,I2144/H2144)</f>
        <v/>
      </c>
      <c r="L2144" s="11" t="inlineStr">
        <is>
          <t>Completed</t>
        </is>
      </c>
    </row>
    <row r="2145">
      <c r="A2145" t="inlineStr">
        <is>
          <t>The Lakes</t>
        </is>
      </c>
      <c r="B2145" s="7" t="n">
        <v>2025</v>
      </c>
      <c r="C2145" t="inlineStr">
        <is>
          <t>Gutters &amp; Downspouts</t>
        </is>
      </c>
      <c r="D2145" t="inlineStr">
        <is>
          <t>Lakes - Clean and secure gutters and down spouts
Revive - Clean and secure gutters and down spouts</t>
        </is>
      </c>
      <c r="E2145" s="7" t="inlineStr">
        <is>
          <t>84202.0</t>
        </is>
      </c>
      <c r="F2145" s="11" t="inlineStr">
        <is>
          <t>GC</t>
        </is>
      </c>
      <c r="G2145" s="7" t="inlineStr">
        <is>
          <t>Capital Plan</t>
        </is>
      </c>
      <c r="H2145" s="3" t="n">
        <v>22000</v>
      </c>
      <c r="I2145" s="3" t="n">
        <v>22000</v>
      </c>
      <c r="J2145" s="4" t="n">
        <v>0</v>
      </c>
      <c r="K2145" s="8">
        <f>IF(H2145=0,0,I2145/H2145)</f>
        <v/>
      </c>
      <c r="L2145" s="11" t="inlineStr">
        <is>
          <t>Completed</t>
        </is>
      </c>
    </row>
    <row r="2146">
      <c r="A2146" t="inlineStr">
        <is>
          <t>The Lakes</t>
        </is>
      </c>
      <c r="B2146" s="7" t="n">
        <v>2025</v>
      </c>
      <c r="C2146" t="inlineStr">
        <is>
          <t>Flashing</t>
        </is>
      </c>
      <c r="D2146" t="inlineStr">
        <is>
          <t>Lakes - Replace damaged drip edge on balconies. 
Revive - Replace damaged drip edge on balconies. 
LRR - Damaged balconi</t>
        </is>
      </c>
      <c r="E2146" s="7" t="inlineStr">
        <is>
          <t>84433</t>
        </is>
      </c>
      <c r="F2146" s="11" t="inlineStr">
        <is>
          <t>GC</t>
        </is>
      </c>
      <c r="G2146" s="7" t="inlineStr">
        <is>
          <t>Capital Plan</t>
        </is>
      </c>
      <c r="H2146" s="3" t="n">
        <v>22800</v>
      </c>
      <c r="I2146" s="3" t="n">
        <v>6840</v>
      </c>
      <c r="J2146" s="4" t="n">
        <v>15960</v>
      </c>
      <c r="K2146" s="8">
        <f>IF(H2146=0,0,I2146/H2146)</f>
        <v/>
      </c>
      <c r="L2146" s="10" t="inlineStr">
        <is>
          <t>In Progress</t>
        </is>
      </c>
    </row>
    <row r="2147">
      <c r="A2147" t="inlineStr">
        <is>
          <t>The Lakes</t>
        </is>
      </c>
      <c r="B2147" s="7" t="n">
        <v>2025</v>
      </c>
      <c r="C2147" t="inlineStr">
        <is>
          <t>Sealants &amp; Caulking</t>
        </is>
      </c>
      <c r="D2147" t="inlineStr">
        <is>
          <t>Lakes - Roof Sealants &amp; Caulking
Revive - Roof Sealants &amp; Caulking</t>
        </is>
      </c>
      <c r="E2147" s="7" t="inlineStr">
        <is>
          <t>84102</t>
        </is>
      </c>
      <c r="F2147" s="11" t="inlineStr">
        <is>
          <t>GC</t>
        </is>
      </c>
      <c r="G2147" s="7" t="inlineStr">
        <is>
          <t>Capital Plan</t>
        </is>
      </c>
      <c r="H2147" s="3" t="n">
        <v>22000</v>
      </c>
      <c r="I2147" s="3" t="n">
        <v>22000</v>
      </c>
      <c r="J2147" s="4" t="n">
        <v>0</v>
      </c>
      <c r="K2147" s="8">
        <f>IF(H2147=0,0,I2147/H2147)</f>
        <v/>
      </c>
      <c r="L2147" s="11" t="inlineStr">
        <is>
          <t>Completed</t>
        </is>
      </c>
    </row>
    <row r="2148">
      <c r="A2148" t="inlineStr">
        <is>
          <t>The Lakes</t>
        </is>
      </c>
      <c r="B2148" s="7" t="n">
        <v>2025</v>
      </c>
      <c r="C2148" t="inlineStr">
        <is>
          <t>Repair / Replace Wood Siding</t>
        </is>
      </c>
      <c r="D2148" t="inlineStr">
        <is>
          <t>Lakes - Replace rotted siding and scrape and paint Cedar siding Revive - Replace rotted siding and scrape and paint Ceda</t>
        </is>
      </c>
      <c r="E2148" s="7" t="inlineStr">
        <is>
          <t>84102</t>
        </is>
      </c>
      <c r="F2148" s="11" t="inlineStr">
        <is>
          <t>GC</t>
        </is>
      </c>
      <c r="G2148" s="7" t="inlineStr">
        <is>
          <t>Capital Plan</t>
        </is>
      </c>
      <c r="H2148" s="3" t="n">
        <v>40000</v>
      </c>
      <c r="I2148" s="3" t="n">
        <v>12000</v>
      </c>
      <c r="J2148" s="4" t="n">
        <v>28000</v>
      </c>
      <c r="K2148" s="8">
        <f>IF(H2148=0,0,I2148/H2148)</f>
        <v/>
      </c>
      <c r="L2148" s="10" t="inlineStr">
        <is>
          <t>In Progress</t>
        </is>
      </c>
    </row>
    <row r="2149">
      <c r="A2149" t="inlineStr">
        <is>
          <t>The Lakes</t>
        </is>
      </c>
      <c r="B2149" s="7" t="n">
        <v>2025</v>
      </c>
      <c r="C2149" t="inlineStr">
        <is>
          <t>Exterior Building Paint</t>
        </is>
      </c>
      <c r="D2149" t="inlineStr">
        <is>
          <t>Lakes - Paint community 
Revive - Paint community</t>
        </is>
      </c>
      <c r="E2149" s="7" t="inlineStr">
        <is>
          <t>84101</t>
        </is>
      </c>
      <c r="F2149" s="11" t="inlineStr">
        <is>
          <t>GC</t>
        </is>
      </c>
      <c r="G2149" s="7" t="inlineStr">
        <is>
          <t>Capital Plan</t>
        </is>
      </c>
      <c r="H2149" s="3" t="n">
        <v>348000</v>
      </c>
      <c r="I2149" s="3" t="n">
        <v>104400</v>
      </c>
      <c r="J2149" s="4" t="n">
        <v>243600</v>
      </c>
      <c r="K2149" s="8">
        <f>IF(H2149=0,0,I2149/H2149)</f>
        <v/>
      </c>
      <c r="L2149" s="10" t="inlineStr">
        <is>
          <t>In Progress</t>
        </is>
      </c>
    </row>
    <row r="2150">
      <c r="A2150" t="inlineStr">
        <is>
          <t>The Lakes</t>
        </is>
      </c>
      <c r="B2150" s="7" t="n">
        <v>2025</v>
      </c>
      <c r="C2150" t="inlineStr">
        <is>
          <t>Repair / Replace Wood Trim</t>
        </is>
      </c>
      <c r="D2150" t="inlineStr">
        <is>
          <t>Lakes - Replace all rotted trim throughout property
Revive - Replace all rotted trim throughout property</t>
        </is>
      </c>
      <c r="E2150" s="7" t="inlineStr">
        <is>
          <t>84113</t>
        </is>
      </c>
      <c r="F2150" s="11" t="inlineStr">
        <is>
          <t>GC</t>
        </is>
      </c>
      <c r="G2150" s="7" t="inlineStr">
        <is>
          <t>Capital Plan</t>
        </is>
      </c>
      <c r="H2150" s="3" t="n">
        <v>40000</v>
      </c>
      <c r="I2150" s="3" t="n">
        <v>12000</v>
      </c>
      <c r="J2150" s="4" t="n">
        <v>28000</v>
      </c>
      <c r="K2150" s="8">
        <f>IF(H2150=0,0,I2150/H2150)</f>
        <v/>
      </c>
      <c r="L2150" s="10" t="inlineStr">
        <is>
          <t>In Progress</t>
        </is>
      </c>
    </row>
    <row r="2151">
      <c r="A2151" t="inlineStr">
        <is>
          <t>The Lakes</t>
        </is>
      </c>
      <c r="B2151" s="7" t="n">
        <v>2025</v>
      </c>
      <c r="C2151" t="inlineStr">
        <is>
          <t>Repair Microbial Growth</t>
        </is>
      </c>
      <c r="D2151" t="inlineStr">
        <is>
          <t>LRR - Limited areas of microbial growth was observed in the bedroom corner and closet wall of Unit 2347-1. Affected non-</t>
        </is>
      </c>
      <c r="E2151" s="7" t="inlineStr">
        <is>
          <t>82460</t>
        </is>
      </c>
      <c r="F2151" s="12" t="inlineStr">
        <is>
          <t>PMC</t>
        </is>
      </c>
      <c r="G2151" s="7" t="inlineStr">
        <is>
          <t>Capital Plan</t>
        </is>
      </c>
      <c r="H2151" s="3" t="n">
        <v>900</v>
      </c>
      <c r="I2151" s="3" t="n">
        <v>0</v>
      </c>
      <c r="J2151" s="4" t="n">
        <v>900</v>
      </c>
      <c r="K2151" s="8">
        <f>IF(H2151=0,0,I2151/H2151)</f>
        <v/>
      </c>
      <c r="L2151" s="13" t="inlineStr">
        <is>
          <t>Not Started</t>
        </is>
      </c>
    </row>
    <row r="2152">
      <c r="A2152" t="inlineStr">
        <is>
          <t>The Lakes</t>
        </is>
      </c>
      <c r="B2152" s="7" t="n">
        <v>2025</v>
      </c>
      <c r="C2152" t="inlineStr">
        <is>
          <t>Fire Stops</t>
        </is>
      </c>
      <c r="D2152" t="inlineStr">
        <is>
          <t>Add Fire Stops</t>
        </is>
      </c>
      <c r="E2152" s="7" t="inlineStr">
        <is>
          <t>84211</t>
        </is>
      </c>
      <c r="F2152" s="12" t="inlineStr">
        <is>
          <t>PMC</t>
        </is>
      </c>
      <c r="G2152" s="7" t="inlineStr">
        <is>
          <t>Capital Plan</t>
        </is>
      </c>
      <c r="H2152" s="3" t="n">
        <v>24696</v>
      </c>
      <c r="I2152" s="3" t="n">
        <v>18931</v>
      </c>
      <c r="J2152" s="4" t="n">
        <v>5765</v>
      </c>
      <c r="K2152" s="8">
        <f>IF(H2152=0,0,I2152/H2152)</f>
        <v/>
      </c>
      <c r="L2152" s="10" t="inlineStr">
        <is>
          <t>In Progress</t>
        </is>
      </c>
    </row>
    <row r="2153">
      <c r="A2153" t="inlineStr">
        <is>
          <t>The Lakes</t>
        </is>
      </c>
      <c r="B2153" s="7" t="n">
        <v>2025</v>
      </c>
      <c r="C2153" t="inlineStr">
        <is>
          <t>Leasing Golf Cart</t>
        </is>
      </c>
      <c r="D2153" t="inlineStr">
        <is>
          <t>Get Leasing Golf Cart</t>
        </is>
      </c>
      <c r="E2153" s="7" t="inlineStr">
        <is>
          <t>83375</t>
        </is>
      </c>
      <c r="F2153" s="12" t="inlineStr">
        <is>
          <t>PMC</t>
        </is>
      </c>
      <c r="G2153" s="7" t="inlineStr">
        <is>
          <t>Capital Plan</t>
        </is>
      </c>
      <c r="H2153" s="3" t="n">
        <v>15000</v>
      </c>
      <c r="I2153" s="3" t="n">
        <v>32400</v>
      </c>
      <c r="J2153" s="4" t="n">
        <v>-17400</v>
      </c>
      <c r="K2153" s="8">
        <f>IF(H2153=0,0,I2153/H2153)</f>
        <v/>
      </c>
      <c r="L2153" s="11" t="inlineStr">
        <is>
          <t>Completed</t>
        </is>
      </c>
    </row>
    <row r="2154">
      <c r="A2154" t="inlineStr">
        <is>
          <t>The Lakes</t>
        </is>
      </c>
      <c r="B2154" s="7" t="n">
        <v>2025</v>
      </c>
      <c r="C2154" t="inlineStr">
        <is>
          <t>Fitness Center Remodel</t>
        </is>
      </c>
      <c r="D2154" t="inlineStr">
        <is>
          <t>Revive - Convert Leasing office into a Gym</t>
        </is>
      </c>
      <c r="E2154" s="7" t="inlineStr">
        <is>
          <t>84190</t>
        </is>
      </c>
      <c r="F2154" s="11" t="inlineStr">
        <is>
          <t>GC</t>
        </is>
      </c>
      <c r="G2154" s="7" t="inlineStr">
        <is>
          <t>Capital Plan</t>
        </is>
      </c>
      <c r="H2154" s="3" t="n">
        <v>100000</v>
      </c>
      <c r="I2154" s="3" t="n">
        <v>30000</v>
      </c>
      <c r="J2154" s="4" t="n">
        <v>70000</v>
      </c>
      <c r="K2154" s="8">
        <f>IF(H2154=0,0,I2154/H2154)</f>
        <v/>
      </c>
      <c r="L2154" s="10" t="inlineStr">
        <is>
          <t>In Progress</t>
        </is>
      </c>
    </row>
    <row r="2155">
      <c r="A2155" t="inlineStr">
        <is>
          <t>The Lakes</t>
        </is>
      </c>
      <c r="B2155" s="7" t="n">
        <v>2025</v>
      </c>
      <c r="C2155" t="inlineStr">
        <is>
          <t>Cyber Café upgrade at Lakes</t>
        </is>
      </c>
      <c r="D2155" t="inlineStr">
        <is>
          <t>Lakes - Open up the side wall and expand the leasing area</t>
        </is>
      </c>
      <c r="E2155" s="7" t="inlineStr">
        <is>
          <t>84208</t>
        </is>
      </c>
      <c r="F2155" s="11" t="inlineStr">
        <is>
          <t>GC</t>
        </is>
      </c>
      <c r="G2155" s="7" t="inlineStr">
        <is>
          <t>Capital Plan</t>
        </is>
      </c>
      <c r="H2155" s="3" t="n">
        <v>30000</v>
      </c>
      <c r="I2155" s="3" t="n">
        <v>9000</v>
      </c>
      <c r="J2155" s="4" t="n">
        <v>21000</v>
      </c>
      <c r="K2155" s="8">
        <f>IF(H2155=0,0,I2155/H2155)</f>
        <v/>
      </c>
      <c r="L2155" s="10" t="inlineStr">
        <is>
          <t>In Progress</t>
        </is>
      </c>
    </row>
    <row r="2156">
      <c r="A2156" t="inlineStr">
        <is>
          <t>The Lakes</t>
        </is>
      </c>
      <c r="B2156" s="7" t="n">
        <v>2025</v>
      </c>
      <c r="C2156" t="inlineStr">
        <is>
          <t>Security Camera System</t>
        </is>
      </c>
      <c r="D2156" t="inlineStr">
        <is>
          <t>Install new Security Cameras</t>
        </is>
      </c>
      <c r="E2156" s="7" t="inlineStr">
        <is>
          <t>84450</t>
        </is>
      </c>
      <c r="F2156" s="12" t="inlineStr">
        <is>
          <t>PMC</t>
        </is>
      </c>
      <c r="G2156" s="7" t="inlineStr">
        <is>
          <t>Capital Plan</t>
        </is>
      </c>
      <c r="H2156" s="3" t="n">
        <v>35000</v>
      </c>
      <c r="I2156" s="3" t="n">
        <v>0</v>
      </c>
      <c r="J2156" s="4" t="n">
        <v>35000</v>
      </c>
      <c r="K2156" s="8">
        <f>IF(H2156=0,0,I2156/H2156)</f>
        <v/>
      </c>
      <c r="L2156" s="13" t="inlineStr">
        <is>
          <t>Not Started</t>
        </is>
      </c>
    </row>
    <row r="2157">
      <c r="A2157" t="inlineStr">
        <is>
          <t>The Lakes</t>
        </is>
      </c>
      <c r="B2157" s="7" t="n">
        <v>2025</v>
      </c>
      <c r="C2157" t="inlineStr">
        <is>
          <t>Sanitary Sewer Piping</t>
        </is>
      </c>
      <c r="D2157" t="inlineStr">
        <is>
          <t>Lakes - Building C - Minor tree root intrusion. Recommended remediation: Dig approximately 4 feet and replace the affect</t>
        </is>
      </c>
      <c r="E2157" s="7" t="inlineStr">
        <is>
          <t>84385</t>
        </is>
      </c>
      <c r="F2157" s="12" t="inlineStr">
        <is>
          <t>PMC</t>
        </is>
      </c>
      <c r="G2157" s="7" t="inlineStr">
        <is>
          <t>Capital Plan</t>
        </is>
      </c>
      <c r="H2157" s="3" t="n">
        <v>6600</v>
      </c>
      <c r="I2157" s="3" t="n">
        <v>0</v>
      </c>
      <c r="J2157" s="4" t="n">
        <v>6600</v>
      </c>
      <c r="K2157" s="8">
        <f>IF(H2157=0,0,I2157/H2157)</f>
        <v/>
      </c>
      <c r="L2157" s="13" t="inlineStr">
        <is>
          <t>Not Started</t>
        </is>
      </c>
    </row>
    <row r="2158">
      <c r="A2158" t="inlineStr">
        <is>
          <t>The Lakes</t>
        </is>
      </c>
      <c r="B2158" s="7" t="n">
        <v>2025</v>
      </c>
      <c r="C2158" t="inlineStr">
        <is>
          <t>Contingency</t>
        </is>
      </c>
      <c r="D2158" t="inlineStr">
        <is>
          <t>Contingency Amount</t>
        </is>
      </c>
      <c r="E2158" s="7" t="inlineStr">
        <is>
          <t>84510</t>
        </is>
      </c>
      <c r="F2158" s="11" t="inlineStr">
        <is>
          <t>GC</t>
        </is>
      </c>
      <c r="G2158" s="15" t="inlineStr">
        <is>
          <t>Contingency</t>
        </is>
      </c>
      <c r="H2158" s="3" t="n">
        <v>104927</v>
      </c>
      <c r="I2158" s="3" t="n">
        <v>0</v>
      </c>
      <c r="J2158" s="4" t="n">
        <v>104927</v>
      </c>
      <c r="K2158" s="8">
        <f>IF(H2158=0,0,I2158/H2158)</f>
        <v/>
      </c>
      <c r="L2158" s="12" t="inlineStr">
        <is>
          <t>Reserve</t>
        </is>
      </c>
    </row>
    <row r="2159">
      <c r="A2159" t="inlineStr">
        <is>
          <t>The Lakes</t>
        </is>
      </c>
      <c r="B2159" s="7" t="n">
        <v>2025</v>
      </c>
      <c r="C2159" t="inlineStr">
        <is>
          <t>Construction Management Fee</t>
        </is>
      </c>
      <c r="D2159" t="inlineStr">
        <is>
          <t>CM Fee</t>
        </is>
      </c>
      <c r="E2159" s="7" t="inlineStr">
        <is>
          <t>84505</t>
        </is>
      </c>
      <c r="F2159" s="11" t="inlineStr">
        <is>
          <t>GC</t>
        </is>
      </c>
      <c r="G2159" s="15" t="inlineStr">
        <is>
          <t>CM Fee</t>
        </is>
      </c>
      <c r="H2159" s="3" t="n">
        <v>119624</v>
      </c>
      <c r="I2159" s="3" t="n">
        <v>0</v>
      </c>
      <c r="J2159" s="4" t="n">
        <v>119624</v>
      </c>
      <c r="K2159" s="8">
        <f>IF(H2159=0,0,I2159/H2159)</f>
        <v/>
      </c>
      <c r="L2159" s="12" t="inlineStr">
        <is>
          <t>Reserve</t>
        </is>
      </c>
    </row>
    <row r="2160">
      <c r="A2160" t="inlineStr">
        <is>
          <t>The Vibe</t>
        </is>
      </c>
      <c r="B2160" s="7" t="n">
        <v>2025</v>
      </c>
      <c r="C2160" t="inlineStr">
        <is>
          <t>Landscape Cleanup and Enhancements</t>
        </is>
      </c>
      <c r="D2160" t="inlineStr">
        <is>
          <t>HPCA - Tree trimming/removal overhanging structures</t>
        </is>
      </c>
      <c r="E2160" s="7" t="inlineStr">
        <is>
          <t>84300</t>
        </is>
      </c>
      <c r="F2160" s="12" t="inlineStr">
        <is>
          <t>PMC</t>
        </is>
      </c>
      <c r="G2160" s="7" t="inlineStr">
        <is>
          <t>Capital Plan</t>
        </is>
      </c>
      <c r="H2160" s="3" t="n">
        <v>7500</v>
      </c>
      <c r="I2160" s="3" t="n">
        <v>4077</v>
      </c>
      <c r="J2160" s="4" t="n">
        <v>3423</v>
      </c>
      <c r="K2160" s="8">
        <f>IF(H2160=0,0,I2160/H2160)</f>
        <v/>
      </c>
      <c r="L2160" s="10" t="inlineStr">
        <is>
          <t>In Progress</t>
        </is>
      </c>
    </row>
    <row r="2161">
      <c r="A2161" t="inlineStr">
        <is>
          <t>The Vibe</t>
        </is>
      </c>
      <c r="B2161" s="7" t="n">
        <v>2025</v>
      </c>
      <c r="C2161" t="inlineStr">
        <is>
          <t xml:space="preserve">Asphalt Coating </t>
        </is>
      </c>
      <c r="D2161" t="inlineStr">
        <is>
          <t>PNA - contingent amount to work on parking lot as needed. LPCA - Linear/alligator cracking and pothole formation was obs</t>
        </is>
      </c>
      <c r="E2161" s="7" t="inlineStr">
        <is>
          <t>84204</t>
        </is>
      </c>
      <c r="F2161" s="11" t="inlineStr">
        <is>
          <t>GC</t>
        </is>
      </c>
      <c r="G2161" s="7" t="inlineStr">
        <is>
          <t>Capital Plan</t>
        </is>
      </c>
      <c r="H2161" s="3" t="n">
        <v>68000</v>
      </c>
      <c r="I2161" s="3" t="n">
        <v>40800</v>
      </c>
      <c r="J2161" s="4" t="n">
        <v>27200</v>
      </c>
      <c r="K2161" s="8">
        <f>IF(H2161=0,0,I2161/H2161)</f>
        <v/>
      </c>
      <c r="L2161" s="10" t="inlineStr">
        <is>
          <t>In Progress</t>
        </is>
      </c>
    </row>
    <row r="2162">
      <c r="A2162" t="inlineStr">
        <is>
          <t>The Vibe</t>
        </is>
      </c>
      <c r="B2162" s="7" t="n">
        <v>2025</v>
      </c>
      <c r="C2162" t="inlineStr">
        <is>
          <t>Stripe parking areas</t>
        </is>
      </c>
      <c r="D2162" t="inlineStr">
        <is>
          <t>PNA - stripe parking lot</t>
        </is>
      </c>
      <c r="E2162" s="7" t="inlineStr">
        <is>
          <t>84090</t>
        </is>
      </c>
      <c r="F2162" s="11" t="inlineStr">
        <is>
          <t>GC</t>
        </is>
      </c>
      <c r="G2162" s="7" t="inlineStr">
        <is>
          <t>Capital Plan</t>
        </is>
      </c>
      <c r="H2162" s="3" t="n">
        <v>32000</v>
      </c>
      <c r="I2162" s="3" t="n">
        <v>9600</v>
      </c>
      <c r="J2162" s="4" t="n">
        <v>22400</v>
      </c>
      <c r="K2162" s="8">
        <f>IF(H2162=0,0,I2162/H2162)</f>
        <v/>
      </c>
      <c r="L2162" s="10" t="inlineStr">
        <is>
          <t>In Progress</t>
        </is>
      </c>
    </row>
    <row r="2163">
      <c r="A2163" t="inlineStr">
        <is>
          <t>The Vibe</t>
        </is>
      </c>
      <c r="B2163" s="7" t="n">
        <v>2025</v>
      </c>
      <c r="C2163" t="inlineStr">
        <is>
          <t>Parking equipment</t>
        </is>
      </c>
      <c r="D2163" t="inlineStr">
        <is>
          <t>HPCA - Add ADA van stall at Carport</t>
        </is>
      </c>
      <c r="E2163" s="7" t="inlineStr">
        <is>
          <t>84085</t>
        </is>
      </c>
      <c r="F2163" s="11" t="inlineStr">
        <is>
          <t>GC</t>
        </is>
      </c>
      <c r="G2163" s="7" t="inlineStr">
        <is>
          <t>Capital Plan</t>
        </is>
      </c>
      <c r="H2163" s="3" t="n">
        <v>500</v>
      </c>
      <c r="I2163" s="3" t="n">
        <v>150</v>
      </c>
      <c r="J2163" s="4" t="n">
        <v>350</v>
      </c>
      <c r="K2163" s="8">
        <f>IF(H2163=0,0,I2163/H2163)</f>
        <v/>
      </c>
      <c r="L2163" s="10" t="inlineStr">
        <is>
          <t>In Progress</t>
        </is>
      </c>
    </row>
    <row r="2164">
      <c r="A2164" t="inlineStr">
        <is>
          <t>The Vibe</t>
        </is>
      </c>
      <c r="B2164" s="7" t="n">
        <v>2025</v>
      </c>
      <c r="C2164" t="inlineStr">
        <is>
          <t>ADA parking &amp; curb cuts</t>
        </is>
      </c>
      <c r="D2164" t="inlineStr">
        <is>
          <t>Concrete Modifications</t>
        </is>
      </c>
      <c r="E2164" s="7" t="inlineStr">
        <is>
          <t>84090</t>
        </is>
      </c>
      <c r="F2164" s="11" t="inlineStr">
        <is>
          <t>GC</t>
        </is>
      </c>
      <c r="G2164" s="7" t="inlineStr">
        <is>
          <t>Capital Plan</t>
        </is>
      </c>
      <c r="H2164" s="3" t="n">
        <v>2250</v>
      </c>
      <c r="I2164" s="3" t="n">
        <v>675</v>
      </c>
      <c r="J2164" s="4" t="n">
        <v>1575</v>
      </c>
      <c r="K2164" s="8">
        <f>IF(H2164=0,0,I2164/H2164)</f>
        <v/>
      </c>
      <c r="L2164" s="10" t="inlineStr">
        <is>
          <t>In Progress</t>
        </is>
      </c>
    </row>
    <row r="2165">
      <c r="A2165" t="inlineStr">
        <is>
          <t>The Vibe</t>
        </is>
      </c>
      <c r="B2165" s="7" t="n">
        <v>2025</v>
      </c>
      <c r="C2165" t="inlineStr">
        <is>
          <t>Sidewalks</t>
        </is>
      </c>
      <c r="D2165" t="inlineStr">
        <is>
          <t>PNA - Repair trip hazards
HPCA - Concrete Walks/Steps - Trip Hazards/ADA</t>
        </is>
      </c>
      <c r="E2165" s="7" t="inlineStr">
        <is>
          <t>84080</t>
        </is>
      </c>
      <c r="F2165" s="11" t="inlineStr">
        <is>
          <t>GC</t>
        </is>
      </c>
      <c r="G2165" s="7" t="inlineStr">
        <is>
          <t>Capital Plan</t>
        </is>
      </c>
      <c r="H2165" s="3" t="n">
        <v>18000</v>
      </c>
      <c r="I2165" s="3" t="n">
        <v>5400</v>
      </c>
      <c r="J2165" s="4" t="n">
        <v>12600</v>
      </c>
      <c r="K2165" s="8">
        <f>IF(H2165=0,0,I2165/H2165)</f>
        <v/>
      </c>
      <c r="L2165" s="10" t="inlineStr">
        <is>
          <t>In Progress</t>
        </is>
      </c>
    </row>
    <row r="2166">
      <c r="A2166" t="inlineStr">
        <is>
          <t>The Vibe</t>
        </is>
      </c>
      <c r="B2166" s="7" t="n">
        <v>2025</v>
      </c>
      <c r="C2166" t="inlineStr">
        <is>
          <t>Storm sewer piping</t>
        </is>
      </c>
      <c r="D2166" t="inlineStr">
        <is>
          <t>PNA - Clean yard basins of debree</t>
        </is>
      </c>
      <c r="E2166" s="7" t="inlineStr">
        <is>
          <t>84470</t>
        </is>
      </c>
      <c r="F2166" s="11" t="inlineStr">
        <is>
          <t>GC</t>
        </is>
      </c>
      <c r="G2166" s="7" t="inlineStr">
        <is>
          <t>Capital Plan</t>
        </is>
      </c>
      <c r="H2166" s="3" t="n">
        <v>12000</v>
      </c>
      <c r="I2166" s="3" t="n">
        <v>9600</v>
      </c>
      <c r="J2166" s="4" t="n">
        <v>2400</v>
      </c>
      <c r="K2166" s="8">
        <f>IF(H2166=0,0,I2166/H2166)</f>
        <v/>
      </c>
      <c r="L2166" s="10" t="inlineStr">
        <is>
          <t>In Progress</t>
        </is>
      </c>
    </row>
    <row r="2167">
      <c r="A2167" t="inlineStr">
        <is>
          <t>The Vibe</t>
        </is>
      </c>
      <c r="B2167" s="7" t="n">
        <v>2025</v>
      </c>
      <c r="C2167" t="inlineStr">
        <is>
          <t>Fences &amp; gates - site perimeter</t>
        </is>
      </c>
      <c r="D2167" t="inlineStr">
        <is>
          <t>PNA - Pool fence is vinyl and post holding up the fence are rotting. Repair posts and repair fence</t>
        </is>
      </c>
      <c r="E2167" s="7" t="inlineStr">
        <is>
          <t>84205</t>
        </is>
      </c>
      <c r="F2167" s="11" t="inlineStr">
        <is>
          <t>GC</t>
        </is>
      </c>
      <c r="G2167" s="7" t="inlineStr">
        <is>
          <t>Capital Plan</t>
        </is>
      </c>
      <c r="H2167" s="3" t="n">
        <v>24000</v>
      </c>
      <c r="I2167" s="3" t="n">
        <v>19200</v>
      </c>
      <c r="J2167" s="4" t="n">
        <v>4800</v>
      </c>
      <c r="K2167" s="8">
        <f>IF(H2167=0,0,I2167/H2167)</f>
        <v/>
      </c>
      <c r="L2167" s="10" t="inlineStr">
        <is>
          <t>In Progress</t>
        </is>
      </c>
    </row>
    <row r="2168">
      <c r="A2168" t="inlineStr">
        <is>
          <t>The Vibe</t>
        </is>
      </c>
      <c r="B2168" s="7" t="n">
        <v>2025</v>
      </c>
      <c r="C2168" t="inlineStr">
        <is>
          <t>Move topsoil/mulch away from bldg. siding</t>
        </is>
      </c>
      <c r="D2168" t="inlineStr">
        <is>
          <t>HPCA - Backfill exposed/undercut concrete steps and foundations</t>
        </is>
      </c>
      <c r="E2168" s="7" t="inlineStr">
        <is>
          <t>84080</t>
        </is>
      </c>
      <c r="F2168" s="11" t="inlineStr">
        <is>
          <t>GC</t>
        </is>
      </c>
      <c r="G2168" s="7" t="inlineStr">
        <is>
          <t>Capital Plan</t>
        </is>
      </c>
      <c r="H2168" s="3" t="n">
        <v>7500</v>
      </c>
      <c r="I2168" s="3" t="n">
        <v>6000</v>
      </c>
      <c r="J2168" s="4" t="n">
        <v>1500</v>
      </c>
      <c r="K2168" s="8">
        <f>IF(H2168=0,0,I2168/H2168)</f>
        <v/>
      </c>
      <c r="L2168" s="10" t="inlineStr">
        <is>
          <t>In Progress</t>
        </is>
      </c>
    </row>
    <row r="2169">
      <c r="A2169" t="inlineStr">
        <is>
          <t>The Vibe</t>
        </is>
      </c>
      <c r="B2169" s="7" t="n">
        <v>2025</v>
      </c>
      <c r="C2169" t="inlineStr">
        <is>
          <t>Resurface swimming pool</t>
        </is>
      </c>
      <c r="D2169" t="inlineStr">
        <is>
          <t>PNA - contingent amount to work on pool resurface</t>
        </is>
      </c>
      <c r="E2169" s="7" t="inlineStr">
        <is>
          <t>84095</t>
        </is>
      </c>
      <c r="F2169" s="11" t="inlineStr">
        <is>
          <t>GC</t>
        </is>
      </c>
      <c r="G2169" s="7" t="inlineStr">
        <is>
          <t>Capital Plan</t>
        </is>
      </c>
      <c r="H2169" s="3" t="n">
        <v>70000</v>
      </c>
      <c r="I2169" s="3" t="n">
        <v>21000</v>
      </c>
      <c r="J2169" s="4" t="n">
        <v>49000</v>
      </c>
      <c r="K2169" s="8">
        <f>IF(H2169=0,0,I2169/H2169)</f>
        <v/>
      </c>
      <c r="L2169" s="10" t="inlineStr">
        <is>
          <t>In Progress</t>
        </is>
      </c>
    </row>
    <row r="2170">
      <c r="A2170" t="inlineStr">
        <is>
          <t>The Vibe</t>
        </is>
      </c>
      <c r="B2170" s="7" t="n">
        <v>2025</v>
      </c>
      <c r="C2170" t="inlineStr">
        <is>
          <t>Pool Lift</t>
        </is>
      </c>
      <c r="D2170" t="inlineStr">
        <is>
          <t>HPCA - Add ADA lift to 1 pool</t>
        </is>
      </c>
      <c r="E2170" s="7" t="inlineStr">
        <is>
          <t>84095</t>
        </is>
      </c>
      <c r="F2170" s="11" t="inlineStr">
        <is>
          <t>GC</t>
        </is>
      </c>
      <c r="G2170" s="7" t="inlineStr">
        <is>
          <t>Capital Plan</t>
        </is>
      </c>
      <c r="H2170" s="3" t="n">
        <v>9500</v>
      </c>
      <c r="I2170" s="3" t="n">
        <v>2850</v>
      </c>
      <c r="J2170" s="4" t="n">
        <v>6650</v>
      </c>
      <c r="K2170" s="8">
        <f>IF(H2170=0,0,I2170/H2170)</f>
        <v/>
      </c>
      <c r="L2170" s="10" t="inlineStr">
        <is>
          <t>In Progress</t>
        </is>
      </c>
    </row>
    <row r="2171">
      <c r="A2171" t="inlineStr">
        <is>
          <t>The Vibe</t>
        </is>
      </c>
      <c r="B2171" s="7" t="n">
        <v>2025</v>
      </c>
      <c r="C2171" t="inlineStr">
        <is>
          <t>Pool Pumps</t>
        </is>
      </c>
      <c r="D2171" t="inlineStr">
        <is>
          <t>HPCA - Install variable speed pool pumps with VFD control</t>
        </is>
      </c>
      <c r="E2171" s="7" t="inlineStr">
        <is>
          <t>84095</t>
        </is>
      </c>
      <c r="F2171" s="11" t="inlineStr">
        <is>
          <t>GC</t>
        </is>
      </c>
      <c r="G2171" s="7" t="inlineStr">
        <is>
          <t>Capital Plan</t>
        </is>
      </c>
      <c r="H2171" s="3" t="n">
        <v>8659</v>
      </c>
      <c r="I2171" s="3" t="n">
        <v>2598</v>
      </c>
      <c r="J2171" s="4" t="n">
        <v>6061</v>
      </c>
      <c r="K2171" s="8">
        <f>IF(H2171=0,0,I2171/H2171)</f>
        <v/>
      </c>
      <c r="L2171" s="10" t="inlineStr">
        <is>
          <t>In Progress</t>
        </is>
      </c>
    </row>
    <row r="2172">
      <c r="A2172" t="inlineStr">
        <is>
          <t>The Vibe</t>
        </is>
      </c>
      <c r="B2172" s="7" t="n">
        <v>2025</v>
      </c>
      <c r="C2172" t="inlineStr">
        <is>
          <t>Replace swimming pool deck</t>
        </is>
      </c>
      <c r="D2172" t="inlineStr">
        <is>
          <t>PNA - address existing cracking on pool decks and cosmetic enhacement</t>
        </is>
      </c>
      <c r="E2172" s="7" t="inlineStr">
        <is>
          <t>84095</t>
        </is>
      </c>
      <c r="F2172" s="11" t="inlineStr">
        <is>
          <t>GC</t>
        </is>
      </c>
      <c r="G2172" s="7" t="inlineStr">
        <is>
          <t>Capital Plan</t>
        </is>
      </c>
      <c r="H2172" s="3" t="n">
        <v>40000</v>
      </c>
      <c r="I2172" s="3" t="n">
        <v>12000</v>
      </c>
      <c r="J2172" s="4" t="n">
        <v>28000</v>
      </c>
      <c r="K2172" s="8">
        <f>IF(H2172=0,0,I2172/H2172)</f>
        <v/>
      </c>
      <c r="L2172" s="10" t="inlineStr">
        <is>
          <t>In Progress</t>
        </is>
      </c>
    </row>
    <row r="2173">
      <c r="A2173" t="inlineStr">
        <is>
          <t>The Vibe</t>
        </is>
      </c>
      <c r="B2173" s="7" t="n">
        <v>2025</v>
      </c>
      <c r="C2173" t="inlineStr">
        <is>
          <t>Playground area</t>
        </is>
      </c>
      <c r="D2173" t="inlineStr">
        <is>
          <t>HPCA - Add ADA path of travel to playground</t>
        </is>
      </c>
      <c r="E2173" s="7" t="inlineStr">
        <is>
          <t>84122</t>
        </is>
      </c>
      <c r="F2173" s="11" t="inlineStr">
        <is>
          <t>GC</t>
        </is>
      </c>
      <c r="G2173" s="7" t="inlineStr">
        <is>
          <t>Capital Plan</t>
        </is>
      </c>
      <c r="H2173" s="3" t="n">
        <v>3500</v>
      </c>
      <c r="I2173" s="3" t="n">
        <v>1050</v>
      </c>
      <c r="J2173" s="4" t="n">
        <v>2450</v>
      </c>
      <c r="K2173" s="8">
        <f>IF(H2173=0,0,I2173/H2173)</f>
        <v/>
      </c>
      <c r="L2173" s="10" t="inlineStr">
        <is>
          <t>In Progress</t>
        </is>
      </c>
    </row>
    <row r="2174">
      <c r="A2174" t="inlineStr">
        <is>
          <t>The Vibe</t>
        </is>
      </c>
      <c r="B2174" s="7" t="n">
        <v>2025</v>
      </c>
      <c r="C2174" t="inlineStr">
        <is>
          <t>Dumpster enclosures</t>
        </is>
      </c>
      <c r="D2174" t="inlineStr">
        <is>
          <t>PNA - Replace fencing on all dumpster enclosures</t>
        </is>
      </c>
      <c r="E2174" s="7" t="inlineStr">
        <is>
          <t>84125</t>
        </is>
      </c>
      <c r="F2174" s="11" t="inlineStr">
        <is>
          <t>GC</t>
        </is>
      </c>
      <c r="G2174" s="7" t="inlineStr">
        <is>
          <t>Capital Plan</t>
        </is>
      </c>
      <c r="H2174" s="3" t="n">
        <v>12000</v>
      </c>
      <c r="I2174" s="3" t="n">
        <v>12000</v>
      </c>
      <c r="J2174" s="4" t="n">
        <v>0</v>
      </c>
      <c r="K2174" s="8">
        <f>IF(H2174=0,0,I2174/H2174)</f>
        <v/>
      </c>
      <c r="L2174" s="11" t="inlineStr">
        <is>
          <t>Completed</t>
        </is>
      </c>
    </row>
    <row r="2175">
      <c r="A2175" t="inlineStr">
        <is>
          <t>The Vibe</t>
        </is>
      </c>
      <c r="B2175" s="7" t="n">
        <v>2025</v>
      </c>
      <c r="C2175" t="inlineStr">
        <is>
          <t>Carports / Garages</t>
        </is>
      </c>
      <c r="D2175" t="inlineStr">
        <is>
          <t>PNA - Replace rotted facia on carports</t>
        </is>
      </c>
      <c r="E2175" s="7" t="inlineStr">
        <is>
          <t>84085</t>
        </is>
      </c>
      <c r="F2175" s="11" t="inlineStr">
        <is>
          <t>GC</t>
        </is>
      </c>
      <c r="G2175" s="7" t="inlineStr">
        <is>
          <t>Capital Plan</t>
        </is>
      </c>
      <c r="H2175" s="3" t="n">
        <v>17000</v>
      </c>
      <c r="I2175" s="3" t="n">
        <v>17000</v>
      </c>
      <c r="J2175" s="4" t="n">
        <v>0</v>
      </c>
      <c r="K2175" s="8">
        <f>IF(H2175=0,0,I2175/H2175)</f>
        <v/>
      </c>
      <c r="L2175" s="11" t="inlineStr">
        <is>
          <t>Completed</t>
        </is>
      </c>
    </row>
    <row r="2176">
      <c r="A2176" t="inlineStr">
        <is>
          <t>The Vibe</t>
        </is>
      </c>
      <c r="B2176" s="7" t="n">
        <v>2025</v>
      </c>
      <c r="C2176" t="inlineStr">
        <is>
          <t>Drainage correction</t>
        </is>
      </c>
      <c r="D2176" t="inlineStr">
        <is>
          <t>HPCA - Drainage corrections at carports</t>
        </is>
      </c>
      <c r="E2176" s="7" t="inlineStr">
        <is>
          <t>84432</t>
        </is>
      </c>
      <c r="F2176" s="11" t="inlineStr">
        <is>
          <t>GC</t>
        </is>
      </c>
      <c r="G2176" s="7" t="inlineStr">
        <is>
          <t>Capital Plan</t>
        </is>
      </c>
      <c r="H2176" s="3" t="n">
        <v>5000</v>
      </c>
      <c r="I2176" s="3" t="n">
        <v>5000</v>
      </c>
      <c r="J2176" s="4" t="n">
        <v>0</v>
      </c>
      <c r="K2176" s="8">
        <f>IF(H2176=0,0,I2176/H2176)</f>
        <v/>
      </c>
      <c r="L2176" s="11" t="inlineStr">
        <is>
          <t>Completed</t>
        </is>
      </c>
    </row>
    <row r="2177">
      <c r="A2177" t="inlineStr">
        <is>
          <t>The Vibe</t>
        </is>
      </c>
      <c r="B2177" s="7" t="n">
        <v>2025</v>
      </c>
      <c r="C2177" t="inlineStr">
        <is>
          <t>Concrete deck / floor fill</t>
        </is>
      </c>
      <c r="D2177" t="inlineStr">
        <is>
          <t>PNA - seal cracks in landings</t>
        </is>
      </c>
      <c r="E2177" s="7" t="inlineStr">
        <is>
          <t>84102</t>
        </is>
      </c>
      <c r="F2177" s="11" t="inlineStr">
        <is>
          <t>GC</t>
        </is>
      </c>
      <c r="G2177" s="7" t="inlineStr">
        <is>
          <t>Capital Plan</t>
        </is>
      </c>
      <c r="H2177" s="3" t="n">
        <v>26000</v>
      </c>
      <c r="I2177" s="3" t="n">
        <v>18200</v>
      </c>
      <c r="J2177" s="4" t="n">
        <v>7800</v>
      </c>
      <c r="K2177" s="8">
        <f>IF(H2177=0,0,I2177/H2177)</f>
        <v/>
      </c>
      <c r="L2177" s="10" t="inlineStr">
        <is>
          <t>In Progress</t>
        </is>
      </c>
    </row>
    <row r="2178">
      <c r="A2178" t="inlineStr">
        <is>
          <t>The Vibe</t>
        </is>
      </c>
      <c r="B2178" s="7" t="n">
        <v>2025</v>
      </c>
      <c r="C2178" t="inlineStr">
        <is>
          <t>Unit Deck Resurfacing</t>
        </is>
      </c>
      <c r="D2178" t="inlineStr">
        <is>
          <t>HPCA - Bldg. M Unit 302 Deck resurfacing. Exposed painted plywood at unit deck surface</t>
        </is>
      </c>
      <c r="E2178" s="7" t="inlineStr">
        <is>
          <t>84105</t>
        </is>
      </c>
      <c r="F2178" s="11" t="inlineStr">
        <is>
          <t>GC</t>
        </is>
      </c>
      <c r="G2178" s="7" t="inlineStr">
        <is>
          <t>Capital Plan</t>
        </is>
      </c>
      <c r="H2178" s="3" t="n">
        <v>1200</v>
      </c>
      <c r="I2178" s="3" t="n">
        <v>360</v>
      </c>
      <c r="J2178" s="4" t="n">
        <v>840</v>
      </c>
      <c r="K2178" s="8">
        <f>IF(H2178=0,0,I2178/H2178)</f>
        <v/>
      </c>
      <c r="L2178" s="10" t="inlineStr">
        <is>
          <t>In Progress</t>
        </is>
      </c>
    </row>
    <row r="2179">
      <c r="A2179" t="inlineStr">
        <is>
          <t>The Vibe</t>
        </is>
      </c>
      <c r="B2179" s="7" t="n">
        <v>2025</v>
      </c>
      <c r="C2179" t="inlineStr">
        <is>
          <t>Repair exterior stair treads and stringers</t>
        </is>
      </c>
      <c r="D2179" t="inlineStr">
        <is>
          <t>PNA - repair stair tread and stringers</t>
        </is>
      </c>
      <c r="E2179" s="7" t="inlineStr">
        <is>
          <t>84114</t>
        </is>
      </c>
      <c r="F2179" s="11" t="inlineStr">
        <is>
          <t>GC</t>
        </is>
      </c>
      <c r="G2179" s="7" t="inlineStr">
        <is>
          <t>Capital Plan</t>
        </is>
      </c>
      <c r="H2179" s="3" t="n">
        <v>16000</v>
      </c>
      <c r="I2179" s="3" t="n">
        <v>16000</v>
      </c>
      <c r="J2179" s="4" t="n">
        <v>0</v>
      </c>
      <c r="K2179" s="8">
        <f>IF(H2179=0,0,I2179/H2179)</f>
        <v/>
      </c>
      <c r="L2179" s="11" t="inlineStr">
        <is>
          <t>Completed</t>
        </is>
      </c>
    </row>
    <row r="2180">
      <c r="A2180" t="inlineStr">
        <is>
          <t>The Vibe</t>
        </is>
      </c>
      <c r="B2180" s="7" t="n">
        <v>2025</v>
      </c>
      <c r="C2180" t="inlineStr">
        <is>
          <t>Repair exterior stair railings</t>
        </is>
      </c>
      <c r="D2180" t="inlineStr">
        <is>
          <t>PNA - repair and secure stair railings</t>
        </is>
      </c>
      <c r="E2180" s="7" t="inlineStr">
        <is>
          <t>84205</t>
        </is>
      </c>
      <c r="F2180" s="11" t="inlineStr">
        <is>
          <t>GC</t>
        </is>
      </c>
      <c r="G2180" s="7" t="inlineStr">
        <is>
          <t>Capital Plan</t>
        </is>
      </c>
      <c r="H2180" s="3" t="n">
        <v>12000</v>
      </c>
      <c r="I2180" s="3" t="n">
        <v>12000</v>
      </c>
      <c r="J2180" s="4" t="n">
        <v>0</v>
      </c>
      <c r="K2180" s="8">
        <f>IF(H2180=0,0,I2180/H2180)</f>
        <v/>
      </c>
      <c r="L2180" s="11" t="inlineStr">
        <is>
          <t>Completed</t>
        </is>
      </c>
    </row>
    <row r="2181">
      <c r="A2181" t="inlineStr">
        <is>
          <t>The Vibe</t>
        </is>
      </c>
      <c r="B2181" s="7" t="n">
        <v>2025</v>
      </c>
      <c r="C2181" t="inlineStr">
        <is>
          <t>Repair balcony framing &amp; decking</t>
        </is>
      </c>
      <c r="D2181" t="inlineStr">
        <is>
          <t>PNA - repair damaged patio framing</t>
        </is>
      </c>
      <c r="E2181" s="7" t="inlineStr">
        <is>
          <t>84104</t>
        </is>
      </c>
      <c r="F2181" s="11" t="inlineStr">
        <is>
          <t>GC</t>
        </is>
      </c>
      <c r="G2181" s="7" t="inlineStr">
        <is>
          <t>Capital Plan</t>
        </is>
      </c>
      <c r="H2181" s="3" t="n">
        <v>18000</v>
      </c>
      <c r="I2181" s="3" t="n">
        <v>18000</v>
      </c>
      <c r="J2181" s="4" t="n">
        <v>0</v>
      </c>
      <c r="K2181" s="8">
        <f>IF(H2181=0,0,I2181/H2181)</f>
        <v/>
      </c>
      <c r="L2181" s="11" t="inlineStr">
        <is>
          <t>Completed</t>
        </is>
      </c>
    </row>
    <row r="2182">
      <c r="A2182" t="inlineStr">
        <is>
          <t>The Vibe</t>
        </is>
      </c>
      <c r="B2182" s="7" t="n">
        <v>2025</v>
      </c>
      <c r="C2182" t="inlineStr">
        <is>
          <t>Repair patio/balcony railings</t>
        </is>
      </c>
      <c r="D2182" t="inlineStr">
        <is>
          <t>PNA - secure all balcony railings</t>
        </is>
      </c>
      <c r="E2182" s="7" t="inlineStr">
        <is>
          <t>84205</t>
        </is>
      </c>
      <c r="F2182" s="11" t="inlineStr">
        <is>
          <t>GC</t>
        </is>
      </c>
      <c r="G2182" s="7" t="inlineStr">
        <is>
          <t>Capital Plan</t>
        </is>
      </c>
      <c r="H2182" s="3" t="n">
        <v>16000</v>
      </c>
      <c r="I2182" s="3" t="n">
        <v>16000</v>
      </c>
      <c r="J2182" s="4" t="n">
        <v>0</v>
      </c>
      <c r="K2182" s="8">
        <f>IF(H2182=0,0,I2182/H2182)</f>
        <v/>
      </c>
      <c r="L2182" s="11" t="inlineStr">
        <is>
          <t>Completed</t>
        </is>
      </c>
    </row>
    <row r="2183">
      <c r="A2183" t="inlineStr">
        <is>
          <t>The Vibe</t>
        </is>
      </c>
      <c r="B2183" s="7" t="n">
        <v>2025</v>
      </c>
      <c r="C2183" t="inlineStr">
        <is>
          <t>Asphalt composite shingle roofing</t>
        </is>
      </c>
      <c r="D2183" t="inlineStr">
        <is>
          <t>PNA - Roof tune up on 37 buildings</t>
        </is>
      </c>
      <c r="E2183" s="7" t="inlineStr">
        <is>
          <t>84050</t>
        </is>
      </c>
      <c r="F2183" s="11" t="inlineStr">
        <is>
          <t>GC</t>
        </is>
      </c>
      <c r="G2183" s="7" t="inlineStr">
        <is>
          <t>Capital Plan</t>
        </is>
      </c>
      <c r="H2183" s="3" t="n">
        <v>40000</v>
      </c>
      <c r="I2183" s="3" t="n">
        <v>40000</v>
      </c>
      <c r="J2183" s="4" t="n">
        <v>0</v>
      </c>
      <c r="K2183" s="8">
        <f>IF(H2183=0,0,I2183/H2183)</f>
        <v/>
      </c>
      <c r="L2183" s="11" t="inlineStr">
        <is>
          <t>Completed</t>
        </is>
      </c>
    </row>
    <row r="2184">
      <c r="A2184" t="inlineStr">
        <is>
          <t>The Vibe</t>
        </is>
      </c>
      <c r="B2184" s="7" t="n">
        <v>2025</v>
      </c>
      <c r="C2184" t="inlineStr">
        <is>
          <t>Gutters &amp; downspouts</t>
        </is>
      </c>
      <c r="D2184" t="inlineStr">
        <is>
          <t xml:space="preserve">PNA - Clean and secure gutters and down spouts
HPCA - Repair selective areas of damaged gutter; reconnect Downspouts to </t>
        </is>
      </c>
      <c r="E2184" s="7" t="inlineStr">
        <is>
          <t>84050</t>
        </is>
      </c>
      <c r="F2184" s="11" t="inlineStr">
        <is>
          <t>GC</t>
        </is>
      </c>
      <c r="G2184" s="7" t="inlineStr">
        <is>
          <t>Capital Plan</t>
        </is>
      </c>
      <c r="H2184" s="3" t="n">
        <v>32000</v>
      </c>
      <c r="I2184" s="3" t="n">
        <v>32000</v>
      </c>
      <c r="J2184" s="4" t="n">
        <v>0</v>
      </c>
      <c r="K2184" s="8">
        <f>IF(H2184=0,0,I2184/H2184)</f>
        <v/>
      </c>
      <c r="L2184" s="11" t="inlineStr">
        <is>
          <t>Completed</t>
        </is>
      </c>
    </row>
    <row r="2185">
      <c r="A2185" t="inlineStr">
        <is>
          <t>The Vibe</t>
        </is>
      </c>
      <c r="B2185" s="7" t="n">
        <v>2025</v>
      </c>
      <c r="C2185" t="inlineStr">
        <is>
          <t>Flashing</t>
        </is>
      </c>
      <c r="D2185" t="inlineStr">
        <is>
          <t>PNA - Replace damaged drip edge on balconies</t>
        </is>
      </c>
      <c r="E2185" s="7" t="inlineStr">
        <is>
          <t>84050</t>
        </is>
      </c>
      <c r="F2185" s="11" t="inlineStr">
        <is>
          <t>GC</t>
        </is>
      </c>
      <c r="G2185" s="7" t="inlineStr">
        <is>
          <t>Capital Plan</t>
        </is>
      </c>
      <c r="H2185" s="3" t="n">
        <v>12000</v>
      </c>
      <c r="I2185" s="3" t="n">
        <v>12000</v>
      </c>
      <c r="J2185" s="4" t="n">
        <v>0</v>
      </c>
      <c r="K2185" s="8">
        <f>IF(H2185=0,0,I2185/H2185)</f>
        <v/>
      </c>
      <c r="L2185" s="11" t="inlineStr">
        <is>
          <t>Completed</t>
        </is>
      </c>
    </row>
    <row r="2186">
      <c r="A2186" t="inlineStr">
        <is>
          <t>The Vibe</t>
        </is>
      </c>
      <c r="B2186" s="7" t="n">
        <v>2025</v>
      </c>
      <c r="C2186" t="inlineStr">
        <is>
          <t>Sealants &amp; caulking</t>
        </is>
      </c>
      <c r="D2186" t="inlineStr">
        <is>
          <t>Roof Sealant &amp; Caulking</t>
        </is>
      </c>
      <c r="E2186" s="7" t="inlineStr">
        <is>
          <t>84050</t>
        </is>
      </c>
      <c r="F2186" s="11" t="inlineStr">
        <is>
          <t>GC</t>
        </is>
      </c>
      <c r="G2186" s="7" t="inlineStr">
        <is>
          <t>Capital Plan</t>
        </is>
      </c>
      <c r="H2186" s="3" t="n">
        <v>26000</v>
      </c>
      <c r="I2186" s="3" t="n">
        <v>26000</v>
      </c>
      <c r="J2186" s="4" t="n">
        <v>0</v>
      </c>
      <c r="K2186" s="8">
        <f>IF(H2186=0,0,I2186/H2186)</f>
        <v/>
      </c>
      <c r="L2186" s="11" t="inlineStr">
        <is>
          <t>Completed</t>
        </is>
      </c>
    </row>
    <row r="2187">
      <c r="A2187" t="inlineStr">
        <is>
          <t>The Vibe</t>
        </is>
      </c>
      <c r="B2187" s="7" t="n">
        <v>2025</v>
      </c>
      <c r="C2187" t="inlineStr">
        <is>
          <t>Repair / replace wood siding</t>
        </is>
      </c>
      <c r="D2187" t="inlineStr">
        <is>
          <t>PNA - Replace rotted siding and scrape and paint Cedar siding</t>
        </is>
      </c>
      <c r="E2187" s="7" t="inlineStr">
        <is>
          <t>84105</t>
        </is>
      </c>
      <c r="F2187" s="11" t="inlineStr">
        <is>
          <t>GC</t>
        </is>
      </c>
      <c r="G2187" s="7" t="inlineStr">
        <is>
          <t>Capital Plan</t>
        </is>
      </c>
      <c r="H2187" s="3" t="n">
        <v>18000</v>
      </c>
      <c r="I2187" s="3" t="n">
        <v>18000</v>
      </c>
      <c r="J2187" s="4" t="n">
        <v>0</v>
      </c>
      <c r="K2187" s="8">
        <f>IF(H2187=0,0,I2187/H2187)</f>
        <v/>
      </c>
      <c r="L2187" s="11" t="inlineStr">
        <is>
          <t>Completed</t>
        </is>
      </c>
    </row>
    <row r="2188">
      <c r="A2188" t="inlineStr">
        <is>
          <t>The Vibe</t>
        </is>
      </c>
      <c r="B2188" s="7" t="n">
        <v>2025</v>
      </c>
      <c r="C2188" t="inlineStr">
        <is>
          <t>Repair stucco</t>
        </is>
      </c>
      <c r="D2188" t="inlineStr">
        <is>
          <t>Exterior Stucco Repair</t>
        </is>
      </c>
      <c r="E2188" s="7" t="inlineStr">
        <is>
          <t>84105</t>
        </is>
      </c>
      <c r="F2188" s="11" t="inlineStr">
        <is>
          <t>GC</t>
        </is>
      </c>
      <c r="G2188" s="7" t="inlineStr">
        <is>
          <t>Capital Plan</t>
        </is>
      </c>
      <c r="H2188" s="3" t="n">
        <v>5000</v>
      </c>
      <c r="I2188" s="3" t="n">
        <v>5000</v>
      </c>
      <c r="J2188" s="4" t="n">
        <v>0</v>
      </c>
      <c r="K2188" s="8">
        <f>IF(H2188=0,0,I2188/H2188)</f>
        <v/>
      </c>
      <c r="L2188" s="11" t="inlineStr">
        <is>
          <t>Completed</t>
        </is>
      </c>
    </row>
    <row r="2189">
      <c r="A2189" t="inlineStr">
        <is>
          <t>The Vibe</t>
        </is>
      </c>
      <c r="B2189" s="7" t="n">
        <v>2025</v>
      </c>
      <c r="C2189" t="inlineStr">
        <is>
          <t>Exterior building</t>
        </is>
      </c>
      <c r="D2189" t="inlineStr">
        <is>
          <t xml:space="preserve">PNA - Paint community including peal stop on all delaminated cedar LPCA - Faded paint finishes were observed at several </t>
        </is>
      </c>
      <c r="E2189" s="7" t="inlineStr">
        <is>
          <t>84101</t>
        </is>
      </c>
      <c r="F2189" s="11" t="inlineStr">
        <is>
          <t>GC</t>
        </is>
      </c>
      <c r="G2189" s="7" t="inlineStr">
        <is>
          <t>Capital Plan</t>
        </is>
      </c>
      <c r="H2189" s="3" t="n">
        <v>592200</v>
      </c>
      <c r="I2189" s="3" t="n">
        <v>532980</v>
      </c>
      <c r="J2189" s="4" t="n">
        <v>59220</v>
      </c>
      <c r="K2189" s="8">
        <f>IF(H2189=0,0,I2189/H2189)</f>
        <v/>
      </c>
      <c r="L2189" s="10" t="inlineStr">
        <is>
          <t>In Progress</t>
        </is>
      </c>
    </row>
    <row r="2190">
      <c r="A2190" t="inlineStr">
        <is>
          <t>The Vibe</t>
        </is>
      </c>
      <c r="B2190" s="7" t="n">
        <v>2025</v>
      </c>
      <c r="C2190" t="inlineStr">
        <is>
          <t>Repair / replace wood trim</t>
        </is>
      </c>
      <c r="D2190" t="inlineStr">
        <is>
          <t>PNA - Replace all rotted trim throughout property</t>
        </is>
      </c>
      <c r="E2190" s="7" t="inlineStr">
        <is>
          <t>84105</t>
        </is>
      </c>
      <c r="F2190" s="11" t="inlineStr">
        <is>
          <t>GC</t>
        </is>
      </c>
      <c r="G2190" s="7" t="inlineStr">
        <is>
          <t>Capital Plan</t>
        </is>
      </c>
      <c r="H2190" s="3" t="n">
        <v>35000</v>
      </c>
      <c r="I2190" s="3" t="n">
        <v>35000</v>
      </c>
      <c r="J2190" s="4" t="n">
        <v>0</v>
      </c>
      <c r="K2190" s="8">
        <f>IF(H2190=0,0,I2190/H2190)</f>
        <v/>
      </c>
      <c r="L2190" s="11" t="inlineStr">
        <is>
          <t>Completed</t>
        </is>
      </c>
    </row>
    <row r="2191">
      <c r="A2191" t="inlineStr">
        <is>
          <t>The Vibe</t>
        </is>
      </c>
      <c r="B2191" s="7" t="n">
        <v>2025</v>
      </c>
      <c r="C2191" t="inlineStr">
        <is>
          <t>Fire Protection</t>
        </is>
      </c>
      <c r="D2191" t="inlineStr">
        <is>
          <t>Fire Stops</t>
        </is>
      </c>
      <c r="E2191" s="7" t="inlineStr">
        <is>
          <t>84239</t>
        </is>
      </c>
      <c r="F2191" s="12" t="inlineStr">
        <is>
          <t>PMC</t>
        </is>
      </c>
      <c r="G2191" s="7" t="inlineStr">
        <is>
          <t>Capital Plan</t>
        </is>
      </c>
      <c r="H2191" s="3" t="n">
        <v>24675</v>
      </c>
      <c r="I2191" s="3" t="n">
        <v>2798</v>
      </c>
      <c r="J2191" s="4" t="n">
        <v>21877</v>
      </c>
      <c r="K2191" s="8">
        <f>IF(H2191=0,0,I2191/H2191)</f>
        <v/>
      </c>
      <c r="L2191" s="10" t="inlineStr">
        <is>
          <t>In Progress</t>
        </is>
      </c>
    </row>
    <row r="2192">
      <c r="A2192" t="inlineStr">
        <is>
          <t>The Vibe</t>
        </is>
      </c>
      <c r="B2192" s="7" t="n">
        <v>2025</v>
      </c>
      <c r="C2192" t="inlineStr">
        <is>
          <t>Unit Water Leak Repairs</t>
        </is>
      </c>
      <c r="D2192" t="inlineStr">
        <is>
          <t>HPCA - Unit P104 Bathroom Water Leak Repairs</t>
        </is>
      </c>
      <c r="E2192" s="7" t="inlineStr">
        <is>
          <t>84470</t>
        </is>
      </c>
      <c r="F2192" s="12" t="inlineStr">
        <is>
          <t>PMC</t>
        </is>
      </c>
      <c r="G2192" s="7" t="inlineStr">
        <is>
          <t>Capital Plan</t>
        </is>
      </c>
      <c r="H2192" s="3" t="n">
        <v>3000</v>
      </c>
      <c r="I2192" s="3" t="n">
        <v>0</v>
      </c>
      <c r="J2192" s="4" t="n">
        <v>3000</v>
      </c>
      <c r="K2192" s="8">
        <f>IF(H2192=0,0,I2192/H2192)</f>
        <v/>
      </c>
      <c r="L2192" s="13" t="inlineStr">
        <is>
          <t>Not Started</t>
        </is>
      </c>
    </row>
    <row r="2193">
      <c r="A2193" t="inlineStr">
        <is>
          <t>The Vibe</t>
        </is>
      </c>
      <c r="B2193" s="7" t="n">
        <v>2025</v>
      </c>
      <c r="C2193" t="inlineStr">
        <is>
          <t>Bathroom cleaning/klitz/painting with organic growth</t>
        </is>
      </c>
      <c r="D2193" t="inlineStr">
        <is>
          <t>HPCA - Excessive damage repair and repainting</t>
        </is>
      </c>
      <c r="E2193" s="7" t="inlineStr">
        <is>
          <t>84304</t>
        </is>
      </c>
      <c r="F2193" s="12" t="inlineStr">
        <is>
          <t>PMC</t>
        </is>
      </c>
      <c r="G2193" s="7" t="inlineStr">
        <is>
          <t>Capital Plan</t>
        </is>
      </c>
      <c r="H2193" s="3" t="n">
        <v>12000</v>
      </c>
      <c r="I2193" s="3" t="n">
        <v>0</v>
      </c>
      <c r="J2193" s="4" t="n">
        <v>12000</v>
      </c>
      <c r="K2193" s="8">
        <f>IF(H2193=0,0,I2193/H2193)</f>
        <v/>
      </c>
      <c r="L2193" s="13" t="inlineStr">
        <is>
          <t>Not Started</t>
        </is>
      </c>
    </row>
    <row r="2194">
      <c r="A2194" t="inlineStr">
        <is>
          <t>The Vibe</t>
        </is>
      </c>
      <c r="B2194" s="7" t="n">
        <v>2025</v>
      </c>
      <c r="C2194" t="inlineStr">
        <is>
          <t>Security Camera System</t>
        </is>
      </c>
      <c r="D2194" t="inlineStr">
        <is>
          <t>Adding 9 security cameras (inc. installation, labor, etc.)</t>
        </is>
      </c>
      <c r="E2194" s="7" t="inlineStr">
        <is>
          <t>84450</t>
        </is>
      </c>
      <c r="F2194" s="12" t="inlineStr">
        <is>
          <t>PMC</t>
        </is>
      </c>
      <c r="G2194" s="7" t="inlineStr">
        <is>
          <t>Capital Plan</t>
        </is>
      </c>
      <c r="H2194" s="3" t="n">
        <v>37000</v>
      </c>
      <c r="I2194" s="3" t="n">
        <v>0</v>
      </c>
      <c r="J2194" s="4" t="n">
        <v>37000</v>
      </c>
      <c r="K2194" s="8">
        <f>IF(H2194=0,0,I2194/H2194)</f>
        <v/>
      </c>
      <c r="L2194" s="13" t="inlineStr">
        <is>
          <t>Not Started</t>
        </is>
      </c>
    </row>
    <row r="2195">
      <c r="A2195" t="inlineStr">
        <is>
          <t>The Vibe</t>
        </is>
      </c>
      <c r="B2195" s="7" t="n">
        <v>2025</v>
      </c>
      <c r="C2195" t="inlineStr">
        <is>
          <t>Water Distribution and Domestic Hot Water</t>
        </is>
      </c>
      <c r="D2195" t="inlineStr">
        <is>
          <t>Discuss with maintenace manager</t>
        </is>
      </c>
      <c r="E2195" s="7" t="inlineStr">
        <is>
          <t>84470</t>
        </is>
      </c>
      <c r="F2195" s="12" t="inlineStr">
        <is>
          <t>PMC</t>
        </is>
      </c>
      <c r="G2195" s="7" t="inlineStr">
        <is>
          <t>Capital Plan</t>
        </is>
      </c>
      <c r="H2195" s="3" t="n">
        <v>2250</v>
      </c>
      <c r="I2195" s="3" t="n">
        <v>10580</v>
      </c>
      <c r="J2195" s="4" t="n">
        <v>-8330</v>
      </c>
      <c r="K2195" s="8">
        <f>IF(H2195=0,0,I2195/H2195)</f>
        <v/>
      </c>
      <c r="L2195" s="11" t="inlineStr">
        <is>
          <t>Completed</t>
        </is>
      </c>
    </row>
    <row r="2196">
      <c r="A2196" t="inlineStr">
        <is>
          <t>The Vibe</t>
        </is>
      </c>
      <c r="B2196" s="7" t="n">
        <v>2025</v>
      </c>
      <c r="C2196" t="inlineStr">
        <is>
          <t>Inspect defective heaters</t>
        </is>
      </c>
      <c r="D2196" t="inlineStr">
        <is>
          <t>HPCA - Review Cadet Heaters and replace any Models installed between 1982 through 1999 Modles: FW, FX, LX, TK, ZA, Z, RA</t>
        </is>
      </c>
      <c r="E2196" s="7" t="inlineStr">
        <is>
          <t>84218</t>
        </is>
      </c>
      <c r="F2196" s="11" t="inlineStr">
        <is>
          <t>GC</t>
        </is>
      </c>
      <c r="G2196" s="7" t="inlineStr">
        <is>
          <t>Capital Plan</t>
        </is>
      </c>
      <c r="H2196" s="3" t="n">
        <v>5250</v>
      </c>
      <c r="I2196" s="3" t="n">
        <v>5250</v>
      </c>
      <c r="J2196" s="4" t="n">
        <v>0</v>
      </c>
      <c r="K2196" s="8">
        <f>IF(H2196=0,0,I2196/H2196)</f>
        <v/>
      </c>
      <c r="L2196" s="11" t="inlineStr">
        <is>
          <t>Completed</t>
        </is>
      </c>
    </row>
    <row r="2197">
      <c r="A2197" t="inlineStr">
        <is>
          <t>The Vibe</t>
        </is>
      </c>
      <c r="B2197" s="7" t="n">
        <v>2025</v>
      </c>
      <c r="C2197" t="inlineStr">
        <is>
          <t>Inspect defective ITE electrical panels</t>
        </is>
      </c>
      <c r="D2197" t="inlineStr">
        <is>
          <t>HPCA - Given the Bldg.'s were constructed between 1985 and 1986 there is the potential some of the Unit ITE Electrical P</t>
        </is>
      </c>
      <c r="E2197" s="7" t="inlineStr">
        <is>
          <t>84210</t>
        </is>
      </c>
      <c r="F2197" s="11" t="inlineStr">
        <is>
          <t>GC</t>
        </is>
      </c>
      <c r="G2197" s="7" t="inlineStr">
        <is>
          <t>Capital Plan</t>
        </is>
      </c>
      <c r="H2197" s="3" t="n">
        <v>5250</v>
      </c>
      <c r="I2197" s="3" t="n">
        <v>5250</v>
      </c>
      <c r="J2197" s="4" t="n">
        <v>0</v>
      </c>
      <c r="K2197" s="8">
        <f>IF(H2197=0,0,I2197/H2197)</f>
        <v/>
      </c>
      <c r="L2197" s="11" t="inlineStr">
        <is>
          <t>Completed</t>
        </is>
      </c>
    </row>
    <row r="2198">
      <c r="A2198" t="inlineStr">
        <is>
          <t>The Vibe</t>
        </is>
      </c>
      <c r="B2198" s="7" t="n">
        <v>2025</v>
      </c>
      <c r="C2198" t="inlineStr">
        <is>
          <t>Replace recalled heaters</t>
        </is>
      </c>
      <c r="D2198" t="inlineStr">
        <is>
          <t>HPCA - Replace 16 Recalled Heaters (Estimated Potential Recalled Heaters)</t>
        </is>
      </c>
      <c r="E2198" s="7" t="inlineStr">
        <is>
          <t>842220</t>
        </is>
      </c>
      <c r="F2198" s="11" t="inlineStr">
        <is>
          <t>GC</t>
        </is>
      </c>
      <c r="G2198" s="7" t="inlineStr">
        <is>
          <t>Capital Plan</t>
        </is>
      </c>
      <c r="H2198" s="3" t="n">
        <v>3200</v>
      </c>
      <c r="I2198" s="3" t="n">
        <v>960</v>
      </c>
      <c r="J2198" s="4" t="n">
        <v>2240</v>
      </c>
      <c r="K2198" s="8">
        <f>IF(H2198=0,0,I2198/H2198)</f>
        <v/>
      </c>
      <c r="L2198" s="10" t="inlineStr">
        <is>
          <t>In Progress</t>
        </is>
      </c>
    </row>
    <row r="2199">
      <c r="A2199" t="inlineStr">
        <is>
          <t>The Vibe</t>
        </is>
      </c>
      <c r="B2199" s="7" t="n">
        <v>2025</v>
      </c>
      <c r="C2199" t="inlineStr">
        <is>
          <t>Replace electrical panels</t>
        </is>
      </c>
      <c r="D2199" t="inlineStr">
        <is>
          <t>HPCA - Replace 8 Electrical Panels (Estimated Potential Recalled Heaters)</t>
        </is>
      </c>
      <c r="E2199" s="7" t="inlineStr">
        <is>
          <t>84210</t>
        </is>
      </c>
      <c r="F2199" s="11" t="inlineStr">
        <is>
          <t>GC</t>
        </is>
      </c>
      <c r="G2199" s="7" t="inlineStr">
        <is>
          <t>Capital Plan</t>
        </is>
      </c>
      <c r="H2199" s="3" t="n">
        <v>36000</v>
      </c>
      <c r="I2199" s="3" t="n">
        <v>10800</v>
      </c>
      <c r="J2199" s="4" t="n">
        <v>25200</v>
      </c>
      <c r="K2199" s="8">
        <f>IF(H2199=0,0,I2199/H2199)</f>
        <v/>
      </c>
      <c r="L2199" s="10" t="inlineStr">
        <is>
          <t>In Progress</t>
        </is>
      </c>
    </row>
    <row r="2200">
      <c r="A2200" t="inlineStr">
        <is>
          <t>The Vibe</t>
        </is>
      </c>
      <c r="B2200" s="7" t="n">
        <v>2025</v>
      </c>
      <c r="C2200" t="inlineStr">
        <is>
          <t>Electrical distribution</t>
        </is>
      </c>
      <c r="D2200" t="inlineStr">
        <is>
          <t>PNA - Repair electric to pole lights and photo cells</t>
        </is>
      </c>
      <c r="E2200" s="7" t="inlineStr">
        <is>
          <t>84210</t>
        </is>
      </c>
      <c r="F2200" s="11" t="inlineStr">
        <is>
          <t>GC</t>
        </is>
      </c>
      <c r="G2200" s="7" t="inlineStr">
        <is>
          <t>Capital Plan</t>
        </is>
      </c>
      <c r="H2200" s="3" t="n">
        <v>12000</v>
      </c>
      <c r="I2200" s="3" t="n">
        <v>12000</v>
      </c>
      <c r="J2200" s="4" t="n">
        <v>0</v>
      </c>
      <c r="K2200" s="8">
        <f>IF(H2200=0,0,I2200/H2200)</f>
        <v/>
      </c>
      <c r="L2200" s="11" t="inlineStr">
        <is>
          <t>Completed</t>
        </is>
      </c>
    </row>
    <row r="2201">
      <c r="A2201" t="inlineStr">
        <is>
          <t>The Vibe</t>
        </is>
      </c>
      <c r="B2201" s="7" t="n">
        <v>2025</v>
      </c>
      <c r="C2201" t="inlineStr">
        <is>
          <t>Common area light fixtures</t>
        </is>
      </c>
      <c r="D2201" t="inlineStr">
        <is>
          <t>PNA - Replace pole lights around pool</t>
        </is>
      </c>
      <c r="E2201" s="7" t="inlineStr">
        <is>
          <t>84210</t>
        </is>
      </c>
      <c r="F2201" s="11" t="inlineStr">
        <is>
          <t>GC</t>
        </is>
      </c>
      <c r="G2201" s="7" t="inlineStr">
        <is>
          <t>Capital Plan</t>
        </is>
      </c>
      <c r="H2201" s="3" t="n">
        <v>7500</v>
      </c>
      <c r="I2201" s="3" t="n">
        <v>7500</v>
      </c>
      <c r="J2201" s="4" t="n">
        <v>0</v>
      </c>
      <c r="K2201" s="8">
        <f>IF(H2201=0,0,I2201/H2201)</f>
        <v/>
      </c>
      <c r="L2201" s="11" t="inlineStr">
        <is>
          <t>Completed</t>
        </is>
      </c>
    </row>
    <row r="2202">
      <c r="A2202" t="inlineStr">
        <is>
          <t>The Vibe</t>
        </is>
      </c>
      <c r="B2202" s="7" t="n">
        <v>2025</v>
      </c>
      <c r="C2202" t="inlineStr">
        <is>
          <t>Outlets &amp; Dryer Vents</t>
        </is>
      </c>
      <c r="D2202" t="inlineStr">
        <is>
          <t>Contingent as needed</t>
        </is>
      </c>
      <c r="E2202" s="7" t="inlineStr">
        <is>
          <t>84210</t>
        </is>
      </c>
      <c r="F2202" s="12" t="inlineStr">
        <is>
          <t>PMC</t>
        </is>
      </c>
      <c r="G2202" s="7" t="inlineStr">
        <is>
          <t>Capital Plan</t>
        </is>
      </c>
      <c r="H2202" s="3" t="n">
        <v>2000</v>
      </c>
      <c r="I2202" s="3" t="n">
        <v>3898</v>
      </c>
      <c r="J2202" s="4" t="n">
        <v>-1898</v>
      </c>
      <c r="K2202" s="8">
        <f>IF(H2202=0,0,I2202/H2202)</f>
        <v/>
      </c>
      <c r="L2202" s="11" t="inlineStr">
        <is>
          <t>Completed</t>
        </is>
      </c>
    </row>
    <row r="2203">
      <c r="A2203" t="inlineStr">
        <is>
          <t>The Vibe</t>
        </is>
      </c>
      <c r="B2203" s="7" t="n">
        <v>2025</v>
      </c>
      <c r="C2203" t="inlineStr">
        <is>
          <t>Contingency</t>
        </is>
      </c>
      <c r="D2203" t="inlineStr">
        <is>
          <t>Contingency Amount</t>
        </is>
      </c>
      <c r="E2203" s="7" t="inlineStr">
        <is>
          <t>84510</t>
        </is>
      </c>
      <c r="F2203" s="11" t="inlineStr">
        <is>
          <t>GC</t>
        </is>
      </c>
      <c r="G2203" s="15" t="inlineStr">
        <is>
          <t>Contingency</t>
        </is>
      </c>
      <c r="H2203" s="3" t="n">
        <v>229733</v>
      </c>
      <c r="I2203" s="3" t="n">
        <v>0</v>
      </c>
      <c r="J2203" s="4" t="n">
        <v>229733</v>
      </c>
      <c r="K2203" s="8">
        <f>IF(H2203=0,0,I2203/H2203)</f>
        <v/>
      </c>
      <c r="L2203" s="12" t="inlineStr">
        <is>
          <t>Reserve</t>
        </is>
      </c>
    </row>
    <row r="2204">
      <c r="A2204" t="inlineStr">
        <is>
          <t>The Vibe</t>
        </is>
      </c>
      <c r="B2204" s="7" t="n">
        <v>2025</v>
      </c>
      <c r="C2204" t="inlineStr">
        <is>
          <t>Construction Management Fee</t>
        </is>
      </c>
      <c r="D2204" t="inlineStr">
        <is>
          <t>CM Fees</t>
        </is>
      </c>
      <c r="E2204" s="7" t="inlineStr">
        <is>
          <t>84505</t>
        </is>
      </c>
      <c r="F2204" s="11" t="inlineStr">
        <is>
          <t>GC</t>
        </is>
      </c>
      <c r="G2204" s="15" t="inlineStr">
        <is>
          <t>CM Fee</t>
        </is>
      </c>
      <c r="H2204" s="3" t="n">
        <v>78333</v>
      </c>
      <c r="I2204" s="3" t="n">
        <v>0</v>
      </c>
      <c r="J2204" s="4" t="n">
        <v>78333</v>
      </c>
      <c r="K2204" s="8">
        <f>IF(H2204=0,0,I2204/H2204)</f>
        <v/>
      </c>
      <c r="L2204" s="12" t="inlineStr">
        <is>
          <t>Reserve</t>
        </is>
      </c>
    </row>
    <row r="2205">
      <c r="A2205" t="inlineStr">
        <is>
          <t>Valera Riverside</t>
        </is>
      </c>
      <c r="B2205" s="7" t="n">
        <v>2025</v>
      </c>
      <c r="C2205" t="inlineStr">
        <is>
          <t>Repair / replace swimming pool pumps</t>
        </is>
      </c>
      <c r="D2205" t="inlineStr">
        <is>
          <t>seal small cracks on pool deck</t>
        </is>
      </c>
      <c r="E2205" s="7" t="inlineStr">
        <is>
          <t>84361.0</t>
        </is>
      </c>
      <c r="F2205" s="11" t="inlineStr">
        <is>
          <t>GC</t>
        </is>
      </c>
      <c r="G2205" s="7" t="inlineStr">
        <is>
          <t>Capital Plan</t>
        </is>
      </c>
      <c r="H2205" s="3" t="n">
        <v>6500</v>
      </c>
      <c r="I2205" s="3" t="n">
        <v>0</v>
      </c>
      <c r="J2205" s="4" t="n">
        <v>6500</v>
      </c>
      <c r="K2205" s="8">
        <f>IF(H2205=0,0,I2205/H2205)</f>
        <v/>
      </c>
      <c r="L2205" s="13" t="inlineStr">
        <is>
          <t>Not Started</t>
        </is>
      </c>
    </row>
    <row r="2206">
      <c r="A2206" t="inlineStr">
        <is>
          <t>Valera Riverside</t>
        </is>
      </c>
      <c r="B2206" s="7" t="n">
        <v>2025</v>
      </c>
      <c r="C2206" t="inlineStr">
        <is>
          <t xml:space="preserve">Retaining walls </t>
        </is>
      </c>
      <c r="D2206" t="inlineStr">
        <is>
          <t>Paint mural on retaining wall outside pool</t>
        </is>
      </c>
      <c r="E2206" s="7" t="inlineStr">
        <is>
          <t>84434.0</t>
        </is>
      </c>
      <c r="F2206" s="12" t="inlineStr">
        <is>
          <t>PMC</t>
        </is>
      </c>
      <c r="G2206" s="7" t="inlineStr">
        <is>
          <t>Capital Plan</t>
        </is>
      </c>
      <c r="H2206" s="3" t="n">
        <v>25000</v>
      </c>
      <c r="I2206" s="3" t="n">
        <v>0</v>
      </c>
      <c r="J2206" s="4" t="n">
        <v>25000</v>
      </c>
      <c r="K2206" s="8">
        <f>IF(H2206=0,0,I2206/H2206)</f>
        <v/>
      </c>
      <c r="L2206" s="13" t="inlineStr">
        <is>
          <t>Not Started</t>
        </is>
      </c>
    </row>
    <row r="2207">
      <c r="A2207" t="inlineStr">
        <is>
          <t>Valera Riverside</t>
        </is>
      </c>
      <c r="B2207" s="7" t="n">
        <v>2025</v>
      </c>
      <c r="C2207" t="inlineStr">
        <is>
          <t>Pergola</t>
        </is>
      </c>
      <c r="D2207" t="inlineStr">
        <is>
          <t>repair and stain bar and deck</t>
        </is>
      </c>
      <c r="E2207" s="7" t="inlineStr">
        <is>
          <t>84195.0</t>
        </is>
      </c>
      <c r="F2207" s="11" t="inlineStr">
        <is>
          <t>GC</t>
        </is>
      </c>
      <c r="G2207" s="7" t="inlineStr">
        <is>
          <t>Capital Plan</t>
        </is>
      </c>
      <c r="H2207" s="3" t="n">
        <v>9500</v>
      </c>
      <c r="I2207" s="3" t="n">
        <v>0</v>
      </c>
      <c r="J2207" s="4" t="n">
        <v>9500</v>
      </c>
      <c r="K2207" s="8">
        <f>IF(H2207=0,0,I2207/H2207)</f>
        <v/>
      </c>
      <c r="L2207" s="13" t="inlineStr">
        <is>
          <t>Not Started</t>
        </is>
      </c>
    </row>
    <row r="2208">
      <c r="A2208" t="inlineStr">
        <is>
          <t>Valera Riverside</t>
        </is>
      </c>
      <c r="B2208" s="7" t="n">
        <v>2025</v>
      </c>
      <c r="C2208" t="inlineStr">
        <is>
          <t>Outdoor Kitchen</t>
        </is>
      </c>
      <c r="D2208" t="inlineStr">
        <is>
          <t>replace broken gas valve</t>
        </is>
      </c>
      <c r="E2208" s="7" t="inlineStr">
        <is>
          <t>84203.0</t>
        </is>
      </c>
      <c r="F2208" s="11" t="inlineStr">
        <is>
          <t>GC</t>
        </is>
      </c>
      <c r="G2208" s="7" t="inlineStr">
        <is>
          <t>Capital Plan</t>
        </is>
      </c>
      <c r="H2208" s="3" t="n">
        <v>3000</v>
      </c>
      <c r="I2208" s="3" t="n">
        <v>0</v>
      </c>
      <c r="J2208" s="4" t="n">
        <v>3000</v>
      </c>
      <c r="K2208" s="8">
        <f>IF(H2208=0,0,I2208/H2208)</f>
        <v/>
      </c>
      <c r="L2208" s="13" t="inlineStr">
        <is>
          <t>Not Started</t>
        </is>
      </c>
    </row>
    <row r="2209">
      <c r="A2209" t="inlineStr">
        <is>
          <t>Valera Riverside</t>
        </is>
      </c>
      <c r="B2209" s="7" t="n">
        <v>2025</v>
      </c>
      <c r="C2209" t="inlineStr">
        <is>
          <t>Fire Stops</t>
        </is>
      </c>
      <c r="D2209" t="inlineStr">
        <is>
          <t>Fire stops</t>
        </is>
      </c>
      <c r="E2209" s="7" t="inlineStr">
        <is>
          <t>84239.0</t>
        </is>
      </c>
      <c r="F2209" s="12" t="inlineStr">
        <is>
          <t>PMC</t>
        </is>
      </c>
      <c r="G2209" s="7" t="inlineStr">
        <is>
          <t>Capital Plan</t>
        </is>
      </c>
      <c r="H2209" s="3" t="n">
        <v>25480</v>
      </c>
      <c r="I2209" s="3" t="n">
        <v>3345</v>
      </c>
      <c r="J2209" s="4" t="n">
        <v>22135</v>
      </c>
      <c r="K2209" s="8">
        <f>IF(H2209=0,0,I2209/H2209)</f>
        <v/>
      </c>
      <c r="L2209" s="10" t="inlineStr">
        <is>
          <t>In Progress</t>
        </is>
      </c>
    </row>
    <row r="2210">
      <c r="A2210" t="inlineStr">
        <is>
          <t>Valera Riverside</t>
        </is>
      </c>
      <c r="B2210" s="7" t="n">
        <v>2025</v>
      </c>
      <c r="C2210" t="inlineStr">
        <is>
          <t>Signage - Building identification</t>
        </is>
      </c>
      <c r="D2210" t="inlineStr">
        <is>
          <t>*Per Kevin for Signage Change/Rebrand</t>
        </is>
      </c>
      <c r="E2210" s="7" t="inlineStr">
        <is>
          <t>84103.0</t>
        </is>
      </c>
      <c r="F2210" s="12" t="inlineStr">
        <is>
          <t>PMC</t>
        </is>
      </c>
      <c r="G2210" s="7" t="inlineStr">
        <is>
          <t>Capital Plan</t>
        </is>
      </c>
      <c r="H2210" s="3" t="n">
        <v>50000</v>
      </c>
      <c r="I2210" s="3" t="n">
        <v>3833</v>
      </c>
      <c r="J2210" s="4" t="n">
        <v>46167</v>
      </c>
      <c r="K2210" s="8">
        <f>IF(H2210=0,0,I2210/H2210)</f>
        <v/>
      </c>
      <c r="L2210" s="10" t="inlineStr">
        <is>
          <t>In Progress</t>
        </is>
      </c>
    </row>
    <row r="2211">
      <c r="A2211" t="inlineStr">
        <is>
          <t>Valera Riverside</t>
        </is>
      </c>
      <c r="B2211" s="7" t="n">
        <v>2025</v>
      </c>
      <c r="C2211" t="inlineStr">
        <is>
          <t>Fitness Center Remodel</t>
        </is>
      </c>
      <c r="D2211" t="inlineStr">
        <is>
          <t>additional equipment</t>
        </is>
      </c>
      <c r="E2211" s="7" t="inlineStr">
        <is>
          <t>84190.0</t>
        </is>
      </c>
      <c r="F2211" s="12" t="inlineStr">
        <is>
          <t>PMC</t>
        </is>
      </c>
      <c r="G2211" s="7" t="inlineStr">
        <is>
          <t>Capital Plan</t>
        </is>
      </c>
      <c r="H2211" s="3" t="n">
        <v>20000</v>
      </c>
      <c r="I2211" s="3" t="n">
        <v>1814</v>
      </c>
      <c r="J2211" s="4" t="n">
        <v>18186</v>
      </c>
      <c r="K2211" s="8">
        <f>IF(H2211=0,0,I2211/H2211)</f>
        <v/>
      </c>
      <c r="L2211" s="10" t="inlineStr">
        <is>
          <t>In Progress</t>
        </is>
      </c>
    </row>
    <row r="2212">
      <c r="A2212" t="inlineStr">
        <is>
          <t>Valera Riverside</t>
        </is>
      </c>
      <c r="B2212" s="7" t="n">
        <v>2025</v>
      </c>
      <c r="C2212" t="inlineStr">
        <is>
          <t>Security/ fire alarm systems</t>
        </is>
      </c>
      <c r="D2212" t="inlineStr">
        <is>
          <t>Yellow, Non-Compliance tags were observed affixed to the sprinkler risers, dated May 2025.</t>
        </is>
      </c>
      <c r="E2212" s="7" t="inlineStr">
        <is>
          <t>84211.0</t>
        </is>
      </c>
      <c r="F2212" s="12" t="inlineStr">
        <is>
          <t>PMC</t>
        </is>
      </c>
      <c r="G2212" s="7" t="inlineStr">
        <is>
          <t>Capital Plan</t>
        </is>
      </c>
      <c r="H2212" s="3" t="n">
        <v>5000</v>
      </c>
      <c r="I2212" s="3" t="n">
        <v>2000</v>
      </c>
      <c r="J2212" s="4" t="n">
        <v>3000</v>
      </c>
      <c r="K2212" s="8">
        <f>IF(H2212=0,0,I2212/H2212)</f>
        <v/>
      </c>
      <c r="L2212" s="10" t="inlineStr">
        <is>
          <t>In Progress</t>
        </is>
      </c>
    </row>
    <row r="2213">
      <c r="A2213" t="inlineStr">
        <is>
          <t>Valera Riverside</t>
        </is>
      </c>
      <c r="B2213" s="7" t="n">
        <v>2025</v>
      </c>
      <c r="C2213" t="inlineStr">
        <is>
          <t>Contingency</t>
        </is>
      </c>
      <c r="D2213" t="inlineStr">
        <is>
          <t>Contingency Amount</t>
        </is>
      </c>
      <c r="E2213" s="7" t="inlineStr">
        <is>
          <t>84510.0</t>
        </is>
      </c>
      <c r="F2213" s="11" t="inlineStr">
        <is>
          <t>GC</t>
        </is>
      </c>
      <c r="G2213" s="15" t="inlineStr">
        <is>
          <t>Contingency</t>
        </is>
      </c>
      <c r="H2213" s="3" t="n">
        <v>7224</v>
      </c>
      <c r="I2213" s="3" t="n">
        <v>0</v>
      </c>
      <c r="J2213" s="4" t="n">
        <v>7224</v>
      </c>
      <c r="K2213" s="8">
        <f>IF(H2213=0,0,I2213/H2213)</f>
        <v/>
      </c>
      <c r="L2213" s="12" t="inlineStr">
        <is>
          <t>Reserve</t>
        </is>
      </c>
    </row>
    <row r="2214">
      <c r="A2214" t="inlineStr">
        <is>
          <t>Valera Riverside</t>
        </is>
      </c>
      <c r="B2214" s="7" t="n">
        <v>2025</v>
      </c>
      <c r="C2214" t="inlineStr">
        <is>
          <t>Construction Management Fee</t>
        </is>
      </c>
      <c r="D2214" t="inlineStr">
        <is>
          <t>CM Fees</t>
        </is>
      </c>
      <c r="E2214" s="7" t="inlineStr">
        <is>
          <t>84505.0</t>
        </is>
      </c>
      <c r="F2214" s="11" t="inlineStr">
        <is>
          <t>GC</t>
        </is>
      </c>
      <c r="G2214" s="15" t="inlineStr">
        <is>
          <t>CM Fee</t>
        </is>
      </c>
      <c r="H2214" s="3" t="n">
        <v>7585</v>
      </c>
      <c r="I2214" s="3" t="n">
        <v>0</v>
      </c>
      <c r="J2214" s="4" t="n">
        <v>7585</v>
      </c>
      <c r="K2214" s="8">
        <f>IF(H2214=0,0,I2214/H2214)</f>
        <v/>
      </c>
      <c r="L2214" s="12" t="inlineStr">
        <is>
          <t>Reserve</t>
        </is>
      </c>
    </row>
    <row r="2215">
      <c r="A2215" t="inlineStr">
        <is>
          <t>Windward</t>
        </is>
      </c>
      <c r="B2215" s="7" t="n">
        <v>2025</v>
      </c>
      <c r="C2215" t="inlineStr">
        <is>
          <t>Landscape Cleanup and Enhancements</t>
        </is>
      </c>
      <c r="D2215" t="inlineStr">
        <is>
          <t>Tree trimming (Added in after PNA/Site Visit)</t>
        </is>
      </c>
      <c r="E2215" s="7" t="inlineStr">
        <is>
          <t>84303</t>
        </is>
      </c>
      <c r="F2215" s="12" t="inlineStr">
        <is>
          <t>PMC</t>
        </is>
      </c>
      <c r="G2215" s="7" t="inlineStr">
        <is>
          <t>Capital Plan</t>
        </is>
      </c>
      <c r="H2215" s="3" t="n">
        <v>50000</v>
      </c>
      <c r="I2215" s="3" t="n">
        <v>19200</v>
      </c>
      <c r="J2215" s="4" t="n">
        <v>30800</v>
      </c>
      <c r="K2215" s="8">
        <f>IF(H2215=0,0,I2215/H2215)</f>
        <v/>
      </c>
      <c r="L2215" s="10" t="inlineStr">
        <is>
          <t>In Progress</t>
        </is>
      </c>
    </row>
    <row r="2216">
      <c r="A2216" t="inlineStr">
        <is>
          <t>Windward</t>
        </is>
      </c>
      <c r="B2216" s="7" t="n">
        <v>2025</v>
      </c>
      <c r="C2216" t="inlineStr">
        <is>
          <t xml:space="preserve">Asphalt Coating </t>
        </is>
      </c>
      <c r="D2216" t="inlineStr">
        <is>
          <t>PNA: Seal Coat and Crack Fill (Decreased by $127380 and moved BTL in Yr 5)</t>
        </is>
      </c>
      <c r="E2216" s="7" t="inlineStr">
        <is>
          <t>84204</t>
        </is>
      </c>
      <c r="F2216" s="11" t="inlineStr">
        <is>
          <t>GC</t>
        </is>
      </c>
      <c r="G2216" s="7" t="inlineStr">
        <is>
          <t>Capital Plan</t>
        </is>
      </c>
      <c r="H2216" s="3" t="n">
        <v>144000</v>
      </c>
      <c r="I2216" s="3" t="n">
        <v>43200</v>
      </c>
      <c r="J2216" s="4" t="n">
        <v>100800</v>
      </c>
      <c r="K2216" s="8">
        <f>IF(H2216=0,0,I2216/H2216)</f>
        <v/>
      </c>
      <c r="L2216" s="10" t="inlineStr">
        <is>
          <t>In Progress</t>
        </is>
      </c>
    </row>
    <row r="2217">
      <c r="A2217" t="inlineStr">
        <is>
          <t>Windward</t>
        </is>
      </c>
      <c r="B2217" s="7" t="n">
        <v>2025</v>
      </c>
      <c r="C2217" t="inlineStr">
        <is>
          <t>Stripe parking areas</t>
        </is>
      </c>
      <c r="D2217" t="inlineStr">
        <is>
          <t>Stripe Parking Lot
Decreased $34,115 and moved BTL in Yr 9</t>
        </is>
      </c>
      <c r="E2217" s="7" t="inlineStr">
        <is>
          <t>84201</t>
        </is>
      </c>
      <c r="F2217" s="11" t="inlineStr">
        <is>
          <t>GC</t>
        </is>
      </c>
      <c r="G2217" s="7" t="inlineStr">
        <is>
          <t>Capital Plan</t>
        </is>
      </c>
      <c r="H2217" s="3" t="n">
        <v>28000</v>
      </c>
      <c r="I2217" s="3" t="n">
        <v>8400</v>
      </c>
      <c r="J2217" s="4" t="n">
        <v>19600</v>
      </c>
      <c r="K2217" s="8">
        <f>IF(H2217=0,0,I2217/H2217)</f>
        <v/>
      </c>
      <c r="L2217" s="10" t="inlineStr">
        <is>
          <t>In Progress</t>
        </is>
      </c>
    </row>
    <row r="2218">
      <c r="A2218" t="inlineStr">
        <is>
          <t>Windward</t>
        </is>
      </c>
      <c r="B2218" s="7" t="n">
        <v>2025</v>
      </c>
      <c r="C2218" t="inlineStr">
        <is>
          <t>Pavement Repairs</t>
        </is>
      </c>
      <c r="D2218" t="inlineStr">
        <is>
          <t>PNA: Repair potholes
Lender PCA/Equity PCA: Damaged pavement consisting of linear cracking and alligator cracking, was o</t>
        </is>
      </c>
      <c r="E2218" s="7" t="inlineStr">
        <is>
          <t>84204</t>
        </is>
      </c>
      <c r="F2218" s="11" t="inlineStr">
        <is>
          <t>GC</t>
        </is>
      </c>
      <c r="G2218" s="7" t="inlineStr">
        <is>
          <t>Capital Plan</t>
        </is>
      </c>
      <c r="H2218" s="3" t="n">
        <v>25000</v>
      </c>
      <c r="I2218" s="3" t="n">
        <v>7500</v>
      </c>
      <c r="J2218" s="4" t="n">
        <v>17500</v>
      </c>
      <c r="K2218" s="8">
        <f>IF(H2218=0,0,I2218/H2218)</f>
        <v/>
      </c>
      <c r="L2218" s="10" t="inlineStr">
        <is>
          <t>In Progress</t>
        </is>
      </c>
    </row>
    <row r="2219">
      <c r="A2219" t="inlineStr">
        <is>
          <t>Windward</t>
        </is>
      </c>
      <c r="B2219" s="7" t="n">
        <v>2025</v>
      </c>
      <c r="C2219" t="inlineStr">
        <is>
          <t>ADA parking &amp; curb cuts</t>
        </is>
      </c>
      <c r="D2219" t="inlineStr">
        <is>
          <t xml:space="preserve">Equity PCA: No van-accessible parking space was present at the leasing office. Installation of one van-accessible space </t>
        </is>
      </c>
      <c r="E2219" s="7" t="inlineStr">
        <is>
          <t>83520</t>
        </is>
      </c>
      <c r="F2219" s="12" t="inlineStr">
        <is>
          <t>PMC</t>
        </is>
      </c>
      <c r="G2219" s="7" t="inlineStr">
        <is>
          <t>Capital Plan</t>
        </is>
      </c>
      <c r="H2219" s="3" t="n">
        <v>1000</v>
      </c>
      <c r="I2219" s="3" t="n">
        <v>0</v>
      </c>
      <c r="J2219" s="4" t="n">
        <v>1000</v>
      </c>
      <c r="K2219" s="8">
        <f>IF(H2219=0,0,I2219/H2219)</f>
        <v/>
      </c>
      <c r="L2219" s="13" t="inlineStr">
        <is>
          <t>Not Started</t>
        </is>
      </c>
    </row>
    <row r="2220">
      <c r="A2220" t="inlineStr">
        <is>
          <t>Windward</t>
        </is>
      </c>
      <c r="B2220" s="7" t="n">
        <v>2025</v>
      </c>
      <c r="C2220" t="inlineStr">
        <is>
          <t>Exterior Stairs - Repair exterior stair railings</t>
        </is>
      </c>
      <c r="D2220" t="inlineStr">
        <is>
          <t>Post: Adding in painting of exterior railings</t>
        </is>
      </c>
      <c r="E2220" s="7" t="inlineStr">
        <is>
          <t>84121</t>
        </is>
      </c>
      <c r="F2220" s="11" t="inlineStr">
        <is>
          <t>GC</t>
        </is>
      </c>
      <c r="G2220" s="7" t="inlineStr">
        <is>
          <t>Capital Plan</t>
        </is>
      </c>
      <c r="H2220" s="3" t="n">
        <v>10000</v>
      </c>
      <c r="I2220" s="3" t="n">
        <v>3000</v>
      </c>
      <c r="J2220" s="4" t="n">
        <v>7000</v>
      </c>
      <c r="K2220" s="8">
        <f>IF(H2220=0,0,I2220/H2220)</f>
        <v/>
      </c>
      <c r="L2220" s="10" t="inlineStr">
        <is>
          <t>In Progress</t>
        </is>
      </c>
    </row>
    <row r="2221">
      <c r="A2221" t="inlineStr">
        <is>
          <t>Windward</t>
        </is>
      </c>
      <c r="B2221" s="7" t="n">
        <v>2025</v>
      </c>
      <c r="C2221" t="inlineStr">
        <is>
          <t>Asphalt composite shingle roofing</t>
        </is>
      </c>
      <c r="D2221" t="inlineStr">
        <is>
          <t>PNA: Standard roof tune up on ridge, vallt and pipe jacks; Equity PCA: Roof replacement - asphalt shingles (Yr 10) (Decr</t>
        </is>
      </c>
      <c r="E2221" s="7" t="inlineStr">
        <is>
          <t>84433</t>
        </is>
      </c>
      <c r="F2221" s="11" t="inlineStr">
        <is>
          <t>GC</t>
        </is>
      </c>
      <c r="G2221" s="7" t="inlineStr">
        <is>
          <t>Capital Plan</t>
        </is>
      </c>
      <c r="H2221" s="3" t="n">
        <v>22000</v>
      </c>
      <c r="I2221" s="3" t="n">
        <v>6600</v>
      </c>
      <c r="J2221" s="4" t="n">
        <v>15400</v>
      </c>
      <c r="K2221" s="8">
        <f>IF(H2221=0,0,I2221/H2221)</f>
        <v/>
      </c>
      <c r="L2221" s="10" t="inlineStr">
        <is>
          <t>In Progress</t>
        </is>
      </c>
    </row>
    <row r="2222">
      <c r="A2222" t="inlineStr">
        <is>
          <t>Windward</t>
        </is>
      </c>
      <c r="B2222" s="7" t="n">
        <v>2025</v>
      </c>
      <c r="C2222" t="inlineStr">
        <is>
          <t>Gutters &amp; downspouts</t>
        </is>
      </c>
      <c r="D2222" t="inlineStr">
        <is>
          <t>PNA: Clean and repitch gutters throughout property</t>
        </is>
      </c>
      <c r="E2222" s="7" t="inlineStr">
        <is>
          <t>84202.0</t>
        </is>
      </c>
      <c r="F2222" s="11" t="inlineStr">
        <is>
          <t>GC</t>
        </is>
      </c>
      <c r="G2222" s="7" t="inlineStr">
        <is>
          <t>Capital Plan</t>
        </is>
      </c>
      <c r="H2222" s="3" t="n">
        <v>16000</v>
      </c>
      <c r="I2222" s="3" t="n">
        <v>4800</v>
      </c>
      <c r="J2222" s="4" t="n">
        <v>11200</v>
      </c>
      <c r="K2222" s="8">
        <f>IF(H2222=0,0,I2222/H2222)</f>
        <v/>
      </c>
      <c r="L2222" s="10" t="inlineStr">
        <is>
          <t>In Progress</t>
        </is>
      </c>
    </row>
    <row r="2223">
      <c r="A2223" t="inlineStr">
        <is>
          <t>Windward</t>
        </is>
      </c>
      <c r="B2223" s="7" t="n">
        <v>2025</v>
      </c>
      <c r="C2223" t="inlineStr">
        <is>
          <t>Exterior building</t>
        </is>
      </c>
      <c r="D2223" t="inlineStr">
        <is>
          <t>Capitalized year 5 work: exterior painting, repairing stucco, replacing wood trim, replacing siding (Decreased by $38,01</t>
        </is>
      </c>
      <c r="E2223" s="7" t="inlineStr">
        <is>
          <t>84206</t>
        </is>
      </c>
      <c r="F2223" s="12" t="inlineStr">
        <is>
          <t>PMC</t>
        </is>
      </c>
      <c r="G2223" s="7" t="inlineStr">
        <is>
          <t>Capital Plan</t>
        </is>
      </c>
      <c r="H2223" s="3" t="n">
        <v>359000</v>
      </c>
      <c r="I2223" s="3" t="n">
        <v>371</v>
      </c>
      <c r="J2223" s="4" t="n">
        <v>358629</v>
      </c>
      <c r="K2223" s="8">
        <f>IF(H2223=0,0,I2223/H2223)</f>
        <v/>
      </c>
      <c r="L2223" s="10" t="inlineStr">
        <is>
          <t>In Progress</t>
        </is>
      </c>
    </row>
    <row r="2224">
      <c r="A2224" t="inlineStr">
        <is>
          <t>Windward</t>
        </is>
      </c>
      <c r="B2224" s="7" t="n">
        <v>2025</v>
      </c>
      <c r="C2224" t="inlineStr">
        <is>
          <t>Appliances Package</t>
        </is>
      </c>
      <c r="D2224" t="inlineStr">
        <is>
          <t>Cost Reallocation from BTL Yr1: Adjusted amount to reflect appliance actuals on Cortland's past BTL</t>
        </is>
      </c>
      <c r="E2224" s="7" t="inlineStr">
        <is>
          <t>84431.0</t>
        </is>
      </c>
      <c r="F2224" s="12" t="inlineStr">
        <is>
          <t>PMC</t>
        </is>
      </c>
      <c r="G2224" s="7" t="inlineStr">
        <is>
          <t>Capital Plan</t>
        </is>
      </c>
      <c r="H2224" s="3" t="n">
        <v>29680</v>
      </c>
      <c r="I2224" s="3" t="n">
        <v>0</v>
      </c>
      <c r="J2224" s="4" t="n">
        <v>29680</v>
      </c>
      <c r="K2224" s="8">
        <f>IF(H2224=0,0,I2224/H2224)</f>
        <v/>
      </c>
      <c r="L2224" s="13" t="inlineStr">
        <is>
          <t>Not Started</t>
        </is>
      </c>
    </row>
    <row r="2225">
      <c r="A2225" t="inlineStr">
        <is>
          <t>Windward</t>
        </is>
      </c>
      <c r="B2225" s="7" t="n">
        <v>2025</v>
      </c>
      <c r="C2225" t="inlineStr">
        <is>
          <t xml:space="preserve">Flooring </t>
        </is>
      </c>
      <c r="D2225" t="inlineStr">
        <is>
          <t>Cost Reallocation from BTL Yr1: Adjusted amount to reflect replacing one unit's floors per month ($3k per turn)</t>
        </is>
      </c>
      <c r="E2225" s="7" t="inlineStr">
        <is>
          <t>84431.0</t>
        </is>
      </c>
      <c r="F2225" s="12" t="inlineStr">
        <is>
          <t>PMC</t>
        </is>
      </c>
      <c r="G2225" s="7" t="inlineStr">
        <is>
          <t>Capital Plan</t>
        </is>
      </c>
      <c r="H2225" s="3" t="n">
        <v>36000</v>
      </c>
      <c r="I2225" s="3" t="n">
        <v>0</v>
      </c>
      <c r="J2225" s="4" t="n">
        <v>36000</v>
      </c>
      <c r="K2225" s="8">
        <f>IF(H2225=0,0,I2225/H2225)</f>
        <v/>
      </c>
      <c r="L2225" s="13" t="inlineStr">
        <is>
          <t>Not Started</t>
        </is>
      </c>
    </row>
    <row r="2226">
      <c r="A2226" t="inlineStr">
        <is>
          <t>Windward</t>
        </is>
      </c>
      <c r="B2226" s="7" t="n">
        <v>2025</v>
      </c>
      <c r="C2226" t="inlineStr">
        <is>
          <t>Clean Dryer vents</t>
        </is>
      </c>
      <c r="D2226" t="inlineStr">
        <is>
          <t>Clean vents and replace missing covers (Added in after PNA/Site Visit)</t>
        </is>
      </c>
      <c r="E2226" s="7" t="inlineStr">
        <is>
          <t>84106</t>
        </is>
      </c>
      <c r="F2226" s="11" t="inlineStr">
        <is>
          <t>GC</t>
        </is>
      </c>
      <c r="G2226" s="7" t="inlineStr">
        <is>
          <t>Capital Plan</t>
        </is>
      </c>
      <c r="H2226" s="3" t="n">
        <v>16170</v>
      </c>
      <c r="I2226" s="3" t="n">
        <v>4851</v>
      </c>
      <c r="J2226" s="4" t="n">
        <v>11319</v>
      </c>
      <c r="K2226" s="8">
        <f>IF(H2226=0,0,I2226/H2226)</f>
        <v/>
      </c>
      <c r="L2226" s="10" t="inlineStr">
        <is>
          <t>In Progress</t>
        </is>
      </c>
    </row>
    <row r="2227">
      <c r="A2227" t="inlineStr">
        <is>
          <t>Windward</t>
        </is>
      </c>
      <c r="B2227" s="7" t="n">
        <v>2025</v>
      </c>
      <c r="C2227" t="inlineStr">
        <is>
          <t>Water Heaters</t>
        </is>
      </c>
      <c r="D2227" t="inlineStr">
        <is>
          <t>Cost Reallocation from BTL Yr1: Adjusted amount to reflect water heater actuals on Cortland's past BTL</t>
        </is>
      </c>
      <c r="E2227" s="7" t="inlineStr">
        <is>
          <t>84476.0</t>
        </is>
      </c>
      <c r="F2227" s="12" t="inlineStr">
        <is>
          <t>PMC</t>
        </is>
      </c>
      <c r="G2227" s="7" t="inlineStr">
        <is>
          <t>Capital Plan</t>
        </is>
      </c>
      <c r="H2227" s="3" t="n">
        <v>16000</v>
      </c>
      <c r="I2227" s="3" t="n">
        <v>0</v>
      </c>
      <c r="J2227" s="4" t="n">
        <v>16000</v>
      </c>
      <c r="K2227" s="8">
        <f>IF(H2227=0,0,I2227/H2227)</f>
        <v/>
      </c>
      <c r="L2227" s="13" t="inlineStr">
        <is>
          <t>Not Started</t>
        </is>
      </c>
    </row>
    <row r="2228">
      <c r="A2228" t="inlineStr">
        <is>
          <t>Windward</t>
        </is>
      </c>
      <c r="B2228" s="7" t="n">
        <v>2025</v>
      </c>
      <c r="C2228" t="inlineStr">
        <is>
          <t xml:space="preserve">HVAC inspection and maintenance </t>
        </is>
      </c>
      <c r="D2228" t="inlineStr">
        <is>
          <t>Cost Reallocation from BTL Yr1: Adjusted amount to reflect HVAC actuals on Cortland's past BTL</t>
        </is>
      </c>
      <c r="E2228" s="7" t="inlineStr">
        <is>
          <t>84218.0</t>
        </is>
      </c>
      <c r="F2228" s="12" t="inlineStr">
        <is>
          <t>PMC</t>
        </is>
      </c>
      <c r="G2228" s="7" t="inlineStr">
        <is>
          <t>Capital Plan</t>
        </is>
      </c>
      <c r="H2228" s="3" t="n">
        <v>16000</v>
      </c>
      <c r="I2228" s="3" t="n">
        <v>2531</v>
      </c>
      <c r="J2228" s="4" t="n">
        <v>13469</v>
      </c>
      <c r="K2228" s="8">
        <f>IF(H2228=0,0,I2228/H2228)</f>
        <v/>
      </c>
      <c r="L2228" s="10" t="inlineStr">
        <is>
          <t>In Progress</t>
        </is>
      </c>
    </row>
    <row r="2229">
      <c r="A2229" t="inlineStr">
        <is>
          <t>Windward</t>
        </is>
      </c>
      <c r="B2229" s="7" t="n">
        <v>2025</v>
      </c>
      <c r="C2229" t="inlineStr">
        <is>
          <t>Doors</t>
        </is>
      </c>
      <c r="D2229" t="inlineStr">
        <is>
          <t xml:space="preserve">Cost Reallocation from BTL Yr1: replace sliding doors at turnover (40% in Yr 1, 30% in Yr 2, 20% in Yr 3, and 10% in Yr </t>
        </is>
      </c>
      <c r="E2229" s="7" t="inlineStr">
        <is>
          <t>84304.0</t>
        </is>
      </c>
      <c r="F2229" s="12" t="inlineStr">
        <is>
          <t>PMC</t>
        </is>
      </c>
      <c r="G2229" s="7" t="inlineStr">
        <is>
          <t>Capital Plan</t>
        </is>
      </c>
      <c r="H2229" s="3" t="n">
        <v>180000</v>
      </c>
      <c r="I2229" s="3" t="n">
        <v>1022</v>
      </c>
      <c r="J2229" s="4" t="n">
        <v>178978</v>
      </c>
      <c r="K2229" s="8">
        <f>IF(H2229=0,0,I2229/H2229)</f>
        <v/>
      </c>
      <c r="L2229" s="10" t="inlineStr">
        <is>
          <t>In Progress</t>
        </is>
      </c>
    </row>
    <row r="2230">
      <c r="A2230" t="inlineStr">
        <is>
          <t>Windward</t>
        </is>
      </c>
      <c r="B2230" s="7" t="n">
        <v>2025</v>
      </c>
      <c r="C2230" t="inlineStr">
        <is>
          <t>Fire Stops</t>
        </is>
      </c>
      <c r="D2230" t="inlineStr">
        <is>
          <t>PNA: Fire stops</t>
        </is>
      </c>
      <c r="E2230" s="7" t="inlineStr">
        <is>
          <t>84211</t>
        </is>
      </c>
      <c r="F2230" s="12" t="inlineStr">
        <is>
          <t>PMC</t>
        </is>
      </c>
      <c r="G2230" s="7" t="inlineStr">
        <is>
          <t>Capital Plan</t>
        </is>
      </c>
      <c r="H2230" s="3" t="n">
        <v>28812</v>
      </c>
      <c r="I2230" s="3" t="n">
        <v>24990</v>
      </c>
      <c r="J2230" s="4" t="n">
        <v>3822</v>
      </c>
      <c r="K2230" s="8">
        <f>IF(H2230=0,0,I2230/H2230)</f>
        <v/>
      </c>
      <c r="L2230" s="10" t="inlineStr">
        <is>
          <t>In Progress</t>
        </is>
      </c>
    </row>
    <row r="2231">
      <c r="A2231" t="inlineStr">
        <is>
          <t>Windward</t>
        </is>
      </c>
      <c r="B2231" s="7" t="n">
        <v>2025</v>
      </c>
      <c r="C2231" t="inlineStr">
        <is>
          <t>Carbon Monoxide/Smoke Detectors</t>
        </is>
      </c>
      <c r="D2231" t="inlineStr">
        <is>
          <t>Lender PCA: Two smoke-only detectors were observed in Units 16014 and 2004. This appeared to be a rare exception, and th</t>
        </is>
      </c>
      <c r="E2231" s="7" t="inlineStr">
        <is>
          <t>83236</t>
        </is>
      </c>
      <c r="F2231" s="12" t="inlineStr">
        <is>
          <t>PMC</t>
        </is>
      </c>
      <c r="G2231" s="7" t="inlineStr">
        <is>
          <t>Capital Plan</t>
        </is>
      </c>
      <c r="H2231" s="3" t="n">
        <v>450</v>
      </c>
      <c r="I2231" s="3" t="n">
        <v>0</v>
      </c>
      <c r="J2231" s="4" t="n">
        <v>450</v>
      </c>
      <c r="K2231" s="8">
        <f>IF(H2231=0,0,I2231/H2231)</f>
        <v/>
      </c>
      <c r="L2231" s="13" t="inlineStr">
        <is>
          <t>Not Started</t>
        </is>
      </c>
    </row>
    <row r="2232">
      <c r="A2232" t="inlineStr">
        <is>
          <t>Windward</t>
        </is>
      </c>
      <c r="B2232" s="7" t="n">
        <v>2025</v>
      </c>
      <c r="C2232" t="inlineStr">
        <is>
          <t>Signage - Site</t>
        </is>
      </c>
      <c r="D2232" t="inlineStr">
        <is>
          <t>Post: Adding in signage to account for switching from Cortland signage</t>
        </is>
      </c>
      <c r="E2232" s="7" t="inlineStr">
        <is>
          <t>84103</t>
        </is>
      </c>
      <c r="F2232" s="12" t="inlineStr">
        <is>
          <t>PMC</t>
        </is>
      </c>
      <c r="G2232" s="7" t="inlineStr">
        <is>
          <t>Capital Plan</t>
        </is>
      </c>
      <c r="H2232" s="3" t="n">
        <v>50000</v>
      </c>
      <c r="I2232" s="3" t="n">
        <v>1032</v>
      </c>
      <c r="J2232" s="4" t="n">
        <v>48968</v>
      </c>
      <c r="K2232" s="8">
        <f>IF(H2232=0,0,I2232/H2232)</f>
        <v/>
      </c>
      <c r="L2232" s="10" t="inlineStr">
        <is>
          <t>In Progress</t>
        </is>
      </c>
    </row>
    <row r="2233">
      <c r="A2233" t="inlineStr">
        <is>
          <t>Windward</t>
        </is>
      </c>
      <c r="B2233" s="7" t="n">
        <v>2025</v>
      </c>
      <c r="C2233" t="inlineStr">
        <is>
          <t>Security Camera System</t>
        </is>
      </c>
      <c r="D2233" t="inlineStr">
        <is>
          <t>Vistria: address adding security cameras to mailbox area</t>
        </is>
      </c>
      <c r="E2233" s="7" t="inlineStr">
        <is>
          <t>84450</t>
        </is>
      </c>
      <c r="F2233" s="12" t="inlineStr">
        <is>
          <t>PMC</t>
        </is>
      </c>
      <c r="G2233" s="7" t="inlineStr">
        <is>
          <t>Capital Plan</t>
        </is>
      </c>
      <c r="H2233" s="3" t="n">
        <v>10000</v>
      </c>
      <c r="I2233" s="3" t="n">
        <v>0</v>
      </c>
      <c r="J2233" s="4" t="n">
        <v>10000</v>
      </c>
      <c r="K2233" s="8">
        <f>IF(H2233=0,0,I2233/H2233)</f>
        <v/>
      </c>
      <c r="L2233" s="13" t="inlineStr">
        <is>
          <t>Not Started</t>
        </is>
      </c>
    </row>
    <row r="2234">
      <c r="A2234" t="inlineStr">
        <is>
          <t>Windward</t>
        </is>
      </c>
      <c r="B2234" s="7" t="n">
        <v>2025</v>
      </c>
      <c r="C2234" t="inlineStr">
        <is>
          <t>Golf Cart</t>
        </is>
      </c>
      <c r="D2234" t="inlineStr">
        <is>
          <t>Post: Adding in new leasing golf cart</t>
        </is>
      </c>
      <c r="E2234" s="7" t="inlineStr">
        <is>
          <t>83375</t>
        </is>
      </c>
      <c r="F2234" s="12" t="inlineStr">
        <is>
          <t>PMC</t>
        </is>
      </c>
      <c r="G2234" s="7" t="inlineStr">
        <is>
          <t>Capital Plan</t>
        </is>
      </c>
      <c r="H2234" s="3" t="n">
        <v>15000</v>
      </c>
      <c r="I2234" s="3" t="n">
        <v>5814</v>
      </c>
      <c r="J2234" s="4" t="n">
        <v>9186</v>
      </c>
      <c r="K2234" s="8">
        <f>IF(H2234=0,0,I2234/H2234)</f>
        <v/>
      </c>
      <c r="L2234" s="10" t="inlineStr">
        <is>
          <t>In Progress</t>
        </is>
      </c>
    </row>
    <row r="2235">
      <c r="A2235" t="inlineStr">
        <is>
          <t>Windward</t>
        </is>
      </c>
      <c r="B2235" s="7" t="n">
        <v>2025</v>
      </c>
      <c r="C2235" t="inlineStr">
        <is>
          <t>Replace AC condenser</t>
        </is>
      </c>
      <c r="D2235" t="inlineStr">
        <is>
          <t>PNA: Add insulation to Condensing unit lines</t>
        </is>
      </c>
      <c r="E2235" s="7" t="inlineStr">
        <is>
          <t>84218.0</t>
        </is>
      </c>
      <c r="F2235" s="11" t="inlineStr">
        <is>
          <t>GC</t>
        </is>
      </c>
      <c r="G2235" s="7" t="inlineStr">
        <is>
          <t>Capital Plan</t>
        </is>
      </c>
      <c r="H2235" s="3" t="n">
        <v>26000</v>
      </c>
      <c r="I2235" s="3" t="n">
        <v>7800</v>
      </c>
      <c r="J2235" s="4" t="n">
        <v>18200</v>
      </c>
      <c r="K2235" s="8">
        <f>IF(H2235=0,0,I2235/H2235)</f>
        <v/>
      </c>
      <c r="L2235" s="10" t="inlineStr">
        <is>
          <t>In Progress</t>
        </is>
      </c>
    </row>
    <row r="2236">
      <c r="A2236" t="inlineStr">
        <is>
          <t>Windward</t>
        </is>
      </c>
      <c r="B2236" s="7" t="n">
        <v>2025</v>
      </c>
      <c r="C2236" t="inlineStr">
        <is>
          <t>Electrical Panel Disconnects &amp; Meter Banks</t>
        </is>
      </c>
      <c r="D2236" t="inlineStr">
        <is>
          <t>Vistria: raise electrical panel replacements up front @ $2,300 a unit</t>
        </is>
      </c>
      <c r="E2236" s="7" t="inlineStr">
        <is>
          <t>84330</t>
        </is>
      </c>
      <c r="F2236" s="11" t="inlineStr">
        <is>
          <t>GC</t>
        </is>
      </c>
      <c r="G2236" s="7" t="inlineStr">
        <is>
          <t>Capital Plan</t>
        </is>
      </c>
      <c r="H2236" s="3" t="n">
        <v>676200</v>
      </c>
      <c r="I2236" s="3" t="n">
        <v>202860</v>
      </c>
      <c r="J2236" s="4" t="n">
        <v>473340</v>
      </c>
      <c r="K2236" s="8">
        <f>IF(H2236=0,0,I2236/H2236)</f>
        <v/>
      </c>
      <c r="L2236" s="10" t="inlineStr">
        <is>
          <t>In Progress</t>
        </is>
      </c>
    </row>
    <row r="2237">
      <c r="A2237" t="inlineStr">
        <is>
          <t>Windward</t>
        </is>
      </c>
      <c r="B2237" s="7" t="n">
        <v>2025</v>
      </c>
      <c r="C2237" t="inlineStr">
        <is>
          <t>Common area light fixtures</t>
        </is>
      </c>
      <c r="D2237" t="inlineStr">
        <is>
          <t>Vistria: address adding exterior lighting around mailbox area (includes other lighting enhancements)</t>
        </is>
      </c>
      <c r="E2237" s="7" t="inlineStr">
        <is>
          <t>84210</t>
        </is>
      </c>
      <c r="F2237" s="11" t="inlineStr">
        <is>
          <t>GC</t>
        </is>
      </c>
      <c r="G2237" s="7" t="inlineStr">
        <is>
          <t>Capital Plan</t>
        </is>
      </c>
      <c r="H2237" s="3" t="n">
        <v>35000</v>
      </c>
      <c r="I2237" s="3" t="n">
        <v>10500</v>
      </c>
      <c r="J2237" s="4" t="n">
        <v>24500</v>
      </c>
      <c r="K2237" s="8">
        <f>IF(H2237=0,0,I2237/H2237)</f>
        <v/>
      </c>
      <c r="L2237" s="10" t="inlineStr">
        <is>
          <t>In Progress</t>
        </is>
      </c>
    </row>
    <row r="2238">
      <c r="A2238" t="inlineStr">
        <is>
          <t>Windward</t>
        </is>
      </c>
      <c r="B2238" s="7" t="n">
        <v>2025</v>
      </c>
      <c r="C2238" t="inlineStr">
        <is>
          <t>Contingency</t>
        </is>
      </c>
      <c r="D2238" t="inlineStr">
        <is>
          <t>Contingency Amount</t>
        </is>
      </c>
      <c r="E2238" s="7" t="inlineStr">
        <is>
          <t>84510</t>
        </is>
      </c>
      <c r="F2238" s="11" t="inlineStr">
        <is>
          <t>GC</t>
        </is>
      </c>
      <c r="G2238" s="15" t="inlineStr">
        <is>
          <t>Contingency</t>
        </is>
      </c>
      <c r="H2238" s="3" t="n">
        <v>89516</v>
      </c>
      <c r="I2238" s="3" t="n">
        <v>0</v>
      </c>
      <c r="J2238" s="4" t="n">
        <v>89516</v>
      </c>
      <c r="K2238" s="8">
        <f>IF(H2238=0,0,I2238/H2238)</f>
        <v/>
      </c>
      <c r="L2238" s="12" t="inlineStr">
        <is>
          <t>Reserve</t>
        </is>
      </c>
    </row>
    <row r="2239">
      <c r="A2239" t="inlineStr">
        <is>
          <t>Windward</t>
        </is>
      </c>
      <c r="B2239" s="7" t="n">
        <v>2025</v>
      </c>
      <c r="C2239" t="inlineStr">
        <is>
          <t>Construction Management Fee</t>
        </is>
      </c>
      <c r="D2239" t="inlineStr">
        <is>
          <t>CM Fees</t>
        </is>
      </c>
      <c r="E2239" s="7" t="inlineStr">
        <is>
          <t>84505</t>
        </is>
      </c>
      <c r="F2239" s="11" t="inlineStr">
        <is>
          <t>GC</t>
        </is>
      </c>
      <c r="G2239" s="15" t="inlineStr">
        <is>
          <t>CM Fee</t>
        </is>
      </c>
      <c r="H2239" s="3" t="n">
        <v>93991</v>
      </c>
      <c r="I2239" s="3" t="n">
        <v>0</v>
      </c>
      <c r="J2239" s="4" t="n">
        <v>93991</v>
      </c>
      <c r="K2239" s="8">
        <f>IF(H2239=0,0,I2239/H2239)</f>
        <v/>
      </c>
      <c r="L2239" s="12" t="inlineStr">
        <is>
          <t>Reserve</t>
        </is>
      </c>
    </row>
    <row r="2240">
      <c r="A2240" t="inlineStr">
        <is>
          <t>Almaden 1930</t>
        </is>
      </c>
      <c r="B2240" s="7" t="n">
        <v>2026</v>
      </c>
      <c r="C2240" t="inlineStr">
        <is>
          <t>Landscape Cleanup and Enhancements</t>
        </is>
      </c>
      <c r="D2240" t="inlineStr">
        <is>
          <t>Post: General curb appeal enhancement</t>
        </is>
      </c>
      <c r="E2240" s="7" t="inlineStr">
        <is>
          <t>51045-00</t>
        </is>
      </c>
      <c r="F2240" s="11" t="inlineStr">
        <is>
          <t>GC</t>
        </is>
      </c>
      <c r="G2240" s="7" t="inlineStr">
        <is>
          <t>Capital Plan</t>
        </is>
      </c>
      <c r="H2240" s="3" t="n">
        <v>35000</v>
      </c>
      <c r="I2240" s="3" t="n">
        <v>96250</v>
      </c>
      <c r="J2240" s="4" t="n">
        <v>-61250</v>
      </c>
      <c r="K2240" s="8">
        <f>IF(H2240=0,0,I2240/H2240)</f>
        <v/>
      </c>
      <c r="L2240" s="11" t="inlineStr">
        <is>
          <t>Completed</t>
        </is>
      </c>
    </row>
    <row r="2241">
      <c r="A2241" t="inlineStr">
        <is>
          <t>Almaden 1930</t>
        </is>
      </c>
      <c r="B2241" s="7" t="n">
        <v>2026</v>
      </c>
      <c r="C2241" t="inlineStr">
        <is>
          <t xml:space="preserve">Asphalt Coating </t>
        </is>
      </c>
      <c r="D2241" t="inlineStr">
        <is>
          <t>PNA: Repair asphalt, seal coat, and stripe. Lender PCA: The asphalt pavement has localized alligator cracking, and gener</t>
        </is>
      </c>
      <c r="E2241" s="7" t="inlineStr">
        <is>
          <t>51051-00</t>
        </is>
      </c>
      <c r="F2241" s="11" t="inlineStr">
        <is>
          <t>GC</t>
        </is>
      </c>
      <c r="G2241" s="7" t="inlineStr">
        <is>
          <t>Capital Plan</t>
        </is>
      </c>
      <c r="H2241" s="3" t="n">
        <v>32970</v>
      </c>
      <c r="I2241" s="3" t="n">
        <v>700</v>
      </c>
      <c r="J2241" s="4" t="n">
        <v>32270</v>
      </c>
      <c r="K2241" s="8">
        <f>IF(H2241=0,0,I2241/H2241)</f>
        <v/>
      </c>
      <c r="L2241" s="10" t="inlineStr">
        <is>
          <t>In Progress</t>
        </is>
      </c>
    </row>
    <row r="2242">
      <c r="A2242" t="inlineStr">
        <is>
          <t>Almaden 1930</t>
        </is>
      </c>
      <c r="B2242" s="7" t="n">
        <v>2026</v>
      </c>
      <c r="C2242" t="inlineStr">
        <is>
          <t>Repair / replace swimming pool pumps</t>
        </is>
      </c>
      <c r="D2242" t="inlineStr">
        <is>
          <t>PNA: Anti entrapment devices</t>
        </is>
      </c>
      <c r="E2242" s="7" t="inlineStr">
        <is>
          <t>51025-00</t>
        </is>
      </c>
      <c r="F2242" s="11" t="inlineStr">
        <is>
          <t>GC</t>
        </is>
      </c>
      <c r="G2242" s="7" t="inlineStr">
        <is>
          <t>Capital Plan</t>
        </is>
      </c>
      <c r="H2242" s="3" t="n">
        <v>7140</v>
      </c>
      <c r="I2242" s="3" t="n">
        <v>63158</v>
      </c>
      <c r="J2242" s="4" t="n">
        <v>-56018</v>
      </c>
      <c r="K2242" s="8">
        <f>IF(H2242=0,0,I2242/H2242)</f>
        <v/>
      </c>
      <c r="L2242" s="11" t="inlineStr">
        <is>
          <t>Completed</t>
        </is>
      </c>
    </row>
    <row r="2243">
      <c r="A2243" t="inlineStr">
        <is>
          <t>Almaden 1930</t>
        </is>
      </c>
      <c r="B2243" s="7" t="n">
        <v>2026</v>
      </c>
      <c r="C2243" t="inlineStr">
        <is>
          <t>Fences &amp; gates - swimming pool</t>
        </is>
      </c>
      <c r="D2243" t="inlineStr">
        <is>
          <t xml:space="preserve">PNA: Repair and paint pool fence                                                                                        </t>
        </is>
      </c>
      <c r="E2243" s="7" t="inlineStr">
        <is>
          <t>51025-00</t>
        </is>
      </c>
      <c r="F2243" s="11" t="inlineStr">
        <is>
          <t>GC</t>
        </is>
      </c>
      <c r="G2243" s="7" t="inlineStr">
        <is>
          <t>Capital Plan</t>
        </is>
      </c>
      <c r="H2243" s="3" t="n">
        <v>22050</v>
      </c>
      <c r="I2243" s="3" t="n">
        <v>0</v>
      </c>
      <c r="J2243" s="4" t="n">
        <v>22050</v>
      </c>
      <c r="K2243" s="8">
        <f>IF(H2243=0,0,I2243/H2243)</f>
        <v/>
      </c>
      <c r="L2243" s="13" t="inlineStr">
        <is>
          <t>Not Started</t>
        </is>
      </c>
    </row>
    <row r="2244">
      <c r="A2244" t="inlineStr">
        <is>
          <t>Almaden 1930</t>
        </is>
      </c>
      <c r="B2244" s="7" t="n">
        <v>2026</v>
      </c>
      <c r="C2244" t="inlineStr">
        <is>
          <t>Carports / Garages</t>
        </is>
      </c>
      <c r="D2244" t="inlineStr">
        <is>
          <t xml:space="preserve">PNA: Repair car ports and paint posts and pearling                                                                      </t>
        </is>
      </c>
      <c r="E2244" s="7" t="inlineStr">
        <is>
          <t>51172-00</t>
        </is>
      </c>
      <c r="F2244" s="11" t="inlineStr">
        <is>
          <t>GC</t>
        </is>
      </c>
      <c r="G2244" s="7" t="inlineStr">
        <is>
          <t>Capital Plan</t>
        </is>
      </c>
      <c r="H2244" s="3" t="n">
        <v>13650</v>
      </c>
      <c r="I2244" s="3" t="n">
        <v>0</v>
      </c>
      <c r="J2244" s="4" t="n">
        <v>13650</v>
      </c>
      <c r="K2244" s="8">
        <f>IF(H2244=0,0,I2244/H2244)</f>
        <v/>
      </c>
      <c r="L2244" s="13" t="inlineStr">
        <is>
          <t>Not Started</t>
        </is>
      </c>
    </row>
    <row r="2245">
      <c r="A2245" t="inlineStr">
        <is>
          <t>Almaden 1930</t>
        </is>
      </c>
      <c r="B2245" s="7" t="n">
        <v>2026</v>
      </c>
      <c r="C2245" t="inlineStr">
        <is>
          <t>ADA parking &amp; curb cuts</t>
        </is>
      </c>
      <c r="D2245" t="inlineStr">
        <is>
          <t>Lender PCA: One van accessible space should be added at the leasing office. The restroom at the leasing office has acces</t>
        </is>
      </c>
      <c r="E2245" s="7" t="inlineStr">
        <is>
          <t>51091-00</t>
        </is>
      </c>
      <c r="F2245" s="11" t="inlineStr">
        <is>
          <t>GC</t>
        </is>
      </c>
      <c r="G2245" s="7" t="inlineStr">
        <is>
          <t>Capital Plan</t>
        </is>
      </c>
      <c r="H2245" s="3" t="n">
        <v>2000</v>
      </c>
      <c r="I2245" s="3" t="n">
        <v>0</v>
      </c>
      <c r="J2245" s="4" t="n">
        <v>2000</v>
      </c>
      <c r="K2245" s="8">
        <f>IF(H2245=0,0,I2245/H2245)</f>
        <v/>
      </c>
      <c r="L2245" s="13" t="inlineStr">
        <is>
          <t>Not Started</t>
        </is>
      </c>
    </row>
    <row r="2246">
      <c r="A2246" t="inlineStr">
        <is>
          <t>Almaden 1930</t>
        </is>
      </c>
      <c r="B2246" s="7" t="n">
        <v>2026</v>
      </c>
      <c r="C2246" t="inlineStr">
        <is>
          <t>Sidewalks</t>
        </is>
      </c>
      <c r="D2246" t="inlineStr">
        <is>
          <t>Lender PCA: A cracked walkway was observed. Immediate repairs are recommended to repair the walkway.</t>
        </is>
      </c>
      <c r="E2246" s="7" t="inlineStr">
        <is>
          <t>51091-00</t>
        </is>
      </c>
      <c r="F2246" s="11" t="inlineStr">
        <is>
          <t>GC</t>
        </is>
      </c>
      <c r="G2246" s="7" t="inlineStr">
        <is>
          <t>Capital Plan</t>
        </is>
      </c>
      <c r="H2246" s="3" t="n">
        <v>500</v>
      </c>
      <c r="I2246" s="3" t="n">
        <v>0</v>
      </c>
      <c r="J2246" s="4" t="n">
        <v>500</v>
      </c>
      <c r="K2246" s="8">
        <f>IF(H2246=0,0,I2246/H2246)</f>
        <v/>
      </c>
      <c r="L2246" s="13" t="inlineStr">
        <is>
          <t>Not Started</t>
        </is>
      </c>
    </row>
    <row r="2247">
      <c r="A2247" t="inlineStr">
        <is>
          <t>Almaden 1930</t>
        </is>
      </c>
      <c r="B2247" s="7" t="n">
        <v>2026</v>
      </c>
      <c r="C2247" t="inlineStr">
        <is>
          <t>Landscape irrigation</t>
        </is>
      </c>
      <c r="D2247" t="inlineStr">
        <is>
          <t xml:space="preserve">PNA: Inspect and repair irrigation                                                                                      </t>
        </is>
      </c>
      <c r="E2247" s="7" t="inlineStr">
        <is>
          <t>51045-00</t>
        </is>
      </c>
      <c r="F2247" s="11" t="inlineStr">
        <is>
          <t>GC</t>
        </is>
      </c>
      <c r="G2247" s="7" t="inlineStr">
        <is>
          <t>Capital Plan</t>
        </is>
      </c>
      <c r="H2247" s="3" t="n">
        <v>29400</v>
      </c>
      <c r="I2247" s="3" t="n">
        <v>0</v>
      </c>
      <c r="J2247" s="4" t="n">
        <v>29400</v>
      </c>
      <c r="K2247" s="8">
        <f>IF(H2247=0,0,I2247/H2247)</f>
        <v/>
      </c>
      <c r="L2247" s="13" t="inlineStr">
        <is>
          <t>Not Started</t>
        </is>
      </c>
    </row>
    <row r="2248">
      <c r="A2248" t="inlineStr">
        <is>
          <t>Almaden 1930</t>
        </is>
      </c>
      <c r="B2248" s="7" t="n">
        <v>2026</v>
      </c>
      <c r="C2248" t="inlineStr">
        <is>
          <t>Fences &amp; gates - site perimeter</t>
        </is>
      </c>
      <c r="D2248" t="inlineStr">
        <is>
          <t>PNA: Overlay wood fence on back of community. Lender PCA: Some of the chain link has been bowed slightly where cars have</t>
        </is>
      </c>
      <c r="E2248" s="7" t="inlineStr">
        <is>
          <t>51077-00</t>
        </is>
      </c>
      <c r="F2248" s="11" t="inlineStr">
        <is>
          <t>GC</t>
        </is>
      </c>
      <c r="G2248" s="7" t="inlineStr">
        <is>
          <t>Capital Plan</t>
        </is>
      </c>
      <c r="H2248" s="3" t="n">
        <v>19950</v>
      </c>
      <c r="I2248" s="3" t="n">
        <v>0</v>
      </c>
      <c r="J2248" s="4" t="n">
        <v>19950</v>
      </c>
      <c r="K2248" s="8">
        <f>IF(H2248=0,0,I2248/H2248)</f>
        <v/>
      </c>
      <c r="L2248" s="13" t="inlineStr">
        <is>
          <t>Not Started</t>
        </is>
      </c>
    </row>
    <row r="2249">
      <c r="A2249" t="inlineStr">
        <is>
          <t>Almaden 1930</t>
        </is>
      </c>
      <c r="B2249" s="7" t="n">
        <v>2026</v>
      </c>
      <c r="C2249" t="inlineStr">
        <is>
          <t xml:space="preserve">Retaining walls </t>
        </is>
      </c>
      <c r="D2249" t="inlineStr">
        <is>
          <t>PNA: Rebuild one section of retaining wall</t>
        </is>
      </c>
      <c r="E2249" s="7" t="inlineStr">
        <is>
          <t>51085-00</t>
        </is>
      </c>
      <c r="F2249" s="11" t="inlineStr">
        <is>
          <t>GC</t>
        </is>
      </c>
      <c r="G2249" s="7" t="inlineStr">
        <is>
          <t>Capital Plan</t>
        </is>
      </c>
      <c r="H2249" s="3" t="n">
        <v>16800</v>
      </c>
      <c r="I2249" s="3" t="n">
        <v>0</v>
      </c>
      <c r="J2249" s="4" t="n">
        <v>16800</v>
      </c>
      <c r="K2249" s="8">
        <f>IF(H2249=0,0,I2249/H2249)</f>
        <v/>
      </c>
      <c r="L2249" s="13" t="inlineStr">
        <is>
          <t>Not Started</t>
        </is>
      </c>
    </row>
    <row r="2250">
      <c r="A2250" t="inlineStr">
        <is>
          <t>Almaden 1930</t>
        </is>
      </c>
      <c r="B2250" s="7" t="n">
        <v>2026</v>
      </c>
      <c r="C2250" t="inlineStr">
        <is>
          <t>Landscaping</t>
        </is>
      </c>
      <c r="D2250" t="inlineStr">
        <is>
          <t>PNA: Remove dead tree branches and trim trees. EPCA: Trees were observed impeding on the building rooftops and facades o</t>
        </is>
      </c>
      <c r="E2250" s="7" t="inlineStr">
        <is>
          <t>51043-00</t>
        </is>
      </c>
      <c r="F2250" s="11" t="inlineStr">
        <is>
          <t>GC</t>
        </is>
      </c>
      <c r="G2250" s="7" t="inlineStr">
        <is>
          <t>Capital Plan</t>
        </is>
      </c>
      <c r="H2250" s="3" t="n">
        <v>91350</v>
      </c>
      <c r="I2250" s="3" t="n">
        <v>0</v>
      </c>
      <c r="J2250" s="4" t="n">
        <v>91350</v>
      </c>
      <c r="K2250" s="8">
        <f>IF(H2250=0,0,I2250/H2250)</f>
        <v/>
      </c>
      <c r="L2250" s="13" t="inlineStr">
        <is>
          <t>Not Started</t>
        </is>
      </c>
    </row>
    <row r="2251">
      <c r="A2251" t="inlineStr">
        <is>
          <t>Almaden 1930</t>
        </is>
      </c>
      <c r="B2251" s="7" t="n">
        <v>2026</v>
      </c>
      <c r="C2251" t="inlineStr">
        <is>
          <t>Resurface swimming pool</t>
        </is>
      </c>
      <c r="D2251" t="inlineStr">
        <is>
          <t>PNA: Repair to pool shell and resurface pool</t>
        </is>
      </c>
      <c r="E2251" s="7" t="inlineStr">
        <is>
          <t>51025-00</t>
        </is>
      </c>
      <c r="F2251" s="11" t="inlineStr">
        <is>
          <t>GC</t>
        </is>
      </c>
      <c r="G2251" s="7" t="inlineStr">
        <is>
          <t>Capital Plan</t>
        </is>
      </c>
      <c r="H2251" s="3" t="n">
        <v>68250</v>
      </c>
      <c r="I2251" s="3" t="n">
        <v>0</v>
      </c>
      <c r="J2251" s="4" t="n">
        <v>68250</v>
      </c>
      <c r="K2251" s="8">
        <f>IF(H2251=0,0,I2251/H2251)</f>
        <v/>
      </c>
      <c r="L2251" s="13" t="inlineStr">
        <is>
          <t>Not Started</t>
        </is>
      </c>
    </row>
    <row r="2252">
      <c r="A2252" t="inlineStr">
        <is>
          <t>Almaden 1930</t>
        </is>
      </c>
      <c r="B2252" s="7" t="n">
        <v>2026</v>
      </c>
      <c r="C2252" t="inlineStr">
        <is>
          <t>Replace swimming pool coping</t>
        </is>
      </c>
      <c r="D2252" t="inlineStr">
        <is>
          <t xml:space="preserve">PNA: Replace decko seal                                                                                                 </t>
        </is>
      </c>
      <c r="E2252" s="7" t="inlineStr">
        <is>
          <t>51025-00</t>
        </is>
      </c>
      <c r="F2252" s="11" t="inlineStr">
        <is>
          <t>GC</t>
        </is>
      </c>
      <c r="G2252" s="7" t="inlineStr">
        <is>
          <t>Capital Plan</t>
        </is>
      </c>
      <c r="H2252" s="3" t="n">
        <v>9975</v>
      </c>
      <c r="I2252" s="3" t="n">
        <v>0</v>
      </c>
      <c r="J2252" s="4" t="n">
        <v>9975</v>
      </c>
      <c r="K2252" s="8">
        <f>IF(H2252=0,0,I2252/H2252)</f>
        <v/>
      </c>
      <c r="L2252" s="13" t="inlineStr">
        <is>
          <t>Not Started</t>
        </is>
      </c>
    </row>
    <row r="2253">
      <c r="A2253" t="inlineStr">
        <is>
          <t>Almaden 1930</t>
        </is>
      </c>
      <c r="B2253" s="7" t="n">
        <v>2026</v>
      </c>
      <c r="C2253" t="inlineStr">
        <is>
          <t>Replace swimming pool deck</t>
        </is>
      </c>
      <c r="D2253" t="inlineStr">
        <is>
          <t>PNA: Pressure wash and seal brick pool deck</t>
        </is>
      </c>
      <c r="E2253" s="7" t="inlineStr">
        <is>
          <t>51025-00</t>
        </is>
      </c>
      <c r="F2253" s="11" t="inlineStr">
        <is>
          <t>GC</t>
        </is>
      </c>
      <c r="G2253" s="7" t="inlineStr">
        <is>
          <t>Capital Plan</t>
        </is>
      </c>
      <c r="H2253" s="3" t="n">
        <v>18900</v>
      </c>
      <c r="I2253" s="3" t="n">
        <v>0</v>
      </c>
      <c r="J2253" s="4" t="n">
        <v>18900</v>
      </c>
      <c r="K2253" s="8">
        <f>IF(H2253=0,0,I2253/H2253)</f>
        <v/>
      </c>
      <c r="L2253" s="13" t="inlineStr">
        <is>
          <t>Not Started</t>
        </is>
      </c>
    </row>
    <row r="2254">
      <c r="A2254" t="inlineStr">
        <is>
          <t>Almaden 1930</t>
        </is>
      </c>
      <c r="B2254" s="7" t="n">
        <v>2026</v>
      </c>
      <c r="C2254" t="inlineStr">
        <is>
          <t>Storm sewer piping</t>
        </is>
      </c>
      <c r="D2254" t="inlineStr">
        <is>
          <t>PNA: Clean storm drains. EPCA: Debris was observed clogging storm drains. Clearing the debris is recommended</t>
        </is>
      </c>
      <c r="E2254" s="7" t="inlineStr">
        <is>
          <t>51130-00</t>
        </is>
      </c>
      <c r="F2254" s="11" t="inlineStr">
        <is>
          <t>GC</t>
        </is>
      </c>
      <c r="G2254" s="7" t="inlineStr">
        <is>
          <t>Capital Plan</t>
        </is>
      </c>
      <c r="H2254" s="3" t="n">
        <v>18900</v>
      </c>
      <c r="I2254" s="3" t="n">
        <v>0</v>
      </c>
      <c r="J2254" s="4" t="n">
        <v>18900</v>
      </c>
      <c r="K2254" s="8">
        <f>IF(H2254=0,0,I2254/H2254)</f>
        <v/>
      </c>
      <c r="L2254" s="13" t="inlineStr">
        <is>
          <t>Not Started</t>
        </is>
      </c>
    </row>
    <row r="2255">
      <c r="A2255" t="inlineStr">
        <is>
          <t>Almaden 1930</t>
        </is>
      </c>
      <c r="B2255" s="7" t="n">
        <v>2026</v>
      </c>
      <c r="C2255" t="inlineStr">
        <is>
          <t xml:space="preserve">Termite Remediation </t>
        </is>
      </c>
      <c r="D2255" t="inlineStr">
        <is>
          <t>EPCA: Partner engaged Terminix for a termite and fungus/dryrot inspection at the subject property. Based on their findin</t>
        </is>
      </c>
      <c r="E2255" s="7" t="inlineStr">
        <is>
          <t>51992-00</t>
        </is>
      </c>
      <c r="F2255" s="11" t="inlineStr">
        <is>
          <t>GC</t>
        </is>
      </c>
      <c r="G2255" s="7" t="inlineStr">
        <is>
          <t>Capital Plan</t>
        </is>
      </c>
      <c r="H2255" s="3" t="n">
        <v>35000</v>
      </c>
      <c r="I2255" s="3" t="n">
        <v>17500</v>
      </c>
      <c r="J2255" s="4" t="n">
        <v>17500</v>
      </c>
      <c r="K2255" s="8">
        <f>IF(H2255=0,0,I2255/H2255)</f>
        <v/>
      </c>
      <c r="L2255" s="10" t="inlineStr">
        <is>
          <t>In Progress</t>
        </is>
      </c>
    </row>
    <row r="2256">
      <c r="A2256" t="inlineStr">
        <is>
          <t>Almaden 1930</t>
        </is>
      </c>
      <c r="B2256" s="7" t="n">
        <v>2026</v>
      </c>
      <c r="C2256" t="inlineStr">
        <is>
          <t>Water distribution piping</t>
        </is>
      </c>
      <c r="D2256" t="inlineStr">
        <is>
          <t>PNA: Install sewer covers</t>
        </is>
      </c>
      <c r="E2256" s="7" t="inlineStr">
        <is>
          <t>51134-00</t>
        </is>
      </c>
      <c r="F2256" s="11" t="inlineStr">
        <is>
          <t>GC</t>
        </is>
      </c>
      <c r="G2256" s="7" t="inlineStr">
        <is>
          <t>Capital Plan</t>
        </is>
      </c>
      <c r="H2256" s="3" t="n">
        <v>10500</v>
      </c>
      <c r="I2256" s="3" t="n">
        <v>14700</v>
      </c>
      <c r="J2256" s="4" t="n">
        <v>-4200</v>
      </c>
      <c r="K2256" s="8">
        <f>IF(H2256=0,0,I2256/H2256)</f>
        <v/>
      </c>
      <c r="L2256" s="11" t="inlineStr">
        <is>
          <t>Completed</t>
        </is>
      </c>
    </row>
    <row r="2257">
      <c r="A2257" t="inlineStr">
        <is>
          <t>Almaden 1930</t>
        </is>
      </c>
      <c r="B2257" s="7" t="n">
        <v>2026</v>
      </c>
      <c r="C2257" t="inlineStr">
        <is>
          <t>Concrete deck / floor fill</t>
        </is>
      </c>
      <c r="D2257" t="inlineStr">
        <is>
          <t>PNA: Rebuild 20% of balconies</t>
        </is>
      </c>
      <c r="E2257" s="7" t="inlineStr">
        <is>
          <t>51072-00</t>
        </is>
      </c>
      <c r="F2257" s="11" t="inlineStr">
        <is>
          <t>GC</t>
        </is>
      </c>
      <c r="G2257" s="7" t="inlineStr">
        <is>
          <t>Capital Plan</t>
        </is>
      </c>
      <c r="H2257" s="3" t="n">
        <v>124488</v>
      </c>
      <c r="I2257" s="3" t="n">
        <v>0</v>
      </c>
      <c r="J2257" s="4" t="n">
        <v>124488</v>
      </c>
      <c r="K2257" s="8">
        <f>IF(H2257=0,0,I2257/H2257)</f>
        <v/>
      </c>
      <c r="L2257" s="13" t="inlineStr">
        <is>
          <t>Not Started</t>
        </is>
      </c>
    </row>
    <row r="2258">
      <c r="A2258" t="inlineStr">
        <is>
          <t>Almaden 1930</t>
        </is>
      </c>
      <c r="B2258" s="7" t="n">
        <v>2026</v>
      </c>
      <c r="C2258" t="inlineStr">
        <is>
          <t>Wall framing</t>
        </is>
      </c>
      <c r="D2258" t="inlineStr">
        <is>
          <t>PNA: Replace damaged framing in gable ends</t>
        </is>
      </c>
      <c r="E2258" s="7" t="inlineStr">
        <is>
          <t>51070-00</t>
        </is>
      </c>
      <c r="F2258" s="11" t="inlineStr">
        <is>
          <t>GC</t>
        </is>
      </c>
      <c r="G2258" s="7" t="inlineStr">
        <is>
          <t>Capital Plan</t>
        </is>
      </c>
      <c r="H2258" s="3" t="n">
        <v>14700</v>
      </c>
      <c r="I2258" s="3" t="n">
        <v>0</v>
      </c>
      <c r="J2258" s="4" t="n">
        <v>14700</v>
      </c>
      <c r="K2258" s="8">
        <f>IF(H2258=0,0,I2258/H2258)</f>
        <v/>
      </c>
      <c r="L2258" s="13" t="inlineStr">
        <is>
          <t>Not Started</t>
        </is>
      </c>
    </row>
    <row r="2259">
      <c r="A2259" t="inlineStr">
        <is>
          <t>Almaden 1930</t>
        </is>
      </c>
      <c r="B2259" s="7" t="n">
        <v>2026</v>
      </c>
      <c r="C2259" t="inlineStr">
        <is>
          <t>Balcony inspection</t>
        </is>
      </c>
      <c r="D2259" t="inlineStr">
        <is>
          <t>Lender PCA: Based on exterior appurtenances, this Property is subject to the State of California Law. According to a rec</t>
        </is>
      </c>
      <c r="E2259" s="7" t="inlineStr">
        <is>
          <t>51072-00</t>
        </is>
      </c>
      <c r="F2259" s="11" t="inlineStr">
        <is>
          <t>GC</t>
        </is>
      </c>
      <c r="G2259" s="7" t="inlineStr">
        <is>
          <t>Capital Plan</t>
        </is>
      </c>
      <c r="H2259" s="3" t="n">
        <v>10000</v>
      </c>
      <c r="I2259" s="3" t="n">
        <v>0</v>
      </c>
      <c r="J2259" s="4" t="n">
        <v>10000</v>
      </c>
      <c r="K2259" s="8">
        <f>IF(H2259=0,0,I2259/H2259)</f>
        <v/>
      </c>
      <c r="L2259" s="13" t="inlineStr">
        <is>
          <t>Not Started</t>
        </is>
      </c>
    </row>
    <row r="2260">
      <c r="A2260" t="inlineStr">
        <is>
          <t>Almaden 1930</t>
        </is>
      </c>
      <c r="B2260" s="7" t="n">
        <v>2026</v>
      </c>
      <c r="C2260" t="inlineStr">
        <is>
          <t>Repair exterior stair treads and stringers</t>
        </is>
      </c>
      <c r="D2260" t="inlineStr">
        <is>
          <t>PNA: Repair stair treads and stringers</t>
        </is>
      </c>
      <c r="E2260" s="7" t="inlineStr">
        <is>
          <t>51093-00</t>
        </is>
      </c>
      <c r="F2260" s="11" t="inlineStr">
        <is>
          <t>GC</t>
        </is>
      </c>
      <c r="G2260" s="7" t="inlineStr">
        <is>
          <t>Capital Plan</t>
        </is>
      </c>
      <c r="H2260" s="3" t="n">
        <v>9975</v>
      </c>
      <c r="I2260" s="3" t="n">
        <v>0</v>
      </c>
      <c r="J2260" s="4" t="n">
        <v>9975</v>
      </c>
      <c r="K2260" s="8">
        <f>IF(H2260=0,0,I2260/H2260)</f>
        <v/>
      </c>
      <c r="L2260" s="13" t="inlineStr">
        <is>
          <t>Not Started</t>
        </is>
      </c>
    </row>
    <row r="2261">
      <c r="A2261" t="inlineStr">
        <is>
          <t>Almaden 1930</t>
        </is>
      </c>
      <c r="B2261" s="7" t="n">
        <v>2026</v>
      </c>
      <c r="C2261" t="inlineStr">
        <is>
          <t>Repair exterior stair railings</t>
        </is>
      </c>
      <c r="D2261" t="inlineStr">
        <is>
          <t>PNA: Secure railings</t>
        </is>
      </c>
      <c r="E2261" s="7" t="inlineStr">
        <is>
          <t>51077-00</t>
        </is>
      </c>
      <c r="F2261" s="11" t="inlineStr">
        <is>
          <t>GC</t>
        </is>
      </c>
      <c r="G2261" s="7" t="inlineStr">
        <is>
          <t>Capital Plan</t>
        </is>
      </c>
      <c r="H2261" s="3" t="n">
        <v>10500</v>
      </c>
      <c r="I2261" s="3" t="n">
        <v>0</v>
      </c>
      <c r="J2261" s="4" t="n">
        <v>10500</v>
      </c>
      <c r="K2261" s="8">
        <f>IF(H2261=0,0,I2261/H2261)</f>
        <v/>
      </c>
      <c r="L2261" s="13" t="inlineStr">
        <is>
          <t>Not Started</t>
        </is>
      </c>
    </row>
    <row r="2262">
      <c r="A2262" t="inlineStr">
        <is>
          <t>Almaden 1930</t>
        </is>
      </c>
      <c r="B2262" s="7" t="n">
        <v>2026</v>
      </c>
      <c r="C2262" t="inlineStr">
        <is>
          <t>Repair balcony framing &amp; decking</t>
        </is>
      </c>
      <c r="D2262" t="inlineStr">
        <is>
          <t>PNA: Add joist hangers to balcony joists</t>
        </is>
      </c>
      <c r="E2262" s="7" t="inlineStr">
        <is>
          <t>51072-00</t>
        </is>
      </c>
      <c r="F2262" s="11" t="inlineStr">
        <is>
          <t>GC</t>
        </is>
      </c>
      <c r="G2262" s="7" t="inlineStr">
        <is>
          <t>Capital Plan</t>
        </is>
      </c>
      <c r="H2262" s="3" t="n">
        <v>30450</v>
      </c>
      <c r="I2262" s="3" t="n">
        <v>5000</v>
      </c>
      <c r="J2262" s="4" t="n">
        <v>25450</v>
      </c>
      <c r="K2262" s="8">
        <f>IF(H2262=0,0,I2262/H2262)</f>
        <v/>
      </c>
      <c r="L2262" s="10" t="inlineStr">
        <is>
          <t>In Progress</t>
        </is>
      </c>
    </row>
    <row r="2263">
      <c r="A2263" t="inlineStr">
        <is>
          <t>Almaden 1930</t>
        </is>
      </c>
      <c r="B2263" s="7" t="n">
        <v>2026</v>
      </c>
      <c r="C2263" t="inlineStr">
        <is>
          <t>Repair balcony railings</t>
        </is>
      </c>
      <c r="D2263" t="inlineStr">
        <is>
          <t xml:space="preserve">PNA: Secure railings                                                                                                    </t>
        </is>
      </c>
      <c r="E2263" s="7" t="inlineStr">
        <is>
          <t>51077-00</t>
        </is>
      </c>
      <c r="F2263" s="11" t="inlineStr">
        <is>
          <t>GC</t>
        </is>
      </c>
      <c r="G2263" s="7" t="inlineStr">
        <is>
          <t>Capital Plan</t>
        </is>
      </c>
      <c r="H2263" s="3" t="n">
        <v>9975</v>
      </c>
      <c r="I2263" s="3" t="n">
        <v>0</v>
      </c>
      <c r="J2263" s="4" t="n">
        <v>9975</v>
      </c>
      <c r="K2263" s="8">
        <f>IF(H2263=0,0,I2263/H2263)</f>
        <v/>
      </c>
      <c r="L2263" s="13" t="inlineStr">
        <is>
          <t>Not Started</t>
        </is>
      </c>
    </row>
    <row r="2264">
      <c r="A2264" t="inlineStr">
        <is>
          <t>Almaden 1930</t>
        </is>
      </c>
      <c r="B2264" s="7" t="n">
        <v>2026</v>
      </c>
      <c r="C2264" t="inlineStr">
        <is>
          <t>Asphalt composite shingle roofing</t>
        </is>
      </c>
      <c r="D2264" t="inlineStr">
        <is>
          <t>PNA: Roof tune up and Roof replacements (Yr. 8):</t>
        </is>
      </c>
      <c r="E2264" s="7" t="inlineStr">
        <is>
          <t>51061-00</t>
        </is>
      </c>
      <c r="F2264" s="11" t="inlineStr">
        <is>
          <t>GC</t>
        </is>
      </c>
      <c r="G2264" s="7" t="inlineStr">
        <is>
          <t>Capital Plan</t>
        </is>
      </c>
      <c r="H2264" s="3" t="n">
        <v>40950</v>
      </c>
      <c r="I2264" s="3" t="n">
        <v>29675</v>
      </c>
      <c r="J2264" s="4" t="n">
        <v>11275</v>
      </c>
      <c r="K2264" s="8">
        <f>IF(H2264=0,0,I2264/H2264)</f>
        <v/>
      </c>
      <c r="L2264" s="10" t="inlineStr">
        <is>
          <t>In Progress</t>
        </is>
      </c>
    </row>
    <row r="2265">
      <c r="A2265" t="inlineStr">
        <is>
          <t>Almaden 1930</t>
        </is>
      </c>
      <c r="B2265" s="7" t="n">
        <v>2026</v>
      </c>
      <c r="C2265" t="inlineStr">
        <is>
          <t>Gutters &amp; downspouts</t>
        </is>
      </c>
      <c r="D2265" t="inlineStr">
        <is>
          <t>PNA: Secure and clean gutters. Lender PCA: Ac cracked concrete gutter was observed at the driveway entrance to the prope</t>
        </is>
      </c>
      <c r="E2265" s="7" t="inlineStr">
        <is>
          <t>51071-00</t>
        </is>
      </c>
      <c r="F2265" s="11" t="inlineStr">
        <is>
          <t>GC</t>
        </is>
      </c>
      <c r="G2265" s="7" t="inlineStr">
        <is>
          <t>Capital Plan</t>
        </is>
      </c>
      <c r="H2265" s="3" t="n">
        <v>10551</v>
      </c>
      <c r="I2265" s="3" t="n">
        <v>0</v>
      </c>
      <c r="J2265" s="4" t="n">
        <v>10551</v>
      </c>
      <c r="K2265" s="8">
        <f>IF(H2265=0,0,I2265/H2265)</f>
        <v/>
      </c>
      <c r="L2265" s="13" t="inlineStr">
        <is>
          <t>Not Started</t>
        </is>
      </c>
    </row>
    <row r="2266">
      <c r="A2266" t="inlineStr">
        <is>
          <t>Almaden 1930</t>
        </is>
      </c>
      <c r="B2266" s="7" t="n">
        <v>2026</v>
      </c>
      <c r="C2266" t="inlineStr">
        <is>
          <t xml:space="preserve">Sealants &amp; caulking </t>
        </is>
      </c>
      <c r="D2266" t="inlineStr">
        <is>
          <t>PNA: Seal between T-111 siding</t>
        </is>
      </c>
      <c r="E2266" s="7" t="inlineStr">
        <is>
          <t>51062-00</t>
        </is>
      </c>
      <c r="F2266" s="11" t="inlineStr">
        <is>
          <t>GC</t>
        </is>
      </c>
      <c r="G2266" s="7" t="inlineStr">
        <is>
          <t>Capital Plan</t>
        </is>
      </c>
      <c r="H2266" s="3" t="n">
        <v>37800</v>
      </c>
      <c r="I2266" s="3" t="n">
        <v>0</v>
      </c>
      <c r="J2266" s="4" t="n">
        <v>37800</v>
      </c>
      <c r="K2266" s="8">
        <f>IF(H2266=0,0,I2266/H2266)</f>
        <v/>
      </c>
      <c r="L2266" s="13" t="inlineStr">
        <is>
          <t>Not Started</t>
        </is>
      </c>
    </row>
    <row r="2267">
      <c r="A2267" t="inlineStr">
        <is>
          <t>Almaden 1930</t>
        </is>
      </c>
      <c r="B2267" s="7" t="n">
        <v>2026</v>
      </c>
      <c r="C2267" t="inlineStr">
        <is>
          <t>Flashing</t>
        </is>
      </c>
      <c r="D2267" t="inlineStr">
        <is>
          <t>PNA: Add z flash to replacement siding</t>
        </is>
      </c>
      <c r="E2267" s="7" t="inlineStr">
        <is>
          <t>51062-00</t>
        </is>
      </c>
      <c r="F2267" s="11" t="inlineStr">
        <is>
          <t>GC</t>
        </is>
      </c>
      <c r="G2267" s="7" t="inlineStr">
        <is>
          <t>Capital Plan</t>
        </is>
      </c>
      <c r="H2267" s="3" t="n">
        <v>29400</v>
      </c>
      <c r="I2267" s="3" t="n">
        <v>0</v>
      </c>
      <c r="J2267" s="4" t="n">
        <v>29400</v>
      </c>
      <c r="K2267" s="8">
        <f>IF(H2267=0,0,I2267/H2267)</f>
        <v/>
      </c>
      <c r="L2267" s="13" t="inlineStr">
        <is>
          <t>Not Started</t>
        </is>
      </c>
    </row>
    <row r="2268">
      <c r="A2268" t="inlineStr">
        <is>
          <t>Almaden 1930</t>
        </is>
      </c>
      <c r="B2268" s="7" t="n">
        <v>2026</v>
      </c>
      <c r="C2268" t="inlineStr">
        <is>
          <t>Repair / replace wood siding</t>
        </is>
      </c>
      <c r="D2268" t="inlineStr">
        <is>
          <t>PNA: Replace rotted siding. EPCA: Partner observed deteriorated siding located below and near dryer vents at the communa</t>
        </is>
      </c>
      <c r="E2268" s="7" t="inlineStr">
        <is>
          <t>51070-00</t>
        </is>
      </c>
      <c r="F2268" s="11" t="inlineStr">
        <is>
          <t>GC</t>
        </is>
      </c>
      <c r="G2268" s="7" t="inlineStr">
        <is>
          <t>Capital Plan</t>
        </is>
      </c>
      <c r="H2268" s="3" t="n">
        <v>69250</v>
      </c>
      <c r="I2268" s="3" t="n">
        <v>0</v>
      </c>
      <c r="J2268" s="4" t="n">
        <v>69250</v>
      </c>
      <c r="K2268" s="8">
        <f>IF(H2268=0,0,I2268/H2268)</f>
        <v/>
      </c>
      <c r="L2268" s="13" t="inlineStr">
        <is>
          <t>Not Started</t>
        </is>
      </c>
    </row>
    <row r="2269">
      <c r="A2269" t="inlineStr">
        <is>
          <t>Almaden 1930</t>
        </is>
      </c>
      <c r="B2269" s="7" t="n">
        <v>2026</v>
      </c>
      <c r="C2269" t="inlineStr">
        <is>
          <t>Repair / replace wood trim</t>
        </is>
      </c>
      <c r="D2269" t="inlineStr">
        <is>
          <t>PNA: Replace rotted fascia and trim</t>
        </is>
      </c>
      <c r="E2269" s="7" t="inlineStr">
        <is>
          <t>51070-00</t>
        </is>
      </c>
      <c r="F2269" s="11" t="inlineStr">
        <is>
          <t>GC</t>
        </is>
      </c>
      <c r="G2269" s="7" t="inlineStr">
        <is>
          <t>Capital Plan</t>
        </is>
      </c>
      <c r="H2269" s="3" t="n">
        <v>58800</v>
      </c>
      <c r="I2269" s="3" t="n">
        <v>0</v>
      </c>
      <c r="J2269" s="4" t="n">
        <v>58800</v>
      </c>
      <c r="K2269" s="8">
        <f>IF(H2269=0,0,I2269/H2269)</f>
        <v/>
      </c>
      <c r="L2269" s="13" t="inlineStr">
        <is>
          <t>Not Started</t>
        </is>
      </c>
    </row>
    <row r="2270">
      <c r="A2270" t="inlineStr">
        <is>
          <t>Almaden 1930</t>
        </is>
      </c>
      <c r="B2270" s="7" t="n">
        <v>2026</v>
      </c>
      <c r="C2270" t="inlineStr">
        <is>
          <t>Paint community</t>
        </is>
      </c>
      <c r="D2270" t="inlineStr">
        <is>
          <t>PNA: Paint community - LRR</t>
        </is>
      </c>
      <c r="E2270" s="7" t="inlineStr">
        <is>
          <t>51080-00</t>
        </is>
      </c>
      <c r="F2270" s="11" t="inlineStr">
        <is>
          <t>GC</t>
        </is>
      </c>
      <c r="G2270" s="7" t="inlineStr">
        <is>
          <t>Capital Plan</t>
        </is>
      </c>
      <c r="H2270" s="3" t="n">
        <v>239400</v>
      </c>
      <c r="I2270" s="3" t="n">
        <v>0</v>
      </c>
      <c r="J2270" s="4" t="n">
        <v>239400</v>
      </c>
      <c r="K2270" s="8">
        <f>IF(H2270=0,0,I2270/H2270)</f>
        <v/>
      </c>
      <c r="L2270" s="13" t="inlineStr">
        <is>
          <t>Not Started</t>
        </is>
      </c>
    </row>
    <row r="2271">
      <c r="A2271" t="inlineStr">
        <is>
          <t>Almaden 1930</t>
        </is>
      </c>
      <c r="B2271" s="7" t="n">
        <v>2026</v>
      </c>
      <c r="C2271" t="inlineStr">
        <is>
          <t>Designer Fees</t>
        </is>
      </c>
      <c r="D2271" t="inlineStr">
        <is>
          <t>Post:  Leasing office refresh</t>
        </is>
      </c>
      <c r="E2271" s="7" t="inlineStr">
        <is>
          <t>51200-00</t>
        </is>
      </c>
      <c r="F2271" s="11" t="inlineStr">
        <is>
          <t>GC</t>
        </is>
      </c>
      <c r="G2271" s="7" t="inlineStr">
        <is>
          <t>Capital Plan</t>
        </is>
      </c>
      <c r="H2271" s="3" t="n">
        <v>32500</v>
      </c>
      <c r="I2271" s="3" t="n">
        <v>16250</v>
      </c>
      <c r="J2271" s="4" t="n">
        <v>16250</v>
      </c>
      <c r="K2271" s="8">
        <f>IF(H2271=0,0,I2271/H2271)</f>
        <v/>
      </c>
      <c r="L2271" s="10" t="inlineStr">
        <is>
          <t>In Progress</t>
        </is>
      </c>
    </row>
    <row r="2272">
      <c r="A2272" t="inlineStr">
        <is>
          <t>Almaden 1930</t>
        </is>
      </c>
      <c r="B2272" s="7" t="n">
        <v>2026</v>
      </c>
      <c r="C2272" t="inlineStr">
        <is>
          <t>Pool Furniture</t>
        </is>
      </c>
      <c r="D2272" t="inlineStr">
        <is>
          <t>Post:  Pool furniture replacement</t>
        </is>
      </c>
      <c r="E2272" s="7" t="inlineStr">
        <is>
          <t>51011-00</t>
        </is>
      </c>
      <c r="F2272" s="12" t="inlineStr">
        <is>
          <t>PMC</t>
        </is>
      </c>
      <c r="G2272" s="7" t="inlineStr">
        <is>
          <t>Capital Plan</t>
        </is>
      </c>
      <c r="H2272" s="3" t="n">
        <v>20000</v>
      </c>
      <c r="I2272" s="3" t="n">
        <v>0</v>
      </c>
      <c r="J2272" s="4" t="n">
        <v>20000</v>
      </c>
      <c r="K2272" s="8">
        <f>IF(H2272=0,0,I2272/H2272)</f>
        <v/>
      </c>
      <c r="L2272" s="13" t="inlineStr">
        <is>
          <t>Not Started</t>
        </is>
      </c>
    </row>
    <row r="2273">
      <c r="A2273" t="inlineStr">
        <is>
          <t>Almaden 1930</t>
        </is>
      </c>
      <c r="B2273" s="7" t="n">
        <v>2026</v>
      </c>
      <c r="C2273" t="inlineStr">
        <is>
          <t>Smoke/fire detection</t>
        </is>
      </c>
      <c r="D2273" t="inlineStr">
        <is>
          <t xml:space="preserve">Lender PCA: Smoke detectors were generally present where required, however several units were observed where the tenant </t>
        </is>
      </c>
      <c r="E2273" s="7" t="inlineStr">
        <is>
          <t>51990-00</t>
        </is>
      </c>
      <c r="F2273" s="11" t="inlineStr">
        <is>
          <t>GC</t>
        </is>
      </c>
      <c r="G2273" s="7" t="inlineStr">
        <is>
          <t>Capital Plan</t>
        </is>
      </c>
      <c r="H2273" s="3" t="n">
        <v>1000</v>
      </c>
      <c r="I2273" s="3" t="n">
        <v>1000</v>
      </c>
      <c r="J2273" s="4" t="n">
        <v>0</v>
      </c>
      <c r="K2273" s="8">
        <f>IF(H2273=0,0,I2273/H2273)</f>
        <v/>
      </c>
      <c r="L2273" s="11" t="inlineStr">
        <is>
          <t>Completed</t>
        </is>
      </c>
    </row>
    <row r="2274">
      <c r="A2274" t="inlineStr">
        <is>
          <t>Almaden 1930</t>
        </is>
      </c>
      <c r="B2274" s="7" t="n">
        <v>2026</v>
      </c>
      <c r="C2274" t="inlineStr">
        <is>
          <t>Sanitary Sewer Piping</t>
        </is>
      </c>
      <c r="D2274" t="inlineStr">
        <is>
          <t>Jet main drain lines per scope</t>
        </is>
      </c>
      <c r="E2274" s="7" t="inlineStr">
        <is>
          <t>51131-00</t>
        </is>
      </c>
      <c r="F2274" s="11" t="inlineStr">
        <is>
          <t>GC</t>
        </is>
      </c>
      <c r="G2274" s="7" t="inlineStr">
        <is>
          <t>Capital Plan</t>
        </is>
      </c>
      <c r="H2274" s="3" t="n">
        <v>28896</v>
      </c>
      <c r="I2274" s="3" t="n">
        <v>11000</v>
      </c>
      <c r="J2274" s="4" t="n">
        <v>17896</v>
      </c>
      <c r="K2274" s="8">
        <f>IF(H2274=0,0,I2274/H2274)</f>
        <v/>
      </c>
      <c r="L2274" s="10" t="inlineStr">
        <is>
          <t>In Progress</t>
        </is>
      </c>
    </row>
    <row r="2275">
      <c r="A2275" t="inlineStr">
        <is>
          <t>Almaden 1930</t>
        </is>
      </c>
      <c r="B2275" s="7" t="n">
        <v>2026</v>
      </c>
      <c r="C2275" t="inlineStr">
        <is>
          <t>Electrical Panel Disconnects &amp; Meter Banks</t>
        </is>
      </c>
      <c r="D2275" t="inlineStr">
        <is>
          <t>Lender PCA: At unit electric panels, some panels did not have the breakers labeled. Immediate repairs are recommended fo</t>
        </is>
      </c>
      <c r="E2275" s="7" t="inlineStr">
        <is>
          <t>51140-00</t>
        </is>
      </c>
      <c r="F2275" s="12" t="inlineStr">
        <is>
          <t>PMC</t>
        </is>
      </c>
      <c r="G2275" s="7" t="inlineStr">
        <is>
          <t>Capital Plan</t>
        </is>
      </c>
      <c r="H2275" s="3" t="n">
        <v>150000</v>
      </c>
      <c r="I2275" s="3" t="n">
        <v>0</v>
      </c>
      <c r="J2275" s="4" t="n">
        <v>150000</v>
      </c>
      <c r="K2275" s="8">
        <f>IF(H2275=0,0,I2275/H2275)</f>
        <v/>
      </c>
      <c r="L2275" s="13" t="inlineStr">
        <is>
          <t>Not Started</t>
        </is>
      </c>
    </row>
    <row r="2276">
      <c r="A2276" t="inlineStr">
        <is>
          <t>Almaden 1930</t>
        </is>
      </c>
      <c r="B2276" s="7" t="n">
        <v>2026</v>
      </c>
      <c r="C2276" t="inlineStr">
        <is>
          <t>Electrical IR Inspection</t>
        </is>
      </c>
      <c r="D2276" t="inlineStr">
        <is>
          <t>EPCA: Based on the age of the property and some of the electrical equipment, an IR survey is recommended.</t>
        </is>
      </c>
      <c r="E2276" s="7" t="inlineStr">
        <is>
          <t>51140-00</t>
        </is>
      </c>
      <c r="F2276" s="11" t="inlineStr">
        <is>
          <t>GC</t>
        </is>
      </c>
      <c r="G2276" s="7" t="inlineStr">
        <is>
          <t>Capital Plan</t>
        </is>
      </c>
      <c r="H2276" s="3" t="n">
        <v>6130</v>
      </c>
      <c r="I2276" s="3" t="n">
        <v>0</v>
      </c>
      <c r="J2276" s="4" t="n">
        <v>6130</v>
      </c>
      <c r="K2276" s="8">
        <f>IF(H2276=0,0,I2276/H2276)</f>
        <v/>
      </c>
      <c r="L2276" s="13" t="inlineStr">
        <is>
          <t>Not Started</t>
        </is>
      </c>
    </row>
    <row r="2277">
      <c r="A2277" t="inlineStr">
        <is>
          <t>Almaden 1930</t>
        </is>
      </c>
      <c r="B2277" s="7" t="n">
        <v>2026</v>
      </c>
      <c r="C2277" t="inlineStr">
        <is>
          <t>Electrical distribution</t>
        </is>
      </c>
      <c r="D2277" t="inlineStr">
        <is>
          <t>PNA: Inspect and repair lighting controllers on all buildings</t>
        </is>
      </c>
      <c r="E2277" s="7" t="inlineStr">
        <is>
          <t>51140-00</t>
        </is>
      </c>
      <c r="F2277" s="11" t="inlineStr">
        <is>
          <t>GC</t>
        </is>
      </c>
      <c r="G2277" s="7" t="inlineStr">
        <is>
          <t>Capital Plan</t>
        </is>
      </c>
      <c r="H2277" s="3" t="n">
        <v>18900</v>
      </c>
      <c r="I2277" s="3" t="n">
        <v>0</v>
      </c>
      <c r="J2277" s="4" t="n">
        <v>18900</v>
      </c>
      <c r="K2277" s="8">
        <f>IF(H2277=0,0,I2277/H2277)</f>
        <v/>
      </c>
      <c r="L2277" s="13" t="inlineStr">
        <is>
          <t>Not Started</t>
        </is>
      </c>
    </row>
    <row r="2278">
      <c r="A2278" t="inlineStr">
        <is>
          <t>Almaden 1930</t>
        </is>
      </c>
      <c r="B2278" s="7" t="n">
        <v>2026</v>
      </c>
      <c r="C2278" t="inlineStr">
        <is>
          <t>Contingency</t>
        </is>
      </c>
      <c r="D2278" t="inlineStr">
        <is>
          <t>Contingency Amount</t>
        </is>
      </c>
      <c r="E2278" s="7" t="inlineStr">
        <is>
          <t>51175-00</t>
        </is>
      </c>
      <c r="F2278" s="11" t="inlineStr">
        <is>
          <t>GC</t>
        </is>
      </c>
      <c r="G2278" s="15" t="inlineStr">
        <is>
          <t>Contingency</t>
        </is>
      </c>
      <c r="H2278" s="3" t="n">
        <v>87089</v>
      </c>
      <c r="I2278" s="3" t="n">
        <v>0</v>
      </c>
      <c r="J2278" s="4" t="n">
        <v>87089</v>
      </c>
      <c r="K2278" s="8">
        <f>IF(H2278=0,0,I2278/H2278)</f>
        <v/>
      </c>
      <c r="L2278" s="12" t="inlineStr">
        <is>
          <t>Reserve</t>
        </is>
      </c>
    </row>
    <row r="2279">
      <c r="A2279" t="inlineStr">
        <is>
          <t>Almaden 1930</t>
        </is>
      </c>
      <c r="B2279" s="7" t="n">
        <v>2026</v>
      </c>
      <c r="C2279" t="inlineStr">
        <is>
          <t>Construction Management Fee</t>
        </is>
      </c>
      <c r="D2279" t="inlineStr">
        <is>
          <t>CM Fee</t>
        </is>
      </c>
      <c r="E2279" s="7" t="inlineStr">
        <is>
          <t>51190-00</t>
        </is>
      </c>
      <c r="F2279" s="11" t="inlineStr">
        <is>
          <t>GC</t>
        </is>
      </c>
      <c r="G2279" s="15" t="inlineStr">
        <is>
          <t>CM Fee</t>
        </is>
      </c>
      <c r="H2279" s="3" t="n">
        <v>73654</v>
      </c>
      <c r="I2279" s="3" t="n">
        <v>0</v>
      </c>
      <c r="J2279" s="4" t="n">
        <v>73654</v>
      </c>
      <c r="K2279" s="8">
        <f>IF(H2279=0,0,I2279/H2279)</f>
        <v/>
      </c>
      <c r="L2279" s="12" t="inlineStr">
        <is>
          <t>Reserve</t>
        </is>
      </c>
    </row>
    <row r="2280">
      <c r="A2280" t="inlineStr">
        <is>
          <t>Ardmore Springs</t>
        </is>
      </c>
      <c r="B2280" s="7" t="n">
        <v>2026</v>
      </c>
      <c r="C2280" t="inlineStr">
        <is>
          <t xml:space="preserve">Asphalt Coating </t>
        </is>
      </c>
      <c r="D2280" t="inlineStr">
        <is>
          <t>PNA: Repair potholes. Lender PCA: One area with a failed asphalt patch was noted in front of Building 11. Priority repai</t>
        </is>
      </c>
      <c r="E2280" s="7" t="inlineStr">
        <is>
          <t>84204.0</t>
        </is>
      </c>
      <c r="F2280" s="11" t="inlineStr">
        <is>
          <t>GC</t>
        </is>
      </c>
      <c r="G2280" s="7" t="inlineStr">
        <is>
          <t>Capital Plan</t>
        </is>
      </c>
      <c r="H2280" s="3" t="n">
        <v>30000</v>
      </c>
      <c r="I2280" s="3" t="n">
        <v>9000</v>
      </c>
      <c r="J2280" s="4" t="n">
        <v>21000</v>
      </c>
      <c r="K2280" s="8">
        <f>IF(H2280=0,0,I2280/H2280)</f>
        <v/>
      </c>
      <c r="L2280" s="10" t="inlineStr">
        <is>
          <t>In Progress</t>
        </is>
      </c>
    </row>
    <row r="2281">
      <c r="A2281" t="inlineStr">
        <is>
          <t>Ardmore Springs</t>
        </is>
      </c>
      <c r="B2281" s="7" t="n">
        <v>2026</v>
      </c>
      <c r="C2281" t="inlineStr">
        <is>
          <t>ADA parking &amp; curb cuts</t>
        </is>
      </c>
      <c r="D2281" t="inlineStr">
        <is>
          <t>Lender PCA: One ADA parking space at the leasing office has a post for an ADA sign, but the face is blank and missing th</t>
        </is>
      </c>
      <c r="E2281" s="7" t="inlineStr">
        <is>
          <t>84221.0</t>
        </is>
      </c>
      <c r="F2281" s="12" t="inlineStr">
        <is>
          <t>PMC</t>
        </is>
      </c>
      <c r="G2281" s="7" t="inlineStr">
        <is>
          <t>Capital Plan</t>
        </is>
      </c>
      <c r="H2281" s="3" t="n">
        <v>150</v>
      </c>
      <c r="I2281" s="3" t="n">
        <v>0</v>
      </c>
      <c r="J2281" s="4" t="n">
        <v>150</v>
      </c>
      <c r="K2281" s="8">
        <f>IF(H2281=0,0,I2281/H2281)</f>
        <v/>
      </c>
      <c r="L2281" s="13" t="inlineStr">
        <is>
          <t>Not Started</t>
        </is>
      </c>
    </row>
    <row r="2282">
      <c r="A2282" t="inlineStr">
        <is>
          <t>Ardmore Springs</t>
        </is>
      </c>
      <c r="B2282" s="7" t="n">
        <v>2026</v>
      </c>
      <c r="C2282" t="inlineStr">
        <is>
          <t>Sidewalks</t>
        </is>
      </c>
      <c r="D2282" t="inlineStr">
        <is>
          <t xml:space="preserve">PNA: Repair trip hazards                                                                                                </t>
        </is>
      </c>
      <c r="E2282" s="7" t="inlineStr">
        <is>
          <t>84221.0</t>
        </is>
      </c>
      <c r="F2282" s="11" t="inlineStr">
        <is>
          <t>GC</t>
        </is>
      </c>
      <c r="G2282" s="7" t="inlineStr">
        <is>
          <t>Capital Plan</t>
        </is>
      </c>
      <c r="H2282" s="3" t="n">
        <v>8500</v>
      </c>
      <c r="I2282" s="3" t="n">
        <v>2550</v>
      </c>
      <c r="J2282" s="4" t="n">
        <v>5950</v>
      </c>
      <c r="K2282" s="8">
        <f>IF(H2282=0,0,I2282/H2282)</f>
        <v/>
      </c>
      <c r="L2282" s="10" t="inlineStr">
        <is>
          <t>In Progress</t>
        </is>
      </c>
    </row>
    <row r="2283">
      <c r="A2283" t="inlineStr">
        <is>
          <t>Ardmore Springs</t>
        </is>
      </c>
      <c r="B2283" s="7" t="n">
        <v>2026</v>
      </c>
      <c r="C2283" t="inlineStr">
        <is>
          <t>Landscape irrigation</t>
        </is>
      </c>
      <c r="D2283" t="inlineStr">
        <is>
          <t>Lender PCA: A broken irrigation line was observed at Building 6. Priorty repairs are recommended to repair the broken ir</t>
        </is>
      </c>
      <c r="E2283" s="7" t="inlineStr">
        <is>
          <t>84302.0</t>
        </is>
      </c>
      <c r="F2283" s="12" t="inlineStr">
        <is>
          <t>PMC</t>
        </is>
      </c>
      <c r="G2283" s="7" t="inlineStr">
        <is>
          <t>Capital Plan</t>
        </is>
      </c>
      <c r="H2283" s="3" t="n">
        <v>500</v>
      </c>
      <c r="I2283" s="3" t="n">
        <v>0</v>
      </c>
      <c r="J2283" s="4" t="n">
        <v>500</v>
      </c>
      <c r="K2283" s="8">
        <f>IF(H2283=0,0,I2283/H2283)</f>
        <v/>
      </c>
      <c r="L2283" s="13" t="inlineStr">
        <is>
          <t>Not Started</t>
        </is>
      </c>
    </row>
    <row r="2284">
      <c r="A2284" t="inlineStr">
        <is>
          <t>Ardmore Springs</t>
        </is>
      </c>
      <c r="B2284" s="7" t="n">
        <v>2026</v>
      </c>
      <c r="C2284" t="inlineStr">
        <is>
          <t xml:space="preserve">Erosion control </t>
        </is>
      </c>
      <c r="D2284" t="inlineStr">
        <is>
          <t>PNA: Add rocks at downspout in eroded areas</t>
        </is>
      </c>
      <c r="E2284" s="7" t="inlineStr">
        <is>
          <t>83517.0</t>
        </is>
      </c>
      <c r="F2284" s="11" t="inlineStr">
        <is>
          <t>GC</t>
        </is>
      </c>
      <c r="G2284" s="7" t="inlineStr">
        <is>
          <t>Capital Plan</t>
        </is>
      </c>
      <c r="H2284" s="3" t="n">
        <v>10000</v>
      </c>
      <c r="I2284" s="3" t="n">
        <v>3000</v>
      </c>
      <c r="J2284" s="4" t="n">
        <v>7000</v>
      </c>
      <c r="K2284" s="8">
        <f>IF(H2284=0,0,I2284/H2284)</f>
        <v/>
      </c>
      <c r="L2284" s="10" t="inlineStr">
        <is>
          <t>In Progress</t>
        </is>
      </c>
    </row>
    <row r="2285">
      <c r="A2285" t="inlineStr">
        <is>
          <t>Ardmore Springs</t>
        </is>
      </c>
      <c r="B2285" s="7" t="n">
        <v>2026</v>
      </c>
      <c r="C2285" t="inlineStr">
        <is>
          <t>Fences &amp; gates - site perimeter</t>
        </is>
      </c>
      <c r="D2285" t="inlineStr">
        <is>
          <t>Lender PCA: The site fencing near the pet wash station near the operable gate is damaged. Priority repairs are recommend</t>
        </is>
      </c>
      <c r="E2285" s="7" t="inlineStr">
        <is>
          <t>84205.0</t>
        </is>
      </c>
      <c r="F2285" s="12" t="inlineStr">
        <is>
          <t>PMC</t>
        </is>
      </c>
      <c r="G2285" s="7" t="inlineStr">
        <is>
          <t>Capital Plan</t>
        </is>
      </c>
      <c r="H2285" s="3" t="n">
        <v>2000</v>
      </c>
      <c r="I2285" s="3" t="n">
        <v>0</v>
      </c>
      <c r="J2285" s="4" t="n">
        <v>2000</v>
      </c>
      <c r="K2285" s="8">
        <f>IF(H2285=0,0,I2285/H2285)</f>
        <v/>
      </c>
      <c r="L2285" s="13" t="inlineStr">
        <is>
          <t>Not Started</t>
        </is>
      </c>
    </row>
    <row r="2286">
      <c r="A2286" t="inlineStr">
        <is>
          <t>Ardmore Springs</t>
        </is>
      </c>
      <c r="B2286" s="7" t="n">
        <v>2026</v>
      </c>
      <c r="C2286" t="inlineStr">
        <is>
          <t xml:space="preserve">Building entrance </t>
        </is>
      </c>
      <c r="D2286" t="inlineStr">
        <is>
          <t>Post: Signage replacements for rebranding</t>
        </is>
      </c>
      <c r="E2286" s="7" t="inlineStr">
        <is>
          <t>84103.0</t>
        </is>
      </c>
      <c r="F2286" s="12" t="inlineStr">
        <is>
          <t>PMC</t>
        </is>
      </c>
      <c r="G2286" s="7" t="inlineStr">
        <is>
          <t>Capital Plan</t>
        </is>
      </c>
      <c r="H2286" s="3" t="n">
        <v>75000</v>
      </c>
      <c r="I2286" s="3" t="n">
        <v>0</v>
      </c>
      <c r="J2286" s="4" t="n">
        <v>75000</v>
      </c>
      <c r="K2286" s="8">
        <f>IF(H2286=0,0,I2286/H2286)</f>
        <v/>
      </c>
      <c r="L2286" s="13" t="inlineStr">
        <is>
          <t>Not Started</t>
        </is>
      </c>
    </row>
    <row r="2287">
      <c r="A2287" t="inlineStr">
        <is>
          <t>Ardmore Springs</t>
        </is>
      </c>
      <c r="B2287" s="7" t="n">
        <v>2026</v>
      </c>
      <c r="C2287" t="inlineStr">
        <is>
          <t>Mold and water remediation</t>
        </is>
      </c>
      <c r="D2287" t="inlineStr">
        <is>
          <t>Lender PCA: Approximately 12 sf of suspect mold was observed at the fire sprinkler room of Building 8, possibly from tes</t>
        </is>
      </c>
      <c r="E2287" s="7" t="inlineStr">
        <is>
          <t>83160.0</t>
        </is>
      </c>
      <c r="F2287" s="12" t="inlineStr">
        <is>
          <t>PMC</t>
        </is>
      </c>
      <c r="G2287" s="7" t="inlineStr">
        <is>
          <t>Capital Plan</t>
        </is>
      </c>
      <c r="H2287" s="3" t="n">
        <v>2500</v>
      </c>
      <c r="I2287" s="3" t="n">
        <v>0</v>
      </c>
      <c r="J2287" s="4" t="n">
        <v>2500</v>
      </c>
      <c r="K2287" s="8">
        <f>IF(H2287=0,0,I2287/H2287)</f>
        <v/>
      </c>
      <c r="L2287" s="13" t="inlineStr">
        <is>
          <t>Not Started</t>
        </is>
      </c>
    </row>
    <row r="2288">
      <c r="A2288" t="inlineStr">
        <is>
          <t>Ardmore Springs</t>
        </is>
      </c>
      <c r="B2288" s="7" t="n">
        <v>2026</v>
      </c>
      <c r="C2288" t="inlineStr">
        <is>
          <t>Repair exterior stair railings</t>
        </is>
      </c>
      <c r="D2288" t="inlineStr">
        <is>
          <t>PNA: Secure stair rails</t>
        </is>
      </c>
      <c r="E2288" s="7" t="inlineStr">
        <is>
          <t>84121.0</t>
        </is>
      </c>
      <c r="F2288" s="11" t="inlineStr">
        <is>
          <t>GC</t>
        </is>
      </c>
      <c r="G2288" s="7" t="inlineStr">
        <is>
          <t>Capital Plan</t>
        </is>
      </c>
      <c r="H2288" s="3" t="n">
        <v>8500</v>
      </c>
      <c r="I2288" s="3" t="n">
        <v>2550</v>
      </c>
      <c r="J2288" s="4" t="n">
        <v>5950</v>
      </c>
      <c r="K2288" s="8">
        <f>IF(H2288=0,0,I2288/H2288)</f>
        <v/>
      </c>
      <c r="L2288" s="10" t="inlineStr">
        <is>
          <t>In Progress</t>
        </is>
      </c>
    </row>
    <row r="2289">
      <c r="A2289" t="inlineStr">
        <is>
          <t>Ardmore Springs</t>
        </is>
      </c>
      <c r="B2289" s="7" t="n">
        <v>2026</v>
      </c>
      <c r="C2289" t="inlineStr">
        <is>
          <t>Repair balcony framing &amp; decking</t>
        </is>
      </c>
      <c r="D2289" t="inlineStr">
        <is>
          <t>PNA: Repair vinyl on balcony band board ($10,000) and secure all patio railings ($6,500)</t>
        </is>
      </c>
      <c r="E2289" s="7" t="inlineStr">
        <is>
          <t>84104.0</t>
        </is>
      </c>
      <c r="F2289" s="11" t="inlineStr">
        <is>
          <t>GC</t>
        </is>
      </c>
      <c r="G2289" s="7" t="inlineStr">
        <is>
          <t>Capital Plan</t>
        </is>
      </c>
      <c r="H2289" s="3" t="n">
        <v>16500</v>
      </c>
      <c r="I2289" s="3" t="n">
        <v>4950</v>
      </c>
      <c r="J2289" s="4" t="n">
        <v>11550</v>
      </c>
      <c r="K2289" s="8">
        <f>IF(H2289=0,0,I2289/H2289)</f>
        <v/>
      </c>
      <c r="L2289" s="10" t="inlineStr">
        <is>
          <t>In Progress</t>
        </is>
      </c>
    </row>
    <row r="2290">
      <c r="A2290" t="inlineStr">
        <is>
          <t>Ardmore Springs</t>
        </is>
      </c>
      <c r="B2290" s="7" t="n">
        <v>2026</v>
      </c>
      <c r="C2290" t="inlineStr">
        <is>
          <t>Expansion joints</t>
        </is>
      </c>
      <c r="D2290" t="inlineStr">
        <is>
          <t>Expansion Joints</t>
        </is>
      </c>
      <c r="E2290" s="7" t="inlineStr">
        <is>
          <t>84206.0</t>
        </is>
      </c>
      <c r="F2290" s="11" t="inlineStr">
        <is>
          <t>GC</t>
        </is>
      </c>
      <c r="G2290" s="7" t="inlineStr">
        <is>
          <t>Capital Plan</t>
        </is>
      </c>
      <c r="H2290" s="3" t="n">
        <v>8000</v>
      </c>
      <c r="I2290" s="3" t="n">
        <v>2400</v>
      </c>
      <c r="J2290" s="4" t="n">
        <v>5600</v>
      </c>
      <c r="K2290" s="8">
        <f>IF(H2290=0,0,I2290/H2290)</f>
        <v/>
      </c>
      <c r="L2290" s="10" t="inlineStr">
        <is>
          <t>In Progress</t>
        </is>
      </c>
    </row>
    <row r="2291">
      <c r="A2291" t="inlineStr">
        <is>
          <t>Ardmore Springs</t>
        </is>
      </c>
      <c r="B2291" s="7" t="n">
        <v>2026</v>
      </c>
      <c r="C2291" t="inlineStr">
        <is>
          <t>Asphalt composite shingle roofing</t>
        </is>
      </c>
      <c r="D2291" t="inlineStr">
        <is>
          <t>PNA: Roof inspection and tune up</t>
        </is>
      </c>
      <c r="E2291" s="7" t="inlineStr">
        <is>
          <t>84433.0</t>
        </is>
      </c>
      <c r="F2291" s="11" t="inlineStr">
        <is>
          <t>GC</t>
        </is>
      </c>
      <c r="G2291" s="7" t="inlineStr">
        <is>
          <t>Capital Plan</t>
        </is>
      </c>
      <c r="H2291" s="3" t="n">
        <v>22000</v>
      </c>
      <c r="I2291" s="3" t="n">
        <v>6600</v>
      </c>
      <c r="J2291" s="4" t="n">
        <v>15400</v>
      </c>
      <c r="K2291" s="8">
        <f>IF(H2291=0,0,I2291/H2291)</f>
        <v/>
      </c>
      <c r="L2291" s="10" t="inlineStr">
        <is>
          <t>In Progress</t>
        </is>
      </c>
    </row>
    <row r="2292">
      <c r="A2292" t="inlineStr">
        <is>
          <t>Ardmore Springs</t>
        </is>
      </c>
      <c r="B2292" s="7" t="n">
        <v>2026</v>
      </c>
      <c r="C2292" t="inlineStr">
        <is>
          <t>Gutters &amp; downspouts</t>
        </is>
      </c>
      <c r="D2292" t="inlineStr">
        <is>
          <t xml:space="preserve">PNA: Replace damaged gutter and downspouts, clean, re-pitch remaining                                                   </t>
        </is>
      </c>
      <c r="E2292" s="7" t="inlineStr">
        <is>
          <t>84202.0</t>
        </is>
      </c>
      <c r="F2292" s="11" t="inlineStr">
        <is>
          <t>GC</t>
        </is>
      </c>
      <c r="G2292" s="7" t="inlineStr">
        <is>
          <t>Capital Plan</t>
        </is>
      </c>
      <c r="H2292" s="3" t="n">
        <v>11000</v>
      </c>
      <c r="I2292" s="3" t="n">
        <v>3300</v>
      </c>
      <c r="J2292" s="4" t="n">
        <v>7700</v>
      </c>
      <c r="K2292" s="8">
        <f>IF(H2292=0,0,I2292/H2292)</f>
        <v/>
      </c>
      <c r="L2292" s="10" t="inlineStr">
        <is>
          <t>In Progress</t>
        </is>
      </c>
    </row>
    <row r="2293">
      <c r="A2293" t="inlineStr">
        <is>
          <t>Ardmore Springs</t>
        </is>
      </c>
      <c r="B2293" s="7" t="n">
        <v>2026</v>
      </c>
      <c r="C2293" t="inlineStr">
        <is>
          <t xml:space="preserve">Sealants &amp; caulking </t>
        </is>
      </c>
      <c r="D2293" t="inlineStr">
        <is>
          <t>Roof Sealants and Caulking</t>
        </is>
      </c>
      <c r="E2293" s="7" t="inlineStr">
        <is>
          <t>84433.0</t>
        </is>
      </c>
      <c r="F2293" s="11" t="inlineStr">
        <is>
          <t>GC</t>
        </is>
      </c>
      <c r="G2293" s="7" t="inlineStr">
        <is>
          <t>Capital Plan</t>
        </is>
      </c>
      <c r="H2293" s="3" t="n">
        <v>8500</v>
      </c>
      <c r="I2293" s="3" t="n">
        <v>2550</v>
      </c>
      <c r="J2293" s="4" t="n">
        <v>5950</v>
      </c>
      <c r="K2293" s="8">
        <f>IF(H2293=0,0,I2293/H2293)</f>
        <v/>
      </c>
      <c r="L2293" s="10" t="inlineStr">
        <is>
          <t>In Progress</t>
        </is>
      </c>
    </row>
    <row r="2294">
      <c r="A2294" t="inlineStr">
        <is>
          <t>Ardmore Springs</t>
        </is>
      </c>
      <c r="B2294" s="7" t="n">
        <v>2026</v>
      </c>
      <c r="C2294" t="inlineStr">
        <is>
          <t>Flashing</t>
        </is>
      </c>
      <c r="D2294" t="inlineStr">
        <is>
          <t xml:space="preserve">PNA: Replace damaged flashing on breezeway roofs                                                                        </t>
        </is>
      </c>
      <c r="E2294" s="7" t="inlineStr">
        <is>
          <t>84433.0</t>
        </is>
      </c>
      <c r="F2294" s="11" t="inlineStr">
        <is>
          <t>GC</t>
        </is>
      </c>
      <c r="G2294" s="7" t="inlineStr">
        <is>
          <t>Capital Plan</t>
        </is>
      </c>
      <c r="H2294" s="3" t="n">
        <v>12000</v>
      </c>
      <c r="I2294" s="3" t="n">
        <v>3600</v>
      </c>
      <c r="J2294" s="4" t="n">
        <v>8400</v>
      </c>
      <c r="K2294" s="8">
        <f>IF(H2294=0,0,I2294/H2294)</f>
        <v/>
      </c>
      <c r="L2294" s="10" t="inlineStr">
        <is>
          <t>In Progress</t>
        </is>
      </c>
    </row>
    <row r="2295">
      <c r="A2295" t="inlineStr">
        <is>
          <t>Ardmore Springs</t>
        </is>
      </c>
      <c r="B2295" s="7" t="n">
        <v>2026</v>
      </c>
      <c r="C2295" t="inlineStr">
        <is>
          <t>Repair / replace cement fiber siding</t>
        </is>
      </c>
      <c r="D2295" t="inlineStr">
        <is>
          <t>PNA: Replace damaged siding and paint</t>
        </is>
      </c>
      <c r="E2295" s="7" t="inlineStr">
        <is>
          <t>84206.0</t>
        </is>
      </c>
      <c r="F2295" s="11" t="inlineStr">
        <is>
          <t>GC</t>
        </is>
      </c>
      <c r="G2295" s="7" t="inlineStr">
        <is>
          <t>Capital Plan</t>
        </is>
      </c>
      <c r="H2295" s="3" t="n">
        <v>10000</v>
      </c>
      <c r="I2295" s="3" t="n">
        <v>3000</v>
      </c>
      <c r="J2295" s="4" t="n">
        <v>7000</v>
      </c>
      <c r="K2295" s="8">
        <f>IF(H2295=0,0,I2295/H2295)</f>
        <v/>
      </c>
      <c r="L2295" s="10" t="inlineStr">
        <is>
          <t>In Progress</t>
        </is>
      </c>
    </row>
    <row r="2296">
      <c r="A2296" t="inlineStr">
        <is>
          <t>Ardmore Springs</t>
        </is>
      </c>
      <c r="B2296" s="7" t="n">
        <v>2026</v>
      </c>
      <c r="C2296" t="inlineStr">
        <is>
          <t>Repair / replace wood shingles</t>
        </is>
      </c>
      <c r="D2296" t="inlineStr">
        <is>
          <t>PNA: Replace rotted trim and paint to match</t>
        </is>
      </c>
      <c r="E2296" s="7" t="inlineStr">
        <is>
          <t>84113.0</t>
        </is>
      </c>
      <c r="F2296" s="11" t="inlineStr">
        <is>
          <t>GC</t>
        </is>
      </c>
      <c r="G2296" s="7" t="inlineStr">
        <is>
          <t>Capital Plan</t>
        </is>
      </c>
      <c r="H2296" s="3" t="n">
        <v>5000</v>
      </c>
      <c r="I2296" s="3" t="n">
        <v>1500</v>
      </c>
      <c r="J2296" s="4" t="n">
        <v>3500</v>
      </c>
      <c r="K2296" s="8">
        <f>IF(H2296=0,0,I2296/H2296)</f>
        <v/>
      </c>
      <c r="L2296" s="10" t="inlineStr">
        <is>
          <t>In Progress</t>
        </is>
      </c>
    </row>
    <row r="2297">
      <c r="A2297" t="inlineStr">
        <is>
          <t>Ardmore Springs</t>
        </is>
      </c>
      <c r="B2297" s="7" t="n">
        <v>2026</v>
      </c>
      <c r="C2297" t="inlineStr">
        <is>
          <t>Dryer Vents</t>
        </is>
      </c>
      <c r="D2297" t="inlineStr">
        <is>
          <t>Lender PCA: Three locations total, at Building 5 and 10, exhibit missing laundry vent covers which allows for moisture a</t>
        </is>
      </c>
      <c r="E2297" s="7" t="inlineStr">
        <is>
          <t>83106.0</t>
        </is>
      </c>
      <c r="F2297" s="12" t="inlineStr">
        <is>
          <t>PMC</t>
        </is>
      </c>
      <c r="G2297" s="7" t="inlineStr">
        <is>
          <t>Capital Plan</t>
        </is>
      </c>
      <c r="H2297" s="3" t="n">
        <v>225</v>
      </c>
      <c r="I2297" s="3" t="n">
        <v>0</v>
      </c>
      <c r="J2297" s="4" t="n">
        <v>225</v>
      </c>
      <c r="K2297" s="8">
        <f>IF(H2297=0,0,I2297/H2297)</f>
        <v/>
      </c>
      <c r="L2297" s="13" t="inlineStr">
        <is>
          <t>Not Started</t>
        </is>
      </c>
    </row>
    <row r="2298">
      <c r="A2298" t="inlineStr">
        <is>
          <t>Ardmore Springs</t>
        </is>
      </c>
      <c r="B2298" s="7" t="n">
        <v>2026</v>
      </c>
      <c r="C2298" t="inlineStr">
        <is>
          <t>Tuck-pointing</t>
        </is>
      </c>
      <c r="D2298" t="inlineStr">
        <is>
          <t>Lender PCA: One stairstep cracked area was observed in the central part of an entrance arch of brick masonry facade at b</t>
        </is>
      </c>
      <c r="E2298" s="7" t="inlineStr">
        <is>
          <t>83212.0</t>
        </is>
      </c>
      <c r="F2298" s="11" t="inlineStr">
        <is>
          <t>GC</t>
        </is>
      </c>
      <c r="G2298" s="7" t="inlineStr">
        <is>
          <t>Capital Plan</t>
        </is>
      </c>
      <c r="H2298" s="3" t="n">
        <v>1000</v>
      </c>
      <c r="I2298" s="3" t="n">
        <v>300</v>
      </c>
      <c r="J2298" s="4" t="n">
        <v>700</v>
      </c>
      <c r="K2298" s="8">
        <f>IF(H2298=0,0,I2298/H2298)</f>
        <v/>
      </c>
      <c r="L2298" s="10" t="inlineStr">
        <is>
          <t>In Progress</t>
        </is>
      </c>
    </row>
    <row r="2299">
      <c r="A2299" t="inlineStr">
        <is>
          <t>Ardmore Springs</t>
        </is>
      </c>
      <c r="B2299" s="7" t="n">
        <v>2026</v>
      </c>
      <c r="C2299" t="inlineStr">
        <is>
          <t xml:space="preserve">Breezeway soffit repairs </t>
        </is>
      </c>
      <c r="D2299" t="inlineStr">
        <is>
          <t>PNA: Repair breezeway soffit</t>
        </is>
      </c>
      <c r="E2299" s="7" t="inlineStr">
        <is>
          <t>84120.0</t>
        </is>
      </c>
      <c r="F2299" s="11" t="inlineStr">
        <is>
          <t>GC</t>
        </is>
      </c>
      <c r="G2299" s="7" t="inlineStr">
        <is>
          <t>Capital Plan</t>
        </is>
      </c>
      <c r="H2299" s="3" t="n">
        <v>9500</v>
      </c>
      <c r="I2299" s="3" t="n">
        <v>2850</v>
      </c>
      <c r="J2299" s="4" t="n">
        <v>6650</v>
      </c>
      <c r="K2299" s="8">
        <f>IF(H2299=0,0,I2299/H2299)</f>
        <v/>
      </c>
      <c r="L2299" s="10" t="inlineStr">
        <is>
          <t>In Progress</t>
        </is>
      </c>
    </row>
    <row r="2300">
      <c r="A2300" t="inlineStr">
        <is>
          <t>Ardmore Springs</t>
        </is>
      </c>
      <c r="B2300" s="7" t="n">
        <v>2026</v>
      </c>
      <c r="C2300" t="inlineStr">
        <is>
          <t>Exterior building</t>
        </is>
      </c>
      <c r="D2300" t="inlineStr">
        <is>
          <t>PNA: Paint community, iron will require special treatment</t>
        </is>
      </c>
      <c r="E2300" s="7" t="inlineStr">
        <is>
          <t>84101.0</t>
        </is>
      </c>
      <c r="F2300" s="11" t="inlineStr">
        <is>
          <t>GC</t>
        </is>
      </c>
      <c r="G2300" s="7" t="inlineStr">
        <is>
          <t>Capital Plan</t>
        </is>
      </c>
      <c r="H2300" s="3" t="n">
        <v>300000</v>
      </c>
      <c r="I2300" s="3" t="n">
        <v>90000</v>
      </c>
      <c r="J2300" s="4" t="n">
        <v>210000</v>
      </c>
      <c r="K2300" s="8">
        <f>IF(H2300=0,0,I2300/H2300)</f>
        <v/>
      </c>
      <c r="L2300" s="10" t="inlineStr">
        <is>
          <t>In Progress</t>
        </is>
      </c>
    </row>
    <row r="2301">
      <c r="A2301" t="inlineStr">
        <is>
          <t>Ardmore Springs</t>
        </is>
      </c>
      <c r="B2301" s="7" t="n">
        <v>2026</v>
      </c>
      <c r="C2301" t="inlineStr">
        <is>
          <t>Masonry Repairs</t>
        </is>
      </c>
      <c r="D2301" t="inlineStr">
        <is>
          <t xml:space="preserve">PNA: Pressure wash vinyl on posts and balcony head                                                                      </t>
        </is>
      </c>
      <c r="E2301" s="7" t="inlineStr">
        <is>
          <t>84102.0</t>
        </is>
      </c>
      <c r="F2301" s="11" t="inlineStr">
        <is>
          <t>GC</t>
        </is>
      </c>
      <c r="G2301" s="7" t="inlineStr">
        <is>
          <t>Capital Plan</t>
        </is>
      </c>
      <c r="H2301" s="3" t="n">
        <v>10000</v>
      </c>
      <c r="I2301" s="3" t="n">
        <v>3000</v>
      </c>
      <c r="J2301" s="4" t="n">
        <v>7000</v>
      </c>
      <c r="K2301" s="8">
        <f>IF(H2301=0,0,I2301/H2301)</f>
        <v/>
      </c>
      <c r="L2301" s="10" t="inlineStr">
        <is>
          <t>In Progress</t>
        </is>
      </c>
    </row>
    <row r="2302">
      <c r="A2302" t="inlineStr">
        <is>
          <t>Ardmore Springs</t>
        </is>
      </c>
      <c r="B2302" s="7" t="n">
        <v>2026</v>
      </c>
      <c r="C2302" t="inlineStr">
        <is>
          <t>Appliances Package</t>
        </is>
      </c>
      <c r="D2302" t="inlineStr">
        <is>
          <t>Post: Washer/Dryer installs</t>
        </is>
      </c>
      <c r="E2302" s="7" t="inlineStr">
        <is>
          <t>82200.0</t>
        </is>
      </c>
      <c r="F2302" s="12" t="inlineStr">
        <is>
          <t>PMC</t>
        </is>
      </c>
      <c r="G2302" s="7" t="inlineStr">
        <is>
          <t>Capital Plan</t>
        </is>
      </c>
      <c r="H2302" s="3" t="n">
        <v>272400</v>
      </c>
      <c r="I2302" s="3" t="n">
        <v>38587</v>
      </c>
      <c r="J2302" s="4" t="n">
        <v>233813</v>
      </c>
      <c r="K2302" s="8">
        <f>IF(H2302=0,0,I2302/H2302)</f>
        <v/>
      </c>
      <c r="L2302" s="10" t="inlineStr">
        <is>
          <t>In Progress</t>
        </is>
      </c>
    </row>
    <row r="2303">
      <c r="A2303" t="inlineStr">
        <is>
          <t>Ardmore Springs</t>
        </is>
      </c>
      <c r="B2303" s="7" t="n">
        <v>2026</v>
      </c>
      <c r="C2303" t="inlineStr">
        <is>
          <t>Radon remediation</t>
        </is>
      </c>
      <c r="D2303" t="inlineStr">
        <is>
          <t>Per ESA: Radon remediation in 9 areas, ($3,500-$4,500 per location) EBI recommends completing pilot testing, building ch</t>
        </is>
      </c>
      <c r="E2303" s="7" t="inlineStr">
        <is>
          <t>84250.0</t>
        </is>
      </c>
      <c r="F2303" s="11" t="inlineStr">
        <is>
          <t>GC</t>
        </is>
      </c>
      <c r="G2303" s="7" t="inlineStr">
        <is>
          <t>Capital Plan</t>
        </is>
      </c>
      <c r="H2303" s="3" t="n">
        <v>47750</v>
      </c>
      <c r="I2303" s="3" t="n">
        <v>14325</v>
      </c>
      <c r="J2303" s="4" t="n">
        <v>33425</v>
      </c>
      <c r="K2303" s="8">
        <f>IF(H2303=0,0,I2303/H2303)</f>
        <v/>
      </c>
      <c r="L2303" s="10" t="inlineStr">
        <is>
          <t>In Progress</t>
        </is>
      </c>
    </row>
    <row r="2304">
      <c r="A2304" t="inlineStr">
        <is>
          <t>Ardmore Springs</t>
        </is>
      </c>
      <c r="B2304" s="7" t="n">
        <v>2026</v>
      </c>
      <c r="C2304" t="inlineStr">
        <is>
          <t>Leasing office floor/wall finishes, Replace Furniture</t>
        </is>
      </c>
      <c r="D2304" t="inlineStr">
        <is>
          <t>Post: Remodel leasing office (Paint - 1st Call &amp; Furniture - PMC)</t>
        </is>
      </c>
      <c r="E2304" s="7" t="inlineStr">
        <is>
          <t>84116.0</t>
        </is>
      </c>
      <c r="F2304" s="11" t="inlineStr">
        <is>
          <t>GC</t>
        </is>
      </c>
      <c r="G2304" s="7" t="inlineStr">
        <is>
          <t>Capital Plan</t>
        </is>
      </c>
      <c r="H2304" s="3" t="n">
        <v>119850</v>
      </c>
      <c r="I2304" s="3" t="n">
        <v>0</v>
      </c>
      <c r="J2304" s="4" t="n">
        <v>119850</v>
      </c>
      <c r="K2304" s="8">
        <f>IF(H2304=0,0,I2304/H2304)</f>
        <v/>
      </c>
      <c r="L2304" s="13" t="inlineStr">
        <is>
          <t>Not Started</t>
        </is>
      </c>
    </row>
    <row r="2305">
      <c r="A2305" t="inlineStr">
        <is>
          <t>Ardmore Springs</t>
        </is>
      </c>
      <c r="B2305" s="7" t="n">
        <v>2026</v>
      </c>
      <c r="C2305" t="inlineStr">
        <is>
          <t>Leasing office</t>
        </is>
      </c>
      <c r="D2305" t="inlineStr">
        <is>
          <t>Lender PCA: The sinks at the leasing office bathroom do not appear to havescald/abrasion protection at the sink piping a</t>
        </is>
      </c>
      <c r="E2305" s="7" t="inlineStr">
        <is>
          <t>84116.0</t>
        </is>
      </c>
      <c r="F2305" s="11" t="inlineStr">
        <is>
          <t>GC</t>
        </is>
      </c>
      <c r="G2305" s="7" t="inlineStr">
        <is>
          <t>Capital Plan</t>
        </is>
      </c>
      <c r="H2305" s="3" t="n">
        <v>150</v>
      </c>
      <c r="I2305" s="3" t="n">
        <v>35955</v>
      </c>
      <c r="J2305" s="4" t="n">
        <v>-35805</v>
      </c>
      <c r="K2305" s="8">
        <f>IF(H2305=0,0,I2305/H2305)</f>
        <v/>
      </c>
      <c r="L2305" s="11" t="inlineStr">
        <is>
          <t>Completed</t>
        </is>
      </c>
    </row>
    <row r="2306">
      <c r="A2306" t="inlineStr">
        <is>
          <t>Ardmore Springs</t>
        </is>
      </c>
      <c r="B2306" s="7" t="n">
        <v>2026</v>
      </c>
      <c r="C2306" t="inlineStr">
        <is>
          <t>Fitness Center Remodel</t>
        </is>
      </c>
      <c r="D2306" t="inlineStr">
        <is>
          <t>PNA: Repair sheetrock and paint fitness center and package room</t>
        </is>
      </c>
      <c r="E2306" s="7" t="inlineStr">
        <is>
          <t>84190.0</t>
        </is>
      </c>
      <c r="F2306" s="11" t="inlineStr">
        <is>
          <t>GC</t>
        </is>
      </c>
      <c r="G2306" s="7" t="inlineStr">
        <is>
          <t>Capital Plan</t>
        </is>
      </c>
      <c r="H2306" s="3" t="n">
        <v>20000</v>
      </c>
      <c r="I2306" s="3" t="n">
        <v>6000</v>
      </c>
      <c r="J2306" s="4" t="n">
        <v>14000</v>
      </c>
      <c r="K2306" s="8">
        <f>IF(H2306=0,0,I2306/H2306)</f>
        <v/>
      </c>
      <c r="L2306" s="10" t="inlineStr">
        <is>
          <t>In Progress</t>
        </is>
      </c>
    </row>
    <row r="2307">
      <c r="A2307" t="inlineStr">
        <is>
          <t>Ardmore Springs</t>
        </is>
      </c>
      <c r="B2307" s="7" t="n">
        <v>2026</v>
      </c>
      <c r="C2307" t="inlineStr">
        <is>
          <t>Gym Equipment</t>
        </is>
      </c>
      <c r="D2307" t="inlineStr">
        <is>
          <t>Post: Replace gym equipment</t>
        </is>
      </c>
      <c r="E2307" s="7" t="inlineStr">
        <is>
          <t>84190.0</t>
        </is>
      </c>
      <c r="F2307" s="12" t="inlineStr">
        <is>
          <t>PMC</t>
        </is>
      </c>
      <c r="G2307" s="7" t="inlineStr">
        <is>
          <t>Capital Plan</t>
        </is>
      </c>
      <c r="H2307" s="3" t="n">
        <v>50000</v>
      </c>
      <c r="I2307" s="3" t="n">
        <v>8571</v>
      </c>
      <c r="J2307" s="4" t="n">
        <v>41429</v>
      </c>
      <c r="K2307" s="8">
        <f>IF(H2307=0,0,I2307/H2307)</f>
        <v/>
      </c>
      <c r="L2307" s="10" t="inlineStr">
        <is>
          <t>In Progress</t>
        </is>
      </c>
    </row>
    <row r="2308">
      <c r="A2308" t="inlineStr">
        <is>
          <t>Ardmore Springs</t>
        </is>
      </c>
      <c r="B2308" s="7" t="n">
        <v>2026</v>
      </c>
      <c r="C2308" t="inlineStr">
        <is>
          <t>Unit Model Update</t>
        </is>
      </c>
      <c r="D2308" t="inlineStr">
        <is>
          <t>Post: Set up model unit</t>
        </is>
      </c>
      <c r="E2308" s="7" t="inlineStr">
        <is>
          <t>84280.0</t>
        </is>
      </c>
      <c r="F2308" s="12" t="inlineStr">
        <is>
          <t>PMC</t>
        </is>
      </c>
      <c r="G2308" s="7" t="inlineStr">
        <is>
          <t>Capital Plan</t>
        </is>
      </c>
      <c r="H2308" s="3" t="n">
        <v>30000</v>
      </c>
      <c r="I2308" s="3" t="n">
        <v>0</v>
      </c>
      <c r="J2308" s="4" t="n">
        <v>30000</v>
      </c>
      <c r="K2308" s="8">
        <f>IF(H2308=0,0,I2308/H2308)</f>
        <v/>
      </c>
      <c r="L2308" s="13" t="inlineStr">
        <is>
          <t>Not Started</t>
        </is>
      </c>
    </row>
    <row r="2309">
      <c r="A2309" t="inlineStr">
        <is>
          <t>Ardmore Springs</t>
        </is>
      </c>
      <c r="B2309" s="7" t="n">
        <v>2026</v>
      </c>
      <c r="C2309" t="inlineStr">
        <is>
          <t>Fire stops</t>
        </is>
      </c>
      <c r="D2309" t="inlineStr">
        <is>
          <t>PNA: Fire stops</t>
        </is>
      </c>
      <c r="E2309" s="7" t="inlineStr">
        <is>
          <t>84239.0</t>
        </is>
      </c>
      <c r="F2309" s="12" t="inlineStr">
        <is>
          <t>PMC</t>
        </is>
      </c>
      <c r="G2309" s="7" t="inlineStr">
        <is>
          <t>Capital Plan</t>
        </is>
      </c>
      <c r="H2309" s="3" t="n">
        <v>24696</v>
      </c>
      <c r="I2309" s="3" t="n">
        <v>41880</v>
      </c>
      <c r="J2309" s="4" t="n">
        <v>-17184</v>
      </c>
      <c r="K2309" s="8">
        <f>IF(H2309=0,0,I2309/H2309)</f>
        <v/>
      </c>
      <c r="L2309" s="11" t="inlineStr">
        <is>
          <t>Completed</t>
        </is>
      </c>
    </row>
    <row r="2310">
      <c r="A2310" t="inlineStr">
        <is>
          <t>Ardmore Springs</t>
        </is>
      </c>
      <c r="B2310" s="7" t="n">
        <v>2026</v>
      </c>
      <c r="C2310" t="inlineStr">
        <is>
          <t>Stormwater Pipe Repair</t>
        </is>
      </c>
      <c r="D2310" t="inlineStr">
        <is>
          <t>PNA: Clean storm sewer basins</t>
        </is>
      </c>
      <c r="E2310" s="7" t="inlineStr">
        <is>
          <t>84432.0</t>
        </is>
      </c>
      <c r="F2310" s="11" t="inlineStr">
        <is>
          <t>GC</t>
        </is>
      </c>
      <c r="G2310" s="7" t="inlineStr">
        <is>
          <t>Capital Plan</t>
        </is>
      </c>
      <c r="H2310" s="3" t="n">
        <v>4000</v>
      </c>
      <c r="I2310" s="3" t="n">
        <v>1200</v>
      </c>
      <c r="J2310" s="4" t="n">
        <v>2800</v>
      </c>
      <c r="K2310" s="8">
        <f>IF(H2310=0,0,I2310/H2310)</f>
        <v/>
      </c>
      <c r="L2310" s="10" t="inlineStr">
        <is>
          <t>In Progress</t>
        </is>
      </c>
    </row>
    <row r="2311">
      <c r="A2311" t="inlineStr">
        <is>
          <t>Ardmore Springs</t>
        </is>
      </c>
      <c r="B2311" s="7" t="n">
        <v>2026</v>
      </c>
      <c r="C2311" t="inlineStr">
        <is>
          <t>Replace defective outlet</t>
        </is>
      </c>
      <c r="D2311" t="inlineStr">
        <is>
          <t>Lender PCA: One GFCI outlet at unit 4206 in the kitchen does not reset, and priorty repairs are recommended to replace t</t>
        </is>
      </c>
      <c r="E2311" s="7" t="inlineStr">
        <is>
          <t>84210.0</t>
        </is>
      </c>
      <c r="F2311" s="12" t="inlineStr">
        <is>
          <t>PMC</t>
        </is>
      </c>
      <c r="G2311" s="7" t="inlineStr">
        <is>
          <t>Capital Plan</t>
        </is>
      </c>
      <c r="H2311" s="3" t="n">
        <v>30</v>
      </c>
      <c r="I2311" s="3" t="n">
        <v>0</v>
      </c>
      <c r="J2311" s="4" t="n">
        <v>30</v>
      </c>
      <c r="K2311" s="8">
        <f>IF(H2311=0,0,I2311/H2311)</f>
        <v/>
      </c>
      <c r="L2311" s="13" t="inlineStr">
        <is>
          <t>Not Started</t>
        </is>
      </c>
    </row>
    <row r="2312">
      <c r="A2312" t="inlineStr">
        <is>
          <t>Ardmore Springs</t>
        </is>
      </c>
      <c r="B2312" s="7" t="n">
        <v>2026</v>
      </c>
      <c r="C2312" t="inlineStr">
        <is>
          <t>Replace electric baseboard heater</t>
        </is>
      </c>
      <c r="D2312" t="inlineStr">
        <is>
          <t>Lender PCA: One electric baseboard heater located within the sprinkler system closet in building 8 was noted to have dis</t>
        </is>
      </c>
      <c r="E2312" s="7" t="inlineStr">
        <is>
          <t>83217.0</t>
        </is>
      </c>
      <c r="F2312" s="12" t="inlineStr">
        <is>
          <t>PMC</t>
        </is>
      </c>
      <c r="G2312" s="7" t="inlineStr">
        <is>
          <t>Capital Plan</t>
        </is>
      </c>
      <c r="H2312" s="3" t="n">
        <v>500</v>
      </c>
      <c r="I2312" s="3" t="n">
        <v>624</v>
      </c>
      <c r="J2312" s="4" t="n">
        <v>-124</v>
      </c>
      <c r="K2312" s="8">
        <f>IF(H2312=0,0,I2312/H2312)</f>
        <v/>
      </c>
      <c r="L2312" s="11" t="inlineStr">
        <is>
          <t>Completed</t>
        </is>
      </c>
    </row>
    <row r="2313">
      <c r="A2313" t="inlineStr">
        <is>
          <t>Ardmore Springs</t>
        </is>
      </c>
      <c r="B2313" s="7" t="n">
        <v>2026</v>
      </c>
      <c r="C2313" t="inlineStr">
        <is>
          <t>Contingency</t>
        </is>
      </c>
      <c r="D2313" t="inlineStr">
        <is>
          <t>Contingency Amount</t>
        </is>
      </c>
      <c r="E2313" s="7" t="inlineStr">
        <is>
          <t>84510.0</t>
        </is>
      </c>
      <c r="F2313" s="11" t="inlineStr">
        <is>
          <t>GC</t>
        </is>
      </c>
      <c r="G2313" s="15" t="inlineStr">
        <is>
          <t>Contingency</t>
        </is>
      </c>
      <c r="H2313" s="3" t="n">
        <v>56013</v>
      </c>
      <c r="I2313" s="3" t="n">
        <v>0</v>
      </c>
      <c r="J2313" s="4" t="n">
        <v>56013</v>
      </c>
      <c r="K2313" s="8">
        <f>IF(H2313=0,0,I2313/H2313)</f>
        <v/>
      </c>
      <c r="L2313" s="12" t="inlineStr">
        <is>
          <t>Reserve</t>
        </is>
      </c>
    </row>
    <row r="2314">
      <c r="A2314" t="inlineStr">
        <is>
          <t>Ardmore Springs</t>
        </is>
      </c>
      <c r="B2314" s="7" t="n">
        <v>2026</v>
      </c>
      <c r="C2314" t="inlineStr">
        <is>
          <t>Construction Management Fee</t>
        </is>
      </c>
      <c r="D2314" t="inlineStr">
        <is>
          <t>CM Fee</t>
        </is>
      </c>
      <c r="E2314" s="7" t="inlineStr">
        <is>
          <t>84505.0</t>
        </is>
      </c>
      <c r="F2314" s="11" t="inlineStr">
        <is>
          <t>GC</t>
        </is>
      </c>
      <c r="G2314" s="15" t="inlineStr">
        <is>
          <t>CM Fee</t>
        </is>
      </c>
      <c r="H2314" s="3" t="n">
        <v>58813</v>
      </c>
      <c r="I2314" s="3" t="n">
        <v>0</v>
      </c>
      <c r="J2314" s="4" t="n">
        <v>58813</v>
      </c>
      <c r="K2314" s="8">
        <f>IF(H2314=0,0,I2314/H2314)</f>
        <v/>
      </c>
      <c r="L2314" s="12" t="inlineStr">
        <is>
          <t>Reserve</t>
        </is>
      </c>
    </row>
    <row r="2315">
      <c r="A2315" t="inlineStr">
        <is>
          <t>Bentley Parke</t>
        </is>
      </c>
      <c r="B2315" s="7" t="n">
        <v>2026</v>
      </c>
      <c r="C2315" t="inlineStr">
        <is>
          <t>Storm sewer piping and drains</t>
        </is>
      </c>
      <c r="D2315" t="inlineStr">
        <is>
          <t>PNA - Clear drains on pool deck</t>
        </is>
      </c>
      <c r="F2315" s="11" t="inlineStr">
        <is>
          <t>GC</t>
        </is>
      </c>
      <c r="G2315" s="7" t="inlineStr">
        <is>
          <t>Capital Plan</t>
        </is>
      </c>
      <c r="H2315" s="3" t="n">
        <v>5000</v>
      </c>
      <c r="I2315" s="3" t="n">
        <v>1500</v>
      </c>
      <c r="J2315" s="4" t="n">
        <v>3500</v>
      </c>
      <c r="K2315" s="8">
        <f>IF(H2315=0,0,I2315/H2315)</f>
        <v/>
      </c>
      <c r="L2315" s="10" t="inlineStr">
        <is>
          <t>In Progress</t>
        </is>
      </c>
    </row>
    <row r="2316">
      <c r="A2316" t="inlineStr">
        <is>
          <t>Bentley Parke</t>
        </is>
      </c>
      <c r="B2316" s="7" t="n">
        <v>2026</v>
      </c>
      <c r="C2316" t="inlineStr">
        <is>
          <t>Sidewalks and curbs</t>
        </is>
      </c>
      <c r="D2316" t="inlineStr">
        <is>
          <t>PNA - Grind trip hazards</t>
        </is>
      </c>
      <c r="F2316" s="11" t="inlineStr">
        <is>
          <t>GC</t>
        </is>
      </c>
      <c r="G2316" s="7" t="inlineStr">
        <is>
          <t>Capital Plan</t>
        </is>
      </c>
      <c r="H2316" s="3" t="n">
        <v>13000</v>
      </c>
      <c r="I2316" s="3" t="n">
        <v>3900</v>
      </c>
      <c r="J2316" s="4" t="n">
        <v>9100</v>
      </c>
      <c r="K2316" s="8">
        <f>IF(H2316=0,0,I2316/H2316)</f>
        <v/>
      </c>
      <c r="L2316" s="10" t="inlineStr">
        <is>
          <t>In Progress</t>
        </is>
      </c>
    </row>
    <row r="2317">
      <c r="A2317" t="inlineStr">
        <is>
          <t>Bentley Parke</t>
        </is>
      </c>
      <c r="B2317" s="7" t="n">
        <v>2026</v>
      </c>
      <c r="C2317" t="inlineStr">
        <is>
          <t>Carports / Garages</t>
        </is>
      </c>
      <c r="D2317" t="inlineStr">
        <is>
          <t>PNA - Repair carports</t>
        </is>
      </c>
      <c r="F2317" s="11" t="inlineStr">
        <is>
          <t>GC</t>
        </is>
      </c>
      <c r="G2317" s="7" t="inlineStr">
        <is>
          <t>Capital Plan</t>
        </is>
      </c>
      <c r="H2317" s="3" t="n">
        <v>22000</v>
      </c>
      <c r="I2317" s="3" t="n">
        <v>6600</v>
      </c>
      <c r="J2317" s="4" t="n">
        <v>15400</v>
      </c>
      <c r="K2317" s="8">
        <f>IF(H2317=0,0,I2317/H2317)</f>
        <v/>
      </c>
      <c r="L2317" s="10" t="inlineStr">
        <is>
          <t>In Progress</t>
        </is>
      </c>
    </row>
    <row r="2318">
      <c r="A2318" t="inlineStr">
        <is>
          <t>Bentley Parke</t>
        </is>
      </c>
      <c r="B2318" s="7" t="n">
        <v>2026</v>
      </c>
      <c r="C2318" t="inlineStr">
        <is>
          <t>Dumpster enclosures</t>
        </is>
      </c>
      <c r="D2318" t="inlineStr">
        <is>
          <t>PNA - Repair dumpster enclosures</t>
        </is>
      </c>
      <c r="F2318" s="11" t="inlineStr">
        <is>
          <t>GC</t>
        </is>
      </c>
      <c r="G2318" s="7" t="inlineStr">
        <is>
          <t>Capital Plan</t>
        </is>
      </c>
      <c r="H2318" s="3" t="n">
        <v>16000</v>
      </c>
      <c r="I2318" s="3" t="n">
        <v>4800</v>
      </c>
      <c r="J2318" s="4" t="n">
        <v>11200</v>
      </c>
      <c r="K2318" s="8">
        <f>IF(H2318=0,0,I2318/H2318)</f>
        <v/>
      </c>
      <c r="L2318" s="10" t="inlineStr">
        <is>
          <t>In Progress</t>
        </is>
      </c>
    </row>
    <row r="2319">
      <c r="A2319" t="inlineStr">
        <is>
          <t>Bentley Parke</t>
        </is>
      </c>
      <c r="B2319" s="7" t="n">
        <v>2026</v>
      </c>
      <c r="C2319" t="inlineStr">
        <is>
          <t>WDIR</t>
        </is>
      </c>
      <c r="D2319" t="inlineStr">
        <is>
          <t>WDIR Treatment per Inspection</t>
        </is>
      </c>
      <c r="F2319" s="12" t="inlineStr">
        <is>
          <t>PMC</t>
        </is>
      </c>
      <c r="G2319" s="7" t="inlineStr">
        <is>
          <t>Capital Plan</t>
        </is>
      </c>
      <c r="H2319" s="3" t="n">
        <v>15900</v>
      </c>
      <c r="I2319" s="3" t="n">
        <v>0</v>
      </c>
      <c r="J2319" s="4" t="n">
        <v>15900</v>
      </c>
      <c r="K2319" s="8">
        <f>IF(H2319=0,0,I2319/H2319)</f>
        <v/>
      </c>
      <c r="L2319" s="13" t="inlineStr">
        <is>
          <t>Not Started</t>
        </is>
      </c>
    </row>
    <row r="2320">
      <c r="A2320" t="inlineStr">
        <is>
          <t>Bentley Parke</t>
        </is>
      </c>
      <c r="B2320" s="7" t="n">
        <v>2026</v>
      </c>
      <c r="C2320" t="inlineStr">
        <is>
          <t>Concrete deck / floor fill</t>
        </is>
      </c>
      <c r="D2320" t="inlineStr">
        <is>
          <t>PNA - Repair landings</t>
        </is>
      </c>
      <c r="F2320" s="11" t="inlineStr">
        <is>
          <t>GC</t>
        </is>
      </c>
      <c r="G2320" s="7" t="inlineStr">
        <is>
          <t>Capital Plan</t>
        </is>
      </c>
      <c r="H2320" s="3" t="n">
        <v>15000</v>
      </c>
      <c r="I2320" s="3" t="n">
        <v>4500</v>
      </c>
      <c r="J2320" s="4" t="n">
        <v>10500</v>
      </c>
      <c r="K2320" s="8">
        <f>IF(H2320=0,0,I2320/H2320)</f>
        <v/>
      </c>
      <c r="L2320" s="10" t="inlineStr">
        <is>
          <t>In Progress</t>
        </is>
      </c>
    </row>
    <row r="2321">
      <c r="A2321" t="inlineStr">
        <is>
          <t>Bentley Parke</t>
        </is>
      </c>
      <c r="B2321" s="7" t="n">
        <v>2026</v>
      </c>
      <c r="C2321" t="inlineStr">
        <is>
          <t>Exterior building</t>
        </is>
      </c>
      <c r="D2321" t="inlineStr">
        <is>
          <t>PNA - Paint community 100% paintable 
3.2.4. Painting, Exterior. The paint finish on the apartment buildings was observe</t>
        </is>
      </c>
      <c r="F2321" s="11" t="inlineStr">
        <is>
          <t>GC</t>
        </is>
      </c>
      <c r="G2321" s="7" t="inlineStr">
        <is>
          <t>Capital Plan</t>
        </is>
      </c>
      <c r="H2321" s="3" t="n">
        <v>382800</v>
      </c>
      <c r="I2321" s="3" t="n">
        <v>114840</v>
      </c>
      <c r="J2321" s="4" t="n">
        <v>267960</v>
      </c>
      <c r="K2321" s="8">
        <f>IF(H2321=0,0,I2321/H2321)</f>
        <v/>
      </c>
      <c r="L2321" s="10" t="inlineStr">
        <is>
          <t>In Progress</t>
        </is>
      </c>
    </row>
    <row r="2322">
      <c r="A2322" t="inlineStr">
        <is>
          <t>Bentley Parke</t>
        </is>
      </c>
      <c r="B2322" s="7" t="n">
        <v>2026</v>
      </c>
      <c r="C2322" t="inlineStr">
        <is>
          <t>Repair exterior stair treads and stringers</t>
        </is>
      </c>
      <c r="D2322" t="inlineStr">
        <is>
          <t>PNA - Replace 40 broken stair treads</t>
        </is>
      </c>
      <c r="F2322" s="11" t="inlineStr">
        <is>
          <t>GC</t>
        </is>
      </c>
      <c r="G2322" s="7" t="inlineStr">
        <is>
          <t>Capital Plan</t>
        </is>
      </c>
      <c r="H2322" s="3" t="n">
        <v>18900</v>
      </c>
      <c r="I2322" s="3" t="n">
        <v>5670</v>
      </c>
      <c r="J2322" s="4" t="n">
        <v>13230</v>
      </c>
      <c r="K2322" s="8">
        <f>IF(H2322=0,0,I2322/H2322)</f>
        <v/>
      </c>
      <c r="L2322" s="10" t="inlineStr">
        <is>
          <t>In Progress</t>
        </is>
      </c>
    </row>
    <row r="2323">
      <c r="A2323" t="inlineStr">
        <is>
          <t>Bentley Parke</t>
        </is>
      </c>
      <c r="B2323" s="7" t="n">
        <v>2026</v>
      </c>
      <c r="C2323" t="inlineStr">
        <is>
          <t>Expansion joints</t>
        </is>
      </c>
      <c r="D2323" t="inlineStr">
        <is>
          <t>PNA - Seal expansion joints</t>
        </is>
      </c>
      <c r="F2323" s="11" t="inlineStr">
        <is>
          <t>GC</t>
        </is>
      </c>
      <c r="G2323" s="7" t="inlineStr">
        <is>
          <t>Capital Plan</t>
        </is>
      </c>
      <c r="H2323" s="3" t="n">
        <v>16000</v>
      </c>
      <c r="I2323" s="3" t="n">
        <v>4800</v>
      </c>
      <c r="J2323" s="4" t="n">
        <v>11200</v>
      </c>
      <c r="K2323" s="8">
        <f>IF(H2323=0,0,I2323/H2323)</f>
        <v/>
      </c>
      <c r="L2323" s="10" t="inlineStr">
        <is>
          <t>In Progress</t>
        </is>
      </c>
    </row>
    <row r="2324">
      <c r="A2324" t="inlineStr">
        <is>
          <t>Bentley Parke</t>
        </is>
      </c>
      <c r="B2324" s="7" t="n">
        <v>2026</v>
      </c>
      <c r="C2324" t="inlineStr">
        <is>
          <t>Asphalt composite shingle roofing</t>
        </is>
      </c>
      <c r="D2324" t="inlineStr">
        <is>
          <t>PNA - Roof tune up
3.2.8 - Asphalt Shingle (3-tab). The inboard parapet asphalt shingle installation date was not provid</t>
        </is>
      </c>
      <c r="F2324" s="11" t="inlineStr">
        <is>
          <t>GC</t>
        </is>
      </c>
      <c r="G2324" s="7" t="inlineStr">
        <is>
          <t>Capital Plan</t>
        </is>
      </c>
      <c r="H2324" s="3" t="n">
        <v>10260</v>
      </c>
      <c r="I2324" s="3" t="n">
        <v>3078</v>
      </c>
      <c r="J2324" s="4" t="n">
        <v>7182</v>
      </c>
      <c r="K2324" s="8">
        <f>IF(H2324=0,0,I2324/H2324)</f>
        <v/>
      </c>
      <c r="L2324" s="10" t="inlineStr">
        <is>
          <t>In Progress</t>
        </is>
      </c>
    </row>
    <row r="2325">
      <c r="A2325" t="inlineStr">
        <is>
          <t>Bentley Parke</t>
        </is>
      </c>
      <c r="B2325" s="7" t="n">
        <v>2026</v>
      </c>
      <c r="C2325" t="inlineStr">
        <is>
          <t>Modified bitumen membrane roof repairs</t>
        </is>
      </c>
      <c r="D2325" t="inlineStr">
        <is>
          <t>PNA - Repairs to flat roofing and repairs with modified bit  3.2.8. - Built-up roof / Modified Bitumen</t>
        </is>
      </c>
      <c r="F2325" s="11" t="inlineStr">
        <is>
          <t>GC</t>
        </is>
      </c>
      <c r="G2325" s="7" t="inlineStr">
        <is>
          <t>Capital Plan</t>
        </is>
      </c>
      <c r="H2325" s="3" t="n">
        <v>75000</v>
      </c>
      <c r="I2325" s="3" t="n">
        <v>22800</v>
      </c>
      <c r="J2325" s="4" t="n">
        <v>52200</v>
      </c>
      <c r="K2325" s="8">
        <f>IF(H2325=0,0,I2325/H2325)</f>
        <v/>
      </c>
      <c r="L2325" s="10" t="inlineStr">
        <is>
          <t>In Progress</t>
        </is>
      </c>
    </row>
    <row r="2326">
      <c r="A2326" t="inlineStr">
        <is>
          <t>Bentley Parke</t>
        </is>
      </c>
      <c r="B2326" s="7" t="n">
        <v>2026</v>
      </c>
      <c r="C2326" t="inlineStr">
        <is>
          <t>Gutters &amp; downspouts</t>
        </is>
      </c>
      <c r="D2326" t="inlineStr">
        <is>
          <t>PNA - Clean and repatch gutters throughout property</t>
        </is>
      </c>
      <c r="F2326" s="11" t="inlineStr">
        <is>
          <t>GC</t>
        </is>
      </c>
      <c r="G2326" s="7" t="inlineStr">
        <is>
          <t>Capital Plan</t>
        </is>
      </c>
      <c r="H2326" s="3" t="n">
        <v>21000</v>
      </c>
      <c r="I2326" s="3" t="n">
        <v>6300</v>
      </c>
      <c r="J2326" s="4" t="n">
        <v>14700</v>
      </c>
      <c r="K2326" s="8">
        <f>IF(H2326=0,0,I2326/H2326)</f>
        <v/>
      </c>
      <c r="L2326" s="10" t="inlineStr">
        <is>
          <t>In Progress</t>
        </is>
      </c>
    </row>
    <row r="2327">
      <c r="A2327" t="inlineStr">
        <is>
          <t>Bentley Parke</t>
        </is>
      </c>
      <c r="B2327" s="7" t="n">
        <v>2026</v>
      </c>
      <c r="C2327" t="inlineStr">
        <is>
          <t>Flashing</t>
        </is>
      </c>
      <c r="D2327" t="inlineStr">
        <is>
          <t>PNA - Repair parapet wall flashing</t>
        </is>
      </c>
      <c r="F2327" s="11" t="inlineStr">
        <is>
          <t>GC</t>
        </is>
      </c>
      <c r="G2327" s="7" t="inlineStr">
        <is>
          <t>Capital Plan</t>
        </is>
      </c>
      <c r="H2327" s="3" t="n">
        <v>15600</v>
      </c>
      <c r="I2327" s="3" t="n">
        <v>4680</v>
      </c>
      <c r="J2327" s="4" t="n">
        <v>10920</v>
      </c>
      <c r="K2327" s="8">
        <f>IF(H2327=0,0,I2327/H2327)</f>
        <v/>
      </c>
      <c r="L2327" s="10" t="inlineStr">
        <is>
          <t>In Progress</t>
        </is>
      </c>
    </row>
    <row r="2328">
      <c r="A2328" t="inlineStr">
        <is>
          <t>Bentley Parke</t>
        </is>
      </c>
      <c r="B2328" s="7" t="n">
        <v>2026</v>
      </c>
      <c r="C2328" t="inlineStr">
        <is>
          <t xml:space="preserve">Sealants &amp; caulking </t>
        </is>
      </c>
      <c r="D2328" t="inlineStr">
        <is>
          <t>PNA - Seal windows as part of paint</t>
        </is>
      </c>
      <c r="F2328" s="11" t="inlineStr">
        <is>
          <t>GC</t>
        </is>
      </c>
      <c r="G2328" s="7" t="inlineStr">
        <is>
          <t>Capital Plan</t>
        </is>
      </c>
      <c r="H2328" s="3" t="n">
        <v>20000</v>
      </c>
      <c r="I2328" s="3" t="n">
        <v>6000</v>
      </c>
      <c r="J2328" s="4" t="n">
        <v>14000</v>
      </c>
      <c r="K2328" s="8">
        <f>IF(H2328=0,0,I2328/H2328)</f>
        <v/>
      </c>
      <c r="L2328" s="10" t="inlineStr">
        <is>
          <t>In Progress</t>
        </is>
      </c>
    </row>
    <row r="2329">
      <c r="A2329" t="inlineStr">
        <is>
          <t>Bentley Parke</t>
        </is>
      </c>
      <c r="B2329" s="7" t="n">
        <v>2026</v>
      </c>
      <c r="C2329" t="inlineStr">
        <is>
          <t>Repair stucco</t>
        </is>
      </c>
      <c r="D2329" t="inlineStr">
        <is>
          <t>PNA - Repairs to stucco</t>
        </is>
      </c>
      <c r="F2329" s="11" t="inlineStr">
        <is>
          <t>GC</t>
        </is>
      </c>
      <c r="G2329" s="7" t="inlineStr">
        <is>
          <t>Capital Plan</t>
        </is>
      </c>
      <c r="H2329" s="3" t="n">
        <v>26000</v>
      </c>
      <c r="I2329" s="3" t="n">
        <v>7800</v>
      </c>
      <c r="J2329" s="4" t="n">
        <v>18200</v>
      </c>
      <c r="K2329" s="8">
        <f>IF(H2329=0,0,I2329/H2329)</f>
        <v/>
      </c>
      <c r="L2329" s="10" t="inlineStr">
        <is>
          <t>In Progress</t>
        </is>
      </c>
    </row>
    <row r="2330">
      <c r="A2330" t="inlineStr">
        <is>
          <t>Bentley Parke</t>
        </is>
      </c>
      <c r="B2330" s="7" t="n">
        <v>2026</v>
      </c>
      <c r="C2330" t="inlineStr">
        <is>
          <t>Domestic Hot Water Heater, Replace</t>
        </is>
      </c>
      <c r="D2330" t="inlineStr">
        <is>
          <t>3.3.5 - Water Heater Sesimic Strapping. The water heaters lacked one or both seismic bracing straps at observed units 10</t>
        </is>
      </c>
      <c r="F2330" s="12" t="inlineStr">
        <is>
          <t>PMC</t>
        </is>
      </c>
      <c r="G2330" s="7" t="inlineStr">
        <is>
          <t>Capital Plan</t>
        </is>
      </c>
      <c r="H2330" s="3" t="n">
        <v>3000</v>
      </c>
      <c r="I2330" s="3" t="n">
        <v>0</v>
      </c>
      <c r="J2330" s="4" t="n">
        <v>3000</v>
      </c>
      <c r="K2330" s="8">
        <f>IF(H2330=0,0,I2330/H2330)</f>
        <v/>
      </c>
      <c r="L2330" s="13" t="inlineStr">
        <is>
          <t>Not Started</t>
        </is>
      </c>
    </row>
    <row r="2331">
      <c r="A2331" t="inlineStr">
        <is>
          <t>Bentley Parke</t>
        </is>
      </c>
      <c r="B2331" s="7" t="n">
        <v>2026</v>
      </c>
      <c r="C2331" t="inlineStr">
        <is>
          <t>Electrical distribution</t>
        </is>
      </c>
      <c r="D2331" t="inlineStr">
        <is>
          <t>PNA - Replace lighting controlers</t>
        </is>
      </c>
      <c r="F2331" s="11" t="inlineStr">
        <is>
          <t>GC</t>
        </is>
      </c>
      <c r="G2331" s="7" t="inlineStr">
        <is>
          <t>Capital Plan</t>
        </is>
      </c>
      <c r="H2331" s="3" t="n">
        <v>16000</v>
      </c>
      <c r="I2331" s="3" t="n">
        <v>4800</v>
      </c>
      <c r="J2331" s="4" t="n">
        <v>11200</v>
      </c>
      <c r="K2331" s="8">
        <f>IF(H2331=0,0,I2331/H2331)</f>
        <v/>
      </c>
      <c r="L2331" s="10" t="inlineStr">
        <is>
          <t>In Progress</t>
        </is>
      </c>
    </row>
    <row r="2332">
      <c r="A2332" t="inlineStr">
        <is>
          <t>Bentley Parke</t>
        </is>
      </c>
      <c r="B2332" s="7" t="n">
        <v>2026</v>
      </c>
      <c r="C2332" t="inlineStr">
        <is>
          <t xml:space="preserve">Replace breezeway lights </t>
        </is>
      </c>
      <c r="D2332" t="inlineStr">
        <is>
          <t>PNA - R&amp;R ceiling lights in breezeways with LED</t>
        </is>
      </c>
      <c r="F2332" s="11" t="inlineStr">
        <is>
          <t>GC</t>
        </is>
      </c>
      <c r="G2332" s="7" t="inlineStr">
        <is>
          <t>Capital Plan</t>
        </is>
      </c>
      <c r="H2332" s="3" t="n">
        <v>38600</v>
      </c>
      <c r="I2332" s="3" t="n">
        <v>11580</v>
      </c>
      <c r="J2332" s="4" t="n">
        <v>27020</v>
      </c>
      <c r="K2332" s="8">
        <f>IF(H2332=0,0,I2332/H2332)</f>
        <v/>
      </c>
      <c r="L2332" s="10" t="inlineStr">
        <is>
          <t>In Progress</t>
        </is>
      </c>
    </row>
    <row r="2333">
      <c r="A2333" t="inlineStr">
        <is>
          <t>Bentley Parke</t>
        </is>
      </c>
      <c r="B2333" s="7" t="n">
        <v>2026</v>
      </c>
      <c r="C2333" t="inlineStr">
        <is>
          <t>Interior Upgrades</t>
        </is>
      </c>
      <c r="D2333" t="inlineStr">
        <is>
          <t>Raising Y1 of Unit Interior Upgrades upfront</t>
        </is>
      </c>
      <c r="F2333" s="12" t="inlineStr">
        <is>
          <t>PMC</t>
        </is>
      </c>
      <c r="G2333" s="7" t="inlineStr">
        <is>
          <t>Capital Plan</t>
        </is>
      </c>
      <c r="H2333" s="3" t="n">
        <v>260680</v>
      </c>
      <c r="I2333" s="3" t="n">
        <v>38010</v>
      </c>
      <c r="J2333" s="4" t="n">
        <v>222670</v>
      </c>
      <c r="K2333" s="8">
        <f>IF(H2333=0,0,I2333/H2333)</f>
        <v/>
      </c>
      <c r="L2333" s="10" t="inlineStr">
        <is>
          <t>In Progress</t>
        </is>
      </c>
    </row>
    <row r="2334">
      <c r="A2334" t="inlineStr">
        <is>
          <t>Bentley Parke</t>
        </is>
      </c>
      <c r="B2334" s="7" t="n">
        <v>2026</v>
      </c>
      <c r="C2334" t="inlineStr">
        <is>
          <t>Drier vents</t>
        </is>
      </c>
      <c r="D2334" t="inlineStr">
        <is>
          <t>PNA - Remove vent covers, clean vent piping, and install new dryer vent covers</t>
        </is>
      </c>
      <c r="F2334" s="11" t="inlineStr">
        <is>
          <t>GC</t>
        </is>
      </c>
      <c r="G2334" s="7" t="inlineStr">
        <is>
          <t>Capital Plan</t>
        </is>
      </c>
      <c r="H2334" s="3" t="n">
        <v>38280</v>
      </c>
      <c r="I2334" s="3" t="n">
        <v>11484</v>
      </c>
      <c r="J2334" s="4" t="n">
        <v>26796</v>
      </c>
      <c r="K2334" s="8">
        <f>IF(H2334=0,0,I2334/H2334)</f>
        <v/>
      </c>
      <c r="L2334" s="10" t="inlineStr">
        <is>
          <t>In Progress</t>
        </is>
      </c>
    </row>
    <row r="2335">
      <c r="A2335" t="inlineStr">
        <is>
          <t>Bentley Parke</t>
        </is>
      </c>
      <c r="B2335" s="7" t="n">
        <v>2026</v>
      </c>
      <c r="C2335" t="inlineStr">
        <is>
          <t>Fire Stops</t>
        </is>
      </c>
      <c r="D2335" t="inlineStr">
        <is>
          <t>PNA - Fire stops</t>
        </is>
      </c>
      <c r="F2335" s="12" t="inlineStr">
        <is>
          <t>PMC</t>
        </is>
      </c>
      <c r="G2335" s="7" t="inlineStr">
        <is>
          <t>Capital Plan</t>
        </is>
      </c>
      <c r="H2335" s="3" t="n">
        <v>22736</v>
      </c>
      <c r="I2335" s="3" t="n">
        <v>1916</v>
      </c>
      <c r="J2335" s="4" t="n">
        <v>20820</v>
      </c>
      <c r="K2335" s="8">
        <f>IF(H2335=0,0,I2335/H2335)</f>
        <v/>
      </c>
      <c r="L2335" s="10" t="inlineStr">
        <is>
          <t>In Progress</t>
        </is>
      </c>
    </row>
    <row r="2336">
      <c r="A2336" t="inlineStr">
        <is>
          <t>Bentley Parke</t>
        </is>
      </c>
      <c r="B2336" s="7" t="n">
        <v>2026</v>
      </c>
      <c r="C2336" t="inlineStr">
        <is>
          <t>ADA - Leasing Office Restrooms</t>
        </is>
      </c>
      <c r="D2336" t="inlineStr">
        <is>
          <t>5.4 - The plumbing under the lavatories within the publicly-accessible toilet rooms did not appear to be configured to p</t>
        </is>
      </c>
      <c r="F2336" s="12" t="inlineStr">
        <is>
          <t>PMC</t>
        </is>
      </c>
      <c r="G2336" s="7" t="inlineStr">
        <is>
          <t>Capital Plan</t>
        </is>
      </c>
      <c r="H2336" s="3" t="n">
        <v>300</v>
      </c>
      <c r="I2336" s="3" t="n">
        <v>25</v>
      </c>
      <c r="J2336" s="4" t="n">
        <v>275</v>
      </c>
      <c r="K2336" s="8">
        <f>IF(H2336=0,0,I2336/H2336)</f>
        <v/>
      </c>
      <c r="L2336" s="10" t="inlineStr">
        <is>
          <t>In Progress</t>
        </is>
      </c>
    </row>
    <row r="2337">
      <c r="A2337" t="inlineStr">
        <is>
          <t>Bentley Parke</t>
        </is>
      </c>
      <c r="B2337" s="7" t="n">
        <v>2026</v>
      </c>
      <c r="C2337" t="inlineStr">
        <is>
          <t>Unit Deferred Maintenance</t>
        </is>
      </c>
      <c r="D2337" t="inlineStr">
        <is>
          <t>Down Unit Refurbishment (Unit 1405) - Damaged bedroom ceiling ($8,000) 
Roof Leak Repair (Unit 1405) - Repair Roof above</t>
        </is>
      </c>
      <c r="F2337" s="11" t="inlineStr">
        <is>
          <t>GC</t>
        </is>
      </c>
      <c r="G2337" s="7" t="inlineStr">
        <is>
          <t>Capital Plan</t>
        </is>
      </c>
      <c r="H2337" s="3" t="n">
        <v>9000</v>
      </c>
      <c r="I2337" s="3" t="n">
        <v>2400</v>
      </c>
      <c r="J2337" s="4" t="n">
        <v>6600</v>
      </c>
      <c r="K2337" s="8">
        <f>IF(H2337=0,0,I2337/H2337)</f>
        <v/>
      </c>
      <c r="L2337" s="10" t="inlineStr">
        <is>
          <t>In Progress</t>
        </is>
      </c>
    </row>
    <row r="2338">
      <c r="A2338" t="inlineStr">
        <is>
          <t>Bentley Parke</t>
        </is>
      </c>
      <c r="B2338" s="7" t="n">
        <v>2026</v>
      </c>
      <c r="C2338" t="inlineStr">
        <is>
          <t>CA SB-721 Elevated Exterior Elements Inspection</t>
        </is>
      </c>
      <c r="D2338" t="inlineStr">
        <is>
          <t>3.2.7 - According to a recent State of California Law (SB 721), subject properties that contain “exterior elevated eleme</t>
        </is>
      </c>
      <c r="F2338" s="11" t="inlineStr">
        <is>
          <t>GC</t>
        </is>
      </c>
      <c r="G2338" s="7" t="inlineStr">
        <is>
          <t>Capital Plan</t>
        </is>
      </c>
      <c r="H2338" s="3" t="n">
        <v>6500</v>
      </c>
      <c r="I2338" s="3" t="n">
        <v>1950</v>
      </c>
      <c r="J2338" s="4" t="n">
        <v>4550</v>
      </c>
      <c r="K2338" s="8">
        <f>IF(H2338=0,0,I2338/H2338)</f>
        <v/>
      </c>
      <c r="L2338" s="10" t="inlineStr">
        <is>
          <t>In Progress</t>
        </is>
      </c>
    </row>
    <row r="2339">
      <c r="A2339" t="inlineStr">
        <is>
          <t>Bentley Parke</t>
        </is>
      </c>
      <c r="B2339" s="7" t="n">
        <v>2026</v>
      </c>
      <c r="C2339" t="inlineStr">
        <is>
          <t>Clubhouse / Office remodel</t>
        </is>
      </c>
      <c r="D2339" t="inlineStr">
        <is>
          <t>Concept Walk - Convert staff room to a business center/cybercafe</t>
        </is>
      </c>
      <c r="F2339" s="12" t="inlineStr">
        <is>
          <t>PMC</t>
        </is>
      </c>
      <c r="G2339" s="7" t="inlineStr">
        <is>
          <t>Capital Plan</t>
        </is>
      </c>
      <c r="H2339" s="3" t="n">
        <v>25000</v>
      </c>
      <c r="I2339" s="3" t="n">
        <v>3750</v>
      </c>
      <c r="J2339" s="4" t="n">
        <v>21250</v>
      </c>
      <c r="K2339" s="8">
        <f>IF(H2339=0,0,I2339/H2339)</f>
        <v/>
      </c>
      <c r="L2339" s="10" t="inlineStr">
        <is>
          <t>In Progress</t>
        </is>
      </c>
    </row>
    <row r="2340">
      <c r="A2340" t="inlineStr">
        <is>
          <t>Bentley Parke</t>
        </is>
      </c>
      <c r="B2340" s="7" t="n">
        <v>2026</v>
      </c>
      <c r="C2340" t="inlineStr">
        <is>
          <t>Security/ fire alarm systems</t>
        </is>
      </c>
      <c r="D2340" t="inlineStr">
        <is>
          <t>Concept Walk - Add security cameras</t>
        </is>
      </c>
      <c r="F2340" s="12" t="inlineStr">
        <is>
          <t>PMC</t>
        </is>
      </c>
      <c r="G2340" s="7" t="inlineStr">
        <is>
          <t>Capital Plan</t>
        </is>
      </c>
      <c r="H2340" s="3" t="n">
        <v>35000</v>
      </c>
      <c r="I2340" s="3" t="n">
        <v>0</v>
      </c>
      <c r="J2340" s="4" t="n">
        <v>35000</v>
      </c>
      <c r="K2340" s="8">
        <f>IF(H2340=0,0,I2340/H2340)</f>
        <v/>
      </c>
      <c r="L2340" s="13" t="inlineStr">
        <is>
          <t>Not Started</t>
        </is>
      </c>
    </row>
    <row r="2341">
      <c r="A2341" t="inlineStr">
        <is>
          <t>Bentley Parke</t>
        </is>
      </c>
      <c r="B2341" s="7" t="n">
        <v>2026</v>
      </c>
      <c r="C2341" t="inlineStr">
        <is>
          <t>Swimming pool deck</t>
        </is>
      </c>
      <c r="D2341" t="inlineStr">
        <is>
          <t>PNA - Presure wash pool deck</t>
        </is>
      </c>
      <c r="F2341" s="11" t="inlineStr">
        <is>
          <t>GC</t>
        </is>
      </c>
      <c r="G2341" s="7" t="inlineStr">
        <is>
          <t>Capital Plan</t>
        </is>
      </c>
      <c r="H2341" s="3" t="n">
        <v>12000</v>
      </c>
      <c r="I2341" s="3" t="n">
        <v>3600</v>
      </c>
      <c r="J2341" s="4" t="n">
        <v>8400</v>
      </c>
      <c r="K2341" s="8">
        <f>IF(H2341=0,0,I2341/H2341)</f>
        <v/>
      </c>
      <c r="L2341" s="10" t="inlineStr">
        <is>
          <t>In Progress</t>
        </is>
      </c>
    </row>
    <row r="2342">
      <c r="A2342" t="inlineStr">
        <is>
          <t>Bentley Parke</t>
        </is>
      </c>
      <c r="B2342" s="7" t="n">
        <v>2026</v>
      </c>
      <c r="C2342" t="inlineStr">
        <is>
          <t>Swimming Pool Shower</t>
        </is>
      </c>
      <c r="D2342" t="inlineStr">
        <is>
          <t>Concept Walk - Re-tile shower</t>
        </is>
      </c>
      <c r="F2342" s="11" t="inlineStr">
        <is>
          <t>GC</t>
        </is>
      </c>
      <c r="G2342" s="7" t="inlineStr">
        <is>
          <t>Capital Plan</t>
        </is>
      </c>
      <c r="H2342" s="3" t="n">
        <v>5000</v>
      </c>
      <c r="I2342" s="3" t="n">
        <v>1500</v>
      </c>
      <c r="J2342" s="4" t="n">
        <v>3500</v>
      </c>
      <c r="K2342" s="8">
        <f>IF(H2342=0,0,I2342/H2342)</f>
        <v/>
      </c>
      <c r="L2342" s="10" t="inlineStr">
        <is>
          <t>In Progress</t>
        </is>
      </c>
    </row>
    <row r="2343">
      <c r="A2343" t="inlineStr">
        <is>
          <t>Bentley Parke</t>
        </is>
      </c>
      <c r="B2343" s="7" t="n">
        <v>2026</v>
      </c>
      <c r="C2343" t="inlineStr">
        <is>
          <t>Swimming pool fencing / gates</t>
        </is>
      </c>
      <c r="D2343" t="inlineStr">
        <is>
          <t>PNA - Repair pool fence</t>
        </is>
      </c>
      <c r="F2343" s="11" t="inlineStr">
        <is>
          <t>GC</t>
        </is>
      </c>
      <c r="G2343" s="7" t="inlineStr">
        <is>
          <t>Capital Plan</t>
        </is>
      </c>
      <c r="H2343" s="3" t="n">
        <v>5600</v>
      </c>
      <c r="I2343" s="3" t="n">
        <v>1680</v>
      </c>
      <c r="J2343" s="4" t="n">
        <v>3920</v>
      </c>
      <c r="K2343" s="8">
        <f>IF(H2343=0,0,I2343/H2343)</f>
        <v/>
      </c>
      <c r="L2343" s="10" t="inlineStr">
        <is>
          <t>In Progress</t>
        </is>
      </c>
    </row>
    <row r="2344">
      <c r="A2344" t="inlineStr">
        <is>
          <t>Bentley Parke</t>
        </is>
      </c>
      <c r="B2344" s="7" t="n">
        <v>2026</v>
      </c>
      <c r="C2344" t="inlineStr">
        <is>
          <t>BBQ Grill Area</t>
        </is>
      </c>
      <c r="D2344" t="inlineStr">
        <is>
          <t>Concept Walk - Add BBQ/Grill Area outside swimming pool fence</t>
        </is>
      </c>
      <c r="F2344" s="11" t="inlineStr">
        <is>
          <t>GC</t>
        </is>
      </c>
      <c r="G2344" s="7" t="inlineStr">
        <is>
          <t>Capital Plan</t>
        </is>
      </c>
      <c r="H2344" s="3" t="n">
        <v>25000</v>
      </c>
      <c r="I2344" s="3" t="n">
        <v>7500</v>
      </c>
      <c r="J2344" s="4" t="n">
        <v>17500</v>
      </c>
      <c r="K2344" s="8">
        <f>IF(H2344=0,0,I2344/H2344)</f>
        <v/>
      </c>
      <c r="L2344" s="10" t="inlineStr">
        <is>
          <t>In Progress</t>
        </is>
      </c>
    </row>
    <row r="2345">
      <c r="A2345" t="inlineStr">
        <is>
          <t>Bentley Parke</t>
        </is>
      </c>
      <c r="B2345" s="7" t="n">
        <v>2026</v>
      </c>
      <c r="C2345" t="inlineStr">
        <is>
          <t>Contingency</t>
        </is>
      </c>
      <c r="D2345" t="inlineStr">
        <is>
          <t>Contingency Amount</t>
        </is>
      </c>
      <c r="F2345" s="11" t="inlineStr">
        <is>
          <t>GC</t>
        </is>
      </c>
      <c r="G2345" s="15" t="inlineStr">
        <is>
          <t>Contingency</t>
        </is>
      </c>
      <c r="H2345" s="3" t="n">
        <v>58758</v>
      </c>
      <c r="I2345" s="3" t="n">
        <v>0</v>
      </c>
      <c r="J2345" s="4" t="n">
        <v>58758</v>
      </c>
      <c r="K2345" s="8">
        <f>IF(H2345=0,0,I2345/H2345)</f>
        <v/>
      </c>
      <c r="L2345" s="12" t="inlineStr">
        <is>
          <t>Reserve</t>
        </is>
      </c>
    </row>
    <row r="2346">
      <c r="A2346" t="inlineStr">
        <is>
          <t>Bentley Parke</t>
        </is>
      </c>
      <c r="B2346" s="7" t="n">
        <v>2026</v>
      </c>
      <c r="C2346" t="inlineStr">
        <is>
          <t>Construction Management Fee</t>
        </is>
      </c>
      <c r="D2346" t="inlineStr">
        <is>
          <t>CM Fee</t>
        </is>
      </c>
      <c r="F2346" s="11" t="inlineStr">
        <is>
          <t>GC</t>
        </is>
      </c>
      <c r="G2346" s="15" t="inlineStr">
        <is>
          <t>CM Fee</t>
        </is>
      </c>
      <c r="H2346" s="3" t="n">
        <v>61696</v>
      </c>
      <c r="I2346" s="3" t="n">
        <v>0</v>
      </c>
      <c r="J2346" s="4" t="n">
        <v>61696</v>
      </c>
      <c r="K2346" s="8">
        <f>IF(H2346=0,0,I2346/H2346)</f>
        <v/>
      </c>
      <c r="L2346" s="12" t="inlineStr">
        <is>
          <t>Reserve</t>
        </is>
      </c>
    </row>
    <row r="2347">
      <c r="A2347" t="inlineStr">
        <is>
          <t>Cherry Creek</t>
        </is>
      </c>
      <c r="B2347" s="7" t="n">
        <v>2026</v>
      </c>
      <c r="C2347" t="inlineStr">
        <is>
          <t>Storm sewer piping and drains</t>
        </is>
      </c>
      <c r="D2347" t="inlineStr">
        <is>
          <t>PNA: clean storm drains</t>
        </is>
      </c>
      <c r="E2347" s="7" t="inlineStr">
        <is>
          <t>51130-00</t>
        </is>
      </c>
      <c r="F2347" s="11" t="inlineStr">
        <is>
          <t>GC</t>
        </is>
      </c>
      <c r="G2347" s="7" t="inlineStr">
        <is>
          <t>Capital Plan</t>
        </is>
      </c>
      <c r="H2347" s="3" t="n">
        <v>20000</v>
      </c>
      <c r="I2347" s="3" t="n">
        <v>0</v>
      </c>
      <c r="J2347" s="4" t="n">
        <v>20000</v>
      </c>
      <c r="K2347" s="8">
        <f>IF(H2347=0,0,I2347/H2347)</f>
        <v/>
      </c>
      <c r="L2347" s="13" t="inlineStr">
        <is>
          <t>Not Started</t>
        </is>
      </c>
    </row>
    <row r="2348">
      <c r="A2348" t="inlineStr">
        <is>
          <t>Cherry Creek</t>
        </is>
      </c>
      <c r="B2348" s="7" t="n">
        <v>2026</v>
      </c>
      <c r="C2348" t="inlineStr">
        <is>
          <t xml:space="preserve">Asphalt seal coating </t>
        </is>
      </c>
      <c r="D2348" t="inlineStr">
        <is>
          <t>Lender PCA: Damaged pavement consisting of linear cracking was present at the drive aisles typical of the conditions not</t>
        </is>
      </c>
      <c r="E2348" s="7" t="inlineStr">
        <is>
          <t>51053-00</t>
        </is>
      </c>
      <c r="F2348" s="11" t="inlineStr">
        <is>
          <t>GC</t>
        </is>
      </c>
      <c r="G2348" s="7" t="inlineStr">
        <is>
          <t>Capital Plan</t>
        </is>
      </c>
      <c r="H2348" s="3" t="n">
        <v>81000</v>
      </c>
      <c r="I2348" s="3" t="n">
        <v>0</v>
      </c>
      <c r="J2348" s="4" t="n">
        <v>81000</v>
      </c>
      <c r="K2348" s="8">
        <f>IF(H2348=0,0,I2348/H2348)</f>
        <v/>
      </c>
      <c r="L2348" s="13" t="inlineStr">
        <is>
          <t>Not Started</t>
        </is>
      </c>
    </row>
    <row r="2349">
      <c r="A2349" t="inlineStr">
        <is>
          <t>Cherry Creek</t>
        </is>
      </c>
      <c r="B2349" s="7" t="n">
        <v>2026</v>
      </c>
      <c r="C2349" t="inlineStr">
        <is>
          <t>Stripe parking areas</t>
        </is>
      </c>
      <c r="D2349" t="inlineStr">
        <is>
          <t>Stripe Parking Lots</t>
        </is>
      </c>
      <c r="E2349" s="7" t="inlineStr">
        <is>
          <t>51053-00</t>
        </is>
      </c>
      <c r="F2349" s="11" t="inlineStr">
        <is>
          <t>GC</t>
        </is>
      </c>
      <c r="G2349" s="7" t="inlineStr">
        <is>
          <t>Capital Plan</t>
        </is>
      </c>
      <c r="H2349" s="3" t="n">
        <v>28000</v>
      </c>
      <c r="I2349" s="3" t="n">
        <v>0</v>
      </c>
      <c r="J2349" s="4" t="n">
        <v>28000</v>
      </c>
      <c r="K2349" s="8">
        <f>IF(H2349=0,0,I2349/H2349)</f>
        <v/>
      </c>
      <c r="L2349" s="13" t="inlineStr">
        <is>
          <t>Not Started</t>
        </is>
      </c>
    </row>
    <row r="2350">
      <c r="A2350" t="inlineStr">
        <is>
          <t>Cherry Creek</t>
        </is>
      </c>
      <c r="B2350" s="7" t="n">
        <v>2026</v>
      </c>
      <c r="C2350" t="inlineStr">
        <is>
          <t>Sidewalks and curbs</t>
        </is>
      </c>
      <c r="D2350" t="inlineStr">
        <is>
          <t>Lender PCA: A potential trip hazard consisting of vertical and horizontal separation was observed to the northeast of bu</t>
        </is>
      </c>
      <c r="E2350" s="7" t="inlineStr">
        <is>
          <t>51091-00</t>
        </is>
      </c>
      <c r="F2350" s="12" t="inlineStr">
        <is>
          <t>PMC</t>
        </is>
      </c>
      <c r="G2350" s="7" t="inlineStr">
        <is>
          <t>Capital Plan</t>
        </is>
      </c>
      <c r="H2350" s="3" t="n">
        <v>500</v>
      </c>
      <c r="I2350" s="3" t="n">
        <v>0</v>
      </c>
      <c r="J2350" s="4" t="n">
        <v>500</v>
      </c>
      <c r="K2350" s="8">
        <f>IF(H2350=0,0,I2350/H2350)</f>
        <v/>
      </c>
      <c r="L2350" s="13" t="inlineStr">
        <is>
          <t>Not Started</t>
        </is>
      </c>
    </row>
    <row r="2351">
      <c r="A2351" t="inlineStr">
        <is>
          <t>Cherry Creek</t>
        </is>
      </c>
      <c r="B2351" s="7" t="n">
        <v>2026</v>
      </c>
      <c r="C2351" t="inlineStr">
        <is>
          <t>Sidewalks and curbs</t>
        </is>
      </c>
      <c r="D2351" t="inlineStr">
        <is>
          <t>PNA: Trip Hazards</t>
        </is>
      </c>
      <c r="E2351" s="7" t="inlineStr">
        <is>
          <t>51091-00</t>
        </is>
      </c>
      <c r="F2351" s="11" t="inlineStr">
        <is>
          <t>GC</t>
        </is>
      </c>
      <c r="G2351" s="7" t="inlineStr">
        <is>
          <t>Capital Plan</t>
        </is>
      </c>
      <c r="H2351" s="3" t="n">
        <v>14000</v>
      </c>
      <c r="I2351" s="3" t="n">
        <v>0</v>
      </c>
      <c r="J2351" s="4" t="n">
        <v>14000</v>
      </c>
      <c r="K2351" s="8">
        <f>IF(H2351=0,0,I2351/H2351)</f>
        <v/>
      </c>
      <c r="L2351" s="13" t="inlineStr">
        <is>
          <t>Not Started</t>
        </is>
      </c>
    </row>
    <row r="2352">
      <c r="A2352" t="inlineStr">
        <is>
          <t>Cherry Creek</t>
        </is>
      </c>
      <c r="B2352" s="7" t="n">
        <v>2026</v>
      </c>
      <c r="C2352" t="inlineStr">
        <is>
          <t>Landscape Cleanup &amp; Enhancements</t>
        </is>
      </c>
      <c r="D2352" t="inlineStr">
        <is>
          <t>Lender PCA: Trees were observed impeding on the building rooftop and facade between units 54 and 64. No portion of any t</t>
        </is>
      </c>
      <c r="E2352" s="7" t="inlineStr">
        <is>
          <t>51045-00</t>
        </is>
      </c>
      <c r="F2352" s="12" t="inlineStr">
        <is>
          <t>PMC</t>
        </is>
      </c>
      <c r="G2352" s="7" t="inlineStr">
        <is>
          <t>Capital Plan</t>
        </is>
      </c>
      <c r="H2352" s="3" t="n">
        <v>12000</v>
      </c>
      <c r="I2352" s="3" t="n">
        <v>0</v>
      </c>
      <c r="J2352" s="4" t="n">
        <v>12000</v>
      </c>
      <c r="K2352" s="8">
        <f>IF(H2352=0,0,I2352/H2352)</f>
        <v/>
      </c>
      <c r="L2352" s="13" t="inlineStr">
        <is>
          <t>Not Started</t>
        </is>
      </c>
    </row>
    <row r="2353">
      <c r="A2353" t="inlineStr">
        <is>
          <t>Cherry Creek</t>
        </is>
      </c>
      <c r="B2353" s="7" t="n">
        <v>2026</v>
      </c>
      <c r="C2353" t="inlineStr">
        <is>
          <t>Carports / Garages</t>
        </is>
      </c>
      <c r="D2353" t="inlineStr">
        <is>
          <t>PNA: Carport repairs and paint post and pearling</t>
        </is>
      </c>
      <c r="E2353" s="7" t="inlineStr">
        <is>
          <t>51172-00</t>
        </is>
      </c>
      <c r="F2353" s="11" t="inlineStr">
        <is>
          <t>GC</t>
        </is>
      </c>
      <c r="G2353" s="7" t="inlineStr">
        <is>
          <t>Capital Plan</t>
        </is>
      </c>
      <c r="H2353" s="3" t="n">
        <v>36000</v>
      </c>
      <c r="I2353" s="3" t="n">
        <v>0</v>
      </c>
      <c r="J2353" s="4" t="n">
        <v>36000</v>
      </c>
      <c r="K2353" s="8">
        <f>IF(H2353=0,0,I2353/H2353)</f>
        <v/>
      </c>
      <c r="L2353" s="13" t="inlineStr">
        <is>
          <t>Not Started</t>
        </is>
      </c>
    </row>
    <row r="2354">
      <c r="A2354" t="inlineStr">
        <is>
          <t>Cherry Creek</t>
        </is>
      </c>
      <c r="B2354" s="7" t="n">
        <v>2026</v>
      </c>
      <c r="C2354" t="inlineStr">
        <is>
          <t>Dumpster enclosures</t>
        </is>
      </c>
      <c r="D2354" t="inlineStr">
        <is>
          <t>Lender PCA: The threshold height at the accessible leasing office entrance does not appear to be ADA-compliant. Installa</t>
        </is>
      </c>
      <c r="E2354" s="7" t="inlineStr">
        <is>
          <t>51163-00</t>
        </is>
      </c>
      <c r="F2354" s="12" t="inlineStr">
        <is>
          <t>PMC</t>
        </is>
      </c>
      <c r="G2354" s="7" t="inlineStr">
        <is>
          <t>Capital Plan</t>
        </is>
      </c>
      <c r="H2354" s="3" t="n">
        <v>125</v>
      </c>
      <c r="I2354" s="3" t="n">
        <v>0</v>
      </c>
      <c r="J2354" s="4" t="n">
        <v>125</v>
      </c>
      <c r="K2354" s="8">
        <f>IF(H2354=0,0,I2354/H2354)</f>
        <v/>
      </c>
      <c r="L2354" s="13" t="inlineStr">
        <is>
          <t>Not Started</t>
        </is>
      </c>
    </row>
    <row r="2355">
      <c r="A2355" t="inlineStr">
        <is>
          <t>Cherry Creek</t>
        </is>
      </c>
      <c r="B2355" s="7" t="n">
        <v>2026</v>
      </c>
      <c r="C2355" t="inlineStr">
        <is>
          <t>Termite Remediation</t>
        </is>
      </c>
      <c r="D2355" t="inlineStr">
        <is>
          <t>Lender PCA: Termite remediation - Evidence of drywood termites for areas 2A, 2C, 2E, 2F, 2H, and 2I on the termite map.</t>
        </is>
      </c>
      <c r="E2355" s="7" t="inlineStr">
        <is>
          <t>51992-00</t>
        </is>
      </c>
      <c r="F2355" s="12" t="inlineStr">
        <is>
          <t>PMC</t>
        </is>
      </c>
      <c r="G2355" s="7" t="inlineStr">
        <is>
          <t>Capital Plan</t>
        </is>
      </c>
      <c r="H2355" s="3" t="n">
        <v>23250</v>
      </c>
      <c r="I2355" s="3" t="n">
        <v>1000</v>
      </c>
      <c r="J2355" s="4" t="n">
        <v>22250</v>
      </c>
      <c r="K2355" s="8">
        <f>IF(H2355=0,0,I2355/H2355)</f>
        <v/>
      </c>
      <c r="L2355" s="10" t="inlineStr">
        <is>
          <t>In Progress</t>
        </is>
      </c>
    </row>
    <row r="2356">
      <c r="A2356" t="inlineStr">
        <is>
          <t>Cherry Creek</t>
        </is>
      </c>
      <c r="B2356" s="7" t="n">
        <v>2026</v>
      </c>
      <c r="C2356" t="inlineStr">
        <is>
          <t>Termite damage repairs</t>
        </is>
      </c>
      <c r="D2356" t="inlineStr">
        <is>
          <t>Lender PCA: Termite Damage - Repair and replace damaged materials noted on the termite report. Lender PCA: Termite Damag</t>
        </is>
      </c>
      <c r="E2356" s="7" t="inlineStr">
        <is>
          <t>51070-00</t>
        </is>
      </c>
      <c r="F2356" s="12" t="inlineStr">
        <is>
          <t>PMC</t>
        </is>
      </c>
      <c r="G2356" s="7" t="inlineStr">
        <is>
          <t>Capital Plan</t>
        </is>
      </c>
      <c r="H2356" s="3" t="n">
        <v>5000</v>
      </c>
      <c r="I2356" s="3" t="n">
        <v>0</v>
      </c>
      <c r="J2356" s="4" t="n">
        <v>5000</v>
      </c>
      <c r="K2356" s="8">
        <f>IF(H2356=0,0,I2356/H2356)</f>
        <v/>
      </c>
      <c r="L2356" s="13" t="inlineStr">
        <is>
          <t>Not Started</t>
        </is>
      </c>
    </row>
    <row r="2357">
      <c r="A2357" t="inlineStr">
        <is>
          <t>Cherry Creek</t>
        </is>
      </c>
      <c r="B2357" s="7" t="n">
        <v>2026</v>
      </c>
      <c r="C2357" t="inlineStr">
        <is>
          <t>Repair exterior stair railings</t>
        </is>
      </c>
      <c r="D2357" t="inlineStr">
        <is>
          <t>PNA: secure and paint railings</t>
        </is>
      </c>
      <c r="E2357" s="7" t="inlineStr">
        <is>
          <t>51077-00</t>
        </is>
      </c>
      <c r="F2357" s="11" t="inlineStr">
        <is>
          <t>GC</t>
        </is>
      </c>
      <c r="G2357" s="7" t="inlineStr">
        <is>
          <t>Capital Plan</t>
        </is>
      </c>
      <c r="H2357" s="3" t="n">
        <v>26000</v>
      </c>
      <c r="I2357" s="3" t="n">
        <v>0</v>
      </c>
      <c r="J2357" s="4" t="n">
        <v>26000</v>
      </c>
      <c r="K2357" s="8">
        <f>IF(H2357=0,0,I2357/H2357)</f>
        <v/>
      </c>
      <c r="L2357" s="13" t="inlineStr">
        <is>
          <t>Not Started</t>
        </is>
      </c>
    </row>
    <row r="2358">
      <c r="A2358" t="inlineStr">
        <is>
          <t>Cherry Creek</t>
        </is>
      </c>
      <c r="B2358" s="7" t="n">
        <v>2026</v>
      </c>
      <c r="C2358" t="inlineStr">
        <is>
          <t>Repair patio/balcony railings/fences</t>
        </is>
      </c>
      <c r="D2358" t="inlineStr">
        <is>
          <t>Lender PCA: Deteriorated and damaged wood framing and trim were noted at balconies and upper landings including at build</t>
        </is>
      </c>
      <c r="E2358" s="7" t="inlineStr">
        <is>
          <t>51077-00</t>
        </is>
      </c>
      <c r="F2358" s="11" t="inlineStr">
        <is>
          <t>GC</t>
        </is>
      </c>
      <c r="G2358" s="7" t="inlineStr">
        <is>
          <t>Capital Plan</t>
        </is>
      </c>
      <c r="H2358" s="3" t="n">
        <v>20000</v>
      </c>
      <c r="I2358" s="3" t="n">
        <v>0</v>
      </c>
      <c r="J2358" s="4" t="n">
        <v>20000</v>
      </c>
      <c r="K2358" s="8">
        <f>IF(H2358=0,0,I2358/H2358)</f>
        <v/>
      </c>
      <c r="L2358" s="13" t="inlineStr">
        <is>
          <t>Not Started</t>
        </is>
      </c>
    </row>
    <row r="2359">
      <c r="A2359" t="inlineStr">
        <is>
          <t>Cherry Creek</t>
        </is>
      </c>
      <c r="B2359" s="7" t="n">
        <v>2026</v>
      </c>
      <c r="C2359" t="inlineStr">
        <is>
          <t>Repair Catwalks</t>
        </is>
      </c>
      <c r="D2359" t="inlineStr">
        <is>
          <t>PNA: secure catwalk railings</t>
        </is>
      </c>
      <c r="E2359" s="7" t="inlineStr">
        <is>
          <t>51072-00</t>
        </is>
      </c>
      <c r="F2359" s="11" t="inlineStr">
        <is>
          <t>GC</t>
        </is>
      </c>
      <c r="G2359" s="7" t="inlineStr">
        <is>
          <t>Capital Plan</t>
        </is>
      </c>
      <c r="H2359" s="3" t="n">
        <v>28000</v>
      </c>
      <c r="I2359" s="3" t="n">
        <v>0</v>
      </c>
      <c r="J2359" s="4" t="n">
        <v>28000</v>
      </c>
      <c r="K2359" s="8">
        <f>IF(H2359=0,0,I2359/H2359)</f>
        <v/>
      </c>
      <c r="L2359" s="13" t="inlineStr">
        <is>
          <t>Not Started</t>
        </is>
      </c>
    </row>
    <row r="2360">
      <c r="A2360" t="inlineStr">
        <is>
          <t>Cherry Creek</t>
        </is>
      </c>
      <c r="B2360" s="7" t="n">
        <v>2026</v>
      </c>
      <c r="C2360" t="inlineStr">
        <is>
          <t>Expansion Joints</t>
        </is>
      </c>
      <c r="D2360" t="inlineStr">
        <is>
          <t>PNA: Stucco expansion joints</t>
        </is>
      </c>
      <c r="E2360" s="7" t="inlineStr">
        <is>
          <t>51090-00</t>
        </is>
      </c>
      <c r="F2360" s="11" t="inlineStr">
        <is>
          <t>GC</t>
        </is>
      </c>
      <c r="G2360" s="7" t="inlineStr">
        <is>
          <t>Capital Plan</t>
        </is>
      </c>
      <c r="H2360" s="3" t="n">
        <v>6000</v>
      </c>
      <c r="I2360" s="3" t="n">
        <v>0</v>
      </c>
      <c r="J2360" s="4" t="n">
        <v>6000</v>
      </c>
      <c r="K2360" s="8">
        <f>IF(H2360=0,0,I2360/H2360)</f>
        <v/>
      </c>
      <c r="L2360" s="13" t="inlineStr">
        <is>
          <t>Not Started</t>
        </is>
      </c>
    </row>
    <row r="2361">
      <c r="A2361" t="inlineStr">
        <is>
          <t>Cherry Creek</t>
        </is>
      </c>
      <c r="B2361" s="7" t="n">
        <v>2026</v>
      </c>
      <c r="C2361" t="inlineStr">
        <is>
          <t>Gutters &amp; downspouts</t>
        </is>
      </c>
      <c r="D2361" t="inlineStr">
        <is>
          <t>Lender PCA: Leaf accumulation was noted in gutters across the site. Removal of the leaf debris is recommended. 
PNA: sec</t>
        </is>
      </c>
      <c r="E2361" s="7" t="inlineStr">
        <is>
          <t>51071-00</t>
        </is>
      </c>
      <c r="F2361" s="11" t="inlineStr">
        <is>
          <t>GC</t>
        </is>
      </c>
      <c r="G2361" s="7" t="inlineStr">
        <is>
          <t>Capital Plan</t>
        </is>
      </c>
      <c r="H2361" s="3" t="n">
        <v>19000</v>
      </c>
      <c r="I2361" s="3" t="n">
        <v>0</v>
      </c>
      <c r="J2361" s="4" t="n">
        <v>19000</v>
      </c>
      <c r="K2361" s="8">
        <f>IF(H2361=0,0,I2361/H2361)</f>
        <v/>
      </c>
      <c r="L2361" s="13" t="inlineStr">
        <is>
          <t>Not Started</t>
        </is>
      </c>
    </row>
    <row r="2362">
      <c r="A2362" t="inlineStr">
        <is>
          <t>Cherry Creek</t>
        </is>
      </c>
      <c r="B2362" s="7" t="n">
        <v>2026</v>
      </c>
      <c r="C2362" t="inlineStr">
        <is>
          <t xml:space="preserve">Sealants &amp; caulking </t>
        </is>
      </c>
      <c r="D2362" t="inlineStr">
        <is>
          <t>PNA: seal and prep stucco</t>
        </is>
      </c>
      <c r="E2362" s="7" t="inlineStr">
        <is>
          <t>51062-00</t>
        </is>
      </c>
      <c r="F2362" s="11" t="inlineStr">
        <is>
          <t>GC</t>
        </is>
      </c>
      <c r="G2362" s="7" t="inlineStr">
        <is>
          <t>Capital Plan</t>
        </is>
      </c>
      <c r="H2362" s="3" t="n">
        <v>36000</v>
      </c>
      <c r="I2362" s="3" t="n">
        <v>0</v>
      </c>
      <c r="J2362" s="4" t="n">
        <v>36000</v>
      </c>
      <c r="K2362" s="8">
        <f>IF(H2362=0,0,I2362/H2362)</f>
        <v/>
      </c>
      <c r="L2362" s="13" t="inlineStr">
        <is>
          <t>Not Started</t>
        </is>
      </c>
    </row>
    <row r="2363">
      <c r="A2363" t="inlineStr">
        <is>
          <t>Cherry Creek</t>
        </is>
      </c>
      <c r="B2363" s="7" t="n">
        <v>2026</v>
      </c>
      <c r="C2363" t="inlineStr">
        <is>
          <t>Repair Roof Gambles</t>
        </is>
      </c>
      <c r="D2363" t="inlineStr">
        <is>
          <t>Lender PCA: Deteriorated and damaged roof gables were observed at buildings 6 and 7. Repair of the noted issues is recom</t>
        </is>
      </c>
      <c r="E2363" s="7" t="inlineStr">
        <is>
          <t>84433.0</t>
        </is>
      </c>
      <c r="F2363" s="11" t="inlineStr">
        <is>
          <t>GC</t>
        </is>
      </c>
      <c r="G2363" s="7" t="inlineStr">
        <is>
          <t>Capital Plan</t>
        </is>
      </c>
      <c r="H2363" s="3" t="n">
        <v>3000</v>
      </c>
      <c r="I2363" s="3" t="n">
        <v>0</v>
      </c>
      <c r="J2363" s="4" t="n">
        <v>3000</v>
      </c>
      <c r="K2363" s="8">
        <f>IF(H2363=0,0,I2363/H2363)</f>
        <v/>
      </c>
      <c r="L2363" s="13" t="inlineStr">
        <is>
          <t>Not Started</t>
        </is>
      </c>
    </row>
    <row r="2364">
      <c r="A2364" t="inlineStr">
        <is>
          <t>Cherry Creek</t>
        </is>
      </c>
      <c r="B2364" s="7" t="n">
        <v>2026</v>
      </c>
      <c r="C2364" t="inlineStr">
        <is>
          <t>Repair / replace wood shingles</t>
        </is>
      </c>
      <c r="D2364" t="inlineStr">
        <is>
          <t>PNA: Replace rotted fascia and trim</t>
        </is>
      </c>
      <c r="E2364" s="7" t="inlineStr">
        <is>
          <t>51075-00</t>
        </is>
      </c>
      <c r="F2364" s="11" t="inlineStr">
        <is>
          <t>GC</t>
        </is>
      </c>
      <c r="G2364" s="7" t="inlineStr">
        <is>
          <t>Capital Plan</t>
        </is>
      </c>
      <c r="H2364" s="3" t="n">
        <v>46000</v>
      </c>
      <c r="I2364" s="3" t="n">
        <v>0</v>
      </c>
      <c r="J2364" s="4" t="n">
        <v>46000</v>
      </c>
      <c r="K2364" s="8">
        <f>IF(H2364=0,0,I2364/H2364)</f>
        <v/>
      </c>
      <c r="L2364" s="13" t="inlineStr">
        <is>
          <t>Not Started</t>
        </is>
      </c>
    </row>
    <row r="2365">
      <c r="A2365" t="inlineStr">
        <is>
          <t>Cherry Creek</t>
        </is>
      </c>
      <c r="B2365" s="7" t="n">
        <v>2026</v>
      </c>
      <c r="C2365" t="inlineStr">
        <is>
          <t>Wall framing</t>
        </is>
      </c>
      <c r="D2365" t="inlineStr">
        <is>
          <t>PNA: damaged framing on stair supports</t>
        </is>
      </c>
      <c r="E2365" s="7" t="inlineStr">
        <is>
          <t>51159-00</t>
        </is>
      </c>
      <c r="F2365" s="11" t="inlineStr">
        <is>
          <t>GC</t>
        </is>
      </c>
      <c r="G2365" s="7" t="inlineStr">
        <is>
          <t>Capital Plan</t>
        </is>
      </c>
      <c r="H2365" s="3" t="n">
        <v>35000</v>
      </c>
      <c r="I2365" s="3" t="n">
        <v>0</v>
      </c>
      <c r="J2365" s="4" t="n">
        <v>35000</v>
      </c>
      <c r="K2365" s="8">
        <f>IF(H2365=0,0,I2365/H2365)</f>
        <v/>
      </c>
      <c r="L2365" s="13" t="inlineStr">
        <is>
          <t>Not Started</t>
        </is>
      </c>
    </row>
    <row r="2366">
      <c r="A2366" t="inlineStr">
        <is>
          <t>Cherry Creek</t>
        </is>
      </c>
      <c r="B2366" s="7" t="n">
        <v>2026</v>
      </c>
      <c r="C2366" t="inlineStr">
        <is>
          <t>Stucco repairs</t>
        </is>
      </c>
      <c r="D2366" t="inlineStr">
        <is>
          <t>PNA: Stucco repairs</t>
        </is>
      </c>
      <c r="E2366" s="7" t="inlineStr">
        <is>
          <t>51075-00</t>
        </is>
      </c>
      <c r="F2366" s="11" t="inlineStr">
        <is>
          <t>GC</t>
        </is>
      </c>
      <c r="G2366" s="7" t="inlineStr">
        <is>
          <t>Capital Plan</t>
        </is>
      </c>
      <c r="H2366" s="3" t="n">
        <v>40000</v>
      </c>
      <c r="I2366" s="3" t="n">
        <v>0</v>
      </c>
      <c r="J2366" s="4" t="n">
        <v>40000</v>
      </c>
      <c r="K2366" s="8">
        <f>IF(H2366=0,0,I2366/H2366)</f>
        <v/>
      </c>
      <c r="L2366" s="13" t="inlineStr">
        <is>
          <t>Not Started</t>
        </is>
      </c>
    </row>
    <row r="2367">
      <c r="A2367" t="inlineStr">
        <is>
          <t>Cherry Creek</t>
        </is>
      </c>
      <c r="B2367" s="7" t="n">
        <v>2026</v>
      </c>
      <c r="C2367" t="inlineStr">
        <is>
          <t>Exterior paint</t>
        </is>
      </c>
      <c r="D2367" t="inlineStr">
        <is>
          <t>Lender PCA: Peeling paint was observed on the exterior stairway wall of building 7. Reapplication of exterior paint is r</t>
        </is>
      </c>
      <c r="E2367" s="7" t="inlineStr">
        <is>
          <t>51080-00</t>
        </is>
      </c>
      <c r="F2367" s="11" t="inlineStr">
        <is>
          <t>GC</t>
        </is>
      </c>
      <c r="G2367" s="7" t="inlineStr">
        <is>
          <t>Capital Plan</t>
        </is>
      </c>
      <c r="H2367" s="3" t="n">
        <v>230000</v>
      </c>
      <c r="I2367" s="3" t="n">
        <v>0</v>
      </c>
      <c r="J2367" s="4" t="n">
        <v>230000</v>
      </c>
      <c r="K2367" s="8">
        <f>IF(H2367=0,0,I2367/H2367)</f>
        <v/>
      </c>
      <c r="L2367" s="13" t="inlineStr">
        <is>
          <t>Not Started</t>
        </is>
      </c>
    </row>
    <row r="2368">
      <c r="A2368" t="inlineStr">
        <is>
          <t>Cherry Creek</t>
        </is>
      </c>
      <c r="B2368" s="7" t="n">
        <v>2026</v>
      </c>
      <c r="C2368" t="inlineStr">
        <is>
          <t>Unit water heaters</t>
        </is>
      </c>
      <c r="D2368" t="inlineStr">
        <is>
          <t>PNA: replace two hot water heaters</t>
        </is>
      </c>
      <c r="E2368" s="7" t="inlineStr">
        <is>
          <t>50050-00</t>
        </is>
      </c>
      <c r="F2368" s="11" t="inlineStr">
        <is>
          <t>GC</t>
        </is>
      </c>
      <c r="G2368" s="7" t="inlineStr">
        <is>
          <t>Capital Plan</t>
        </is>
      </c>
      <c r="H2368" s="3" t="n">
        <v>42000</v>
      </c>
      <c r="I2368" s="3" t="n">
        <v>0</v>
      </c>
      <c r="J2368" s="4" t="n">
        <v>42000</v>
      </c>
      <c r="K2368" s="8">
        <f>IF(H2368=0,0,I2368/H2368)</f>
        <v/>
      </c>
      <c r="L2368" s="13" t="inlineStr">
        <is>
          <t>Not Started</t>
        </is>
      </c>
    </row>
    <row r="2369">
      <c r="A2369" t="inlineStr">
        <is>
          <t>Cherry Creek</t>
        </is>
      </c>
      <c r="B2369" s="7" t="n">
        <v>2026</v>
      </c>
      <c r="C2369" t="inlineStr">
        <is>
          <t>Electrical distribution - exterior</t>
        </is>
      </c>
      <c r="D2369" t="inlineStr">
        <is>
          <t>PNA: Place Holder for electric meter and load center replacement</t>
        </is>
      </c>
      <c r="E2369" s="7" t="inlineStr">
        <is>
          <t>51140-00</t>
        </is>
      </c>
      <c r="F2369" s="11" t="inlineStr">
        <is>
          <t>GC</t>
        </is>
      </c>
      <c r="G2369" s="7" t="inlineStr">
        <is>
          <t>Capital Plan</t>
        </is>
      </c>
      <c r="H2369" s="3" t="n">
        <v>80000</v>
      </c>
      <c r="I2369" s="3" t="n">
        <v>0</v>
      </c>
      <c r="J2369" s="4" t="n">
        <v>80000</v>
      </c>
      <c r="K2369" s="8">
        <f>IF(H2369=0,0,I2369/H2369)</f>
        <v/>
      </c>
      <c r="L2369" s="13" t="inlineStr">
        <is>
          <t>Not Started</t>
        </is>
      </c>
    </row>
    <row r="2370">
      <c r="A2370" t="inlineStr">
        <is>
          <t>Cherry Creek</t>
        </is>
      </c>
      <c r="B2370" s="7" t="n">
        <v>2026</v>
      </c>
      <c r="C2370" t="inlineStr">
        <is>
          <t>Pole lighting</t>
        </is>
      </c>
      <c r="D2370" t="inlineStr">
        <is>
          <t>Retrofit porch lights to LED - Concept Walk</t>
        </is>
      </c>
      <c r="E2370" s="7" t="inlineStr">
        <is>
          <t>51141-00</t>
        </is>
      </c>
      <c r="F2370" s="11" t="inlineStr">
        <is>
          <t>GC</t>
        </is>
      </c>
      <c r="G2370" s="7" t="inlineStr">
        <is>
          <t>Capital Plan</t>
        </is>
      </c>
      <c r="H2370" s="3" t="n">
        <v>12000</v>
      </c>
      <c r="I2370" s="3" t="n">
        <v>0</v>
      </c>
      <c r="J2370" s="4" t="n">
        <v>12000</v>
      </c>
      <c r="K2370" s="8">
        <f>IF(H2370=0,0,I2370/H2370)</f>
        <v/>
      </c>
      <c r="L2370" s="13" t="inlineStr">
        <is>
          <t>Not Started</t>
        </is>
      </c>
    </row>
    <row r="2371">
      <c r="A2371" t="inlineStr">
        <is>
          <t>Cherry Creek</t>
        </is>
      </c>
      <c r="B2371" s="7" t="n">
        <v>2026</v>
      </c>
      <c r="C2371" t="inlineStr">
        <is>
          <t xml:space="preserve">Breezeway and patio lights </t>
        </is>
      </c>
      <c r="D2371" t="inlineStr">
        <is>
          <t>Concept Walk: there are 13 breezeways (budgeting $750/unit)</t>
        </is>
      </c>
      <c r="E2371" s="7" t="inlineStr">
        <is>
          <t>51141-00</t>
        </is>
      </c>
      <c r="F2371" s="11" t="inlineStr">
        <is>
          <t>GC</t>
        </is>
      </c>
      <c r="G2371" s="7" t="inlineStr">
        <is>
          <t>Capital Plan</t>
        </is>
      </c>
      <c r="H2371" s="3" t="n">
        <v>9750</v>
      </c>
      <c r="I2371" s="3" t="n">
        <v>0</v>
      </c>
      <c r="J2371" s="4" t="n">
        <v>9750</v>
      </c>
      <c r="K2371" s="8">
        <f>IF(H2371=0,0,I2371/H2371)</f>
        <v/>
      </c>
      <c r="L2371" s="13" t="inlineStr">
        <is>
          <t>Not Started</t>
        </is>
      </c>
    </row>
    <row r="2372">
      <c r="A2372" t="inlineStr">
        <is>
          <t>Cherry Creek</t>
        </is>
      </c>
      <c r="B2372" s="7" t="n">
        <v>2026</v>
      </c>
      <c r="C2372" t="inlineStr">
        <is>
          <t>Fire monitoring system</t>
        </is>
      </c>
      <c r="D2372" t="inlineStr">
        <is>
          <t>Fire Stops: Expire 2031 but some maybe old - approx. 50% - Concept Walk</t>
        </is>
      </c>
      <c r="E2372" s="7" t="inlineStr">
        <is>
          <t>51177-00</t>
        </is>
      </c>
      <c r="F2372" s="12" t="inlineStr">
        <is>
          <t>PMC</t>
        </is>
      </c>
      <c r="G2372" s="7" t="inlineStr">
        <is>
          <t>Capital Plan</t>
        </is>
      </c>
      <c r="H2372" s="3" t="n">
        <v>3000</v>
      </c>
      <c r="I2372" s="3" t="n">
        <v>0</v>
      </c>
      <c r="J2372" s="4" t="n">
        <v>3000</v>
      </c>
      <c r="K2372" s="8">
        <f>IF(H2372=0,0,I2372/H2372)</f>
        <v/>
      </c>
      <c r="L2372" s="13" t="inlineStr">
        <is>
          <t>Not Started</t>
        </is>
      </c>
    </row>
    <row r="2373">
      <c r="A2373" t="inlineStr">
        <is>
          <t>Cherry Creek</t>
        </is>
      </c>
      <c r="B2373" s="7" t="n">
        <v>2026</v>
      </c>
      <c r="C2373" t="inlineStr">
        <is>
          <t>Security alarm systems</t>
        </is>
      </c>
      <c r="D2373" t="inlineStr">
        <is>
          <t>Lender PCA: An annual fire alarm certification tag was not present at the fire alarm control panel. Servicing and recert</t>
        </is>
      </c>
      <c r="E2373" s="7" t="inlineStr">
        <is>
          <t>51993-00</t>
        </is>
      </c>
      <c r="F2373" s="12" t="inlineStr">
        <is>
          <t>PMC</t>
        </is>
      </c>
      <c r="G2373" s="7" t="inlineStr">
        <is>
          <t>Capital Plan</t>
        </is>
      </c>
      <c r="H2373" s="3" t="n">
        <v>1500</v>
      </c>
      <c r="I2373" s="3" t="n">
        <v>0</v>
      </c>
      <c r="J2373" s="4" t="n">
        <v>1500</v>
      </c>
      <c r="K2373" s="8">
        <f>IF(H2373=0,0,I2373/H2373)</f>
        <v/>
      </c>
      <c r="L2373" s="13" t="inlineStr">
        <is>
          <t>Not Started</t>
        </is>
      </c>
    </row>
    <row r="2374">
      <c r="A2374" t="inlineStr">
        <is>
          <t>Cherry Creek</t>
        </is>
      </c>
      <c r="B2374" s="7" t="n">
        <v>2026</v>
      </c>
      <c r="C2374" t="inlineStr">
        <is>
          <t>Elevators</t>
        </is>
      </c>
      <c r="D2374" t="inlineStr">
        <is>
          <t>Lender PCA: Current operation permits were not posted in each elevator cab. Property management should schedule reinspec</t>
        </is>
      </c>
      <c r="E2374" s="7" t="inlineStr">
        <is>
          <t>51164-00</t>
        </is>
      </c>
      <c r="F2374" s="12" t="inlineStr">
        <is>
          <t>PMC</t>
        </is>
      </c>
      <c r="G2374" s="7" t="inlineStr">
        <is>
          <t>Capital Plan</t>
        </is>
      </c>
      <c r="H2374" s="3" t="n">
        <v>1500</v>
      </c>
      <c r="I2374" s="3" t="n">
        <v>0</v>
      </c>
      <c r="J2374" s="4" t="n">
        <v>1500</v>
      </c>
      <c r="K2374" s="8">
        <f>IF(H2374=0,0,I2374/H2374)</f>
        <v/>
      </c>
      <c r="L2374" s="13" t="inlineStr">
        <is>
          <t>Not Started</t>
        </is>
      </c>
    </row>
    <row r="2375">
      <c r="A2375" t="inlineStr">
        <is>
          <t>Cherry Creek</t>
        </is>
      </c>
      <c r="B2375" s="7" t="n">
        <v>2026</v>
      </c>
      <c r="C2375" t="inlineStr">
        <is>
          <t>Swimming pool resurface</t>
        </is>
      </c>
      <c r="D2375" t="inlineStr">
        <is>
          <t>PNA: resurface pool</t>
        </is>
      </c>
      <c r="E2375" s="7" t="inlineStr">
        <is>
          <t>51023-00</t>
        </is>
      </c>
      <c r="F2375" s="11" t="inlineStr">
        <is>
          <t>GC</t>
        </is>
      </c>
      <c r="G2375" s="7" t="inlineStr">
        <is>
          <t>Capital Plan</t>
        </is>
      </c>
      <c r="H2375" s="3" t="n">
        <v>52000</v>
      </c>
      <c r="I2375" s="3" t="n">
        <v>0</v>
      </c>
      <c r="J2375" s="4" t="n">
        <v>52000</v>
      </c>
      <c r="K2375" s="8">
        <f>IF(H2375=0,0,I2375/H2375)</f>
        <v/>
      </c>
      <c r="L2375" s="13" t="inlineStr">
        <is>
          <t>Not Started</t>
        </is>
      </c>
    </row>
    <row r="2376">
      <c r="A2376" t="inlineStr">
        <is>
          <t>Cherry Creek</t>
        </is>
      </c>
      <c r="B2376" s="7" t="n">
        <v>2026</v>
      </c>
      <c r="C2376" t="inlineStr">
        <is>
          <t>Swimming pool deck</t>
        </is>
      </c>
      <c r="D2376" t="inlineStr">
        <is>
          <t>PNA: deck o seal on pool</t>
        </is>
      </c>
      <c r="E2376" s="7" t="inlineStr">
        <is>
          <t>51022-00</t>
        </is>
      </c>
      <c r="F2376" s="11" t="inlineStr">
        <is>
          <t>GC</t>
        </is>
      </c>
      <c r="G2376" s="7" t="inlineStr">
        <is>
          <t>Capital Plan</t>
        </is>
      </c>
      <c r="H2376" s="3" t="n">
        <v>14000</v>
      </c>
      <c r="I2376" s="3" t="n">
        <v>0</v>
      </c>
      <c r="J2376" s="4" t="n">
        <v>14000</v>
      </c>
      <c r="K2376" s="8">
        <f>IF(H2376=0,0,I2376/H2376)</f>
        <v/>
      </c>
      <c r="L2376" s="13" t="inlineStr">
        <is>
          <t>Not Started</t>
        </is>
      </c>
    </row>
    <row r="2377">
      <c r="A2377" t="inlineStr">
        <is>
          <t>Cherry Creek</t>
        </is>
      </c>
      <c r="B2377" s="7" t="n">
        <v>2026</v>
      </c>
      <c r="C2377" t="inlineStr">
        <is>
          <t xml:space="preserve">Swimming pool pumps repair / replace </t>
        </is>
      </c>
      <c r="D2377" t="inlineStr">
        <is>
          <t>PNA: anti entrapment devices</t>
        </is>
      </c>
      <c r="E2377" s="7" t="inlineStr">
        <is>
          <t>51026-00</t>
        </is>
      </c>
      <c r="F2377" s="11" t="inlineStr">
        <is>
          <t>GC</t>
        </is>
      </c>
      <c r="G2377" s="7" t="inlineStr">
        <is>
          <t>Capital Plan</t>
        </is>
      </c>
      <c r="H2377" s="3" t="n">
        <v>6800</v>
      </c>
      <c r="I2377" s="3" t="n">
        <v>0</v>
      </c>
      <c r="J2377" s="4" t="n">
        <v>6800</v>
      </c>
      <c r="K2377" s="8">
        <f>IF(H2377=0,0,I2377/H2377)</f>
        <v/>
      </c>
      <c r="L2377" s="13" t="inlineStr">
        <is>
          <t>Not Started</t>
        </is>
      </c>
    </row>
    <row r="2378">
      <c r="A2378" t="inlineStr">
        <is>
          <t>Cherry Creek</t>
        </is>
      </c>
      <c r="B2378" s="7" t="n">
        <v>2026</v>
      </c>
      <c r="C2378" t="inlineStr">
        <is>
          <t>Swimming pool fencing / gates</t>
        </is>
      </c>
      <c r="D2378" t="inlineStr">
        <is>
          <t>PNA: Repair fence and Paint</t>
        </is>
      </c>
      <c r="E2378" s="7" t="inlineStr">
        <is>
          <t>51076-00</t>
        </is>
      </c>
      <c r="F2378" s="11" t="inlineStr">
        <is>
          <t>GC</t>
        </is>
      </c>
      <c r="G2378" s="7" t="inlineStr">
        <is>
          <t>Capital Plan</t>
        </is>
      </c>
      <c r="H2378" s="3" t="n">
        <v>22000</v>
      </c>
      <c r="I2378" s="3" t="n">
        <v>0</v>
      </c>
      <c r="J2378" s="4" t="n">
        <v>22000</v>
      </c>
      <c r="K2378" s="8">
        <f>IF(H2378=0,0,I2378/H2378)</f>
        <v/>
      </c>
      <c r="L2378" s="13" t="inlineStr">
        <is>
          <t>Not Started</t>
        </is>
      </c>
    </row>
    <row r="2379">
      <c r="A2379" t="inlineStr">
        <is>
          <t>Cherry Creek</t>
        </is>
      </c>
      <c r="B2379" s="7" t="n">
        <v>2026</v>
      </c>
      <c r="C2379" t="inlineStr">
        <is>
          <t>Pool furniture</t>
        </is>
      </c>
      <c r="D2379" t="inlineStr">
        <is>
          <t>Pool Furniture Straps, BBQ Grill Upgrade - Concept Walk</t>
        </is>
      </c>
      <c r="E2379" s="7" t="inlineStr">
        <is>
          <t>51011-00</t>
        </is>
      </c>
      <c r="F2379" s="12" t="inlineStr">
        <is>
          <t>PMC</t>
        </is>
      </c>
      <c r="G2379" s="7" t="inlineStr">
        <is>
          <t>Capital Plan</t>
        </is>
      </c>
      <c r="H2379" s="3" t="n">
        <v>30000</v>
      </c>
      <c r="I2379" s="3" t="n">
        <v>0</v>
      </c>
      <c r="J2379" s="4" t="n">
        <v>30000</v>
      </c>
      <c r="K2379" s="8">
        <f>IF(H2379=0,0,I2379/H2379)</f>
        <v/>
      </c>
      <c r="L2379" s="13" t="inlineStr">
        <is>
          <t>Not Started</t>
        </is>
      </c>
    </row>
    <row r="2380">
      <c r="A2380" t="inlineStr">
        <is>
          <t>Cherry Creek</t>
        </is>
      </c>
      <c r="B2380" s="7" t="n">
        <v>2026</v>
      </c>
      <c r="C2380" t="inlineStr">
        <is>
          <t>Contingency</t>
        </is>
      </c>
      <c r="D2380" t="inlineStr">
        <is>
          <t>Contingency Amount</t>
        </is>
      </c>
      <c r="E2380" s="7" t="inlineStr">
        <is>
          <t>51990-00</t>
        </is>
      </c>
      <c r="F2380" s="11" t="inlineStr">
        <is>
          <t>GC</t>
        </is>
      </c>
      <c r="G2380" s="15" t="inlineStr">
        <is>
          <t>Contingency</t>
        </is>
      </c>
      <c r="H2380" s="3" t="n">
        <v>49171</v>
      </c>
      <c r="I2380" s="3" t="n">
        <v>0</v>
      </c>
      <c r="J2380" s="4" t="n">
        <v>49171</v>
      </c>
      <c r="K2380" s="8">
        <f>IF(H2380=0,0,I2380/H2380)</f>
        <v/>
      </c>
      <c r="L2380" s="12" t="inlineStr">
        <is>
          <t>Reserve</t>
        </is>
      </c>
    </row>
    <row r="2381">
      <c r="A2381" t="inlineStr">
        <is>
          <t>Cherry Creek</t>
        </is>
      </c>
      <c r="B2381" s="7" t="n">
        <v>2026</v>
      </c>
      <c r="C2381" t="inlineStr">
        <is>
          <t>Construction Management Fee</t>
        </is>
      </c>
      <c r="D2381" t="inlineStr">
        <is>
          <t>CM Fee</t>
        </is>
      </c>
      <c r="E2381" s="7" t="inlineStr">
        <is>
          <t>51190-00</t>
        </is>
      </c>
      <c r="F2381" s="11" t="inlineStr">
        <is>
          <t>GC</t>
        </is>
      </c>
      <c r="G2381" s="15" t="inlineStr">
        <is>
          <t>CM Fee</t>
        </is>
      </c>
      <c r="H2381" s="3" t="n">
        <v>51630</v>
      </c>
      <c r="I2381" s="3" t="n">
        <v>0</v>
      </c>
      <c r="J2381" s="4" t="n">
        <v>51630</v>
      </c>
      <c r="K2381" s="8">
        <f>IF(H2381=0,0,I2381/H2381)</f>
        <v/>
      </c>
      <c r="L2381" s="12" t="inlineStr">
        <is>
          <t>Reserve</t>
        </is>
      </c>
    </row>
    <row r="2382">
      <c r="A2382" t="inlineStr">
        <is>
          <t>Clipper Cove</t>
        </is>
      </c>
      <c r="B2382" s="7" t="n">
        <v>2026</v>
      </c>
      <c r="C2382" t="inlineStr">
        <is>
          <t>Storm sewer piping and drains</t>
        </is>
      </c>
      <c r="D2382" t="inlineStr">
        <is>
          <t>PNA - Clean storm drains throughout property</t>
        </is>
      </c>
      <c r="F2382" s="11" t="inlineStr">
        <is>
          <t>GC</t>
        </is>
      </c>
      <c r="G2382" s="7" t="inlineStr">
        <is>
          <t>Capital Plan</t>
        </is>
      </c>
      <c r="H2382" s="3" t="n">
        <v>24000</v>
      </c>
      <c r="I2382" s="3" t="n">
        <v>7200</v>
      </c>
      <c r="J2382" s="4" t="n">
        <v>16800</v>
      </c>
      <c r="K2382" s="8">
        <f>IF(H2382=0,0,I2382/H2382)</f>
        <v/>
      </c>
      <c r="L2382" s="10" t="inlineStr">
        <is>
          <t>In Progress</t>
        </is>
      </c>
    </row>
    <row r="2383">
      <c r="A2383" t="inlineStr">
        <is>
          <t>Clipper Cove</t>
        </is>
      </c>
      <c r="B2383" s="7" t="n">
        <v>2026</v>
      </c>
      <c r="C2383" t="inlineStr">
        <is>
          <t>Parking lot repairs</t>
        </is>
      </c>
      <c r="D2383" t="inlineStr">
        <is>
          <t>PNA - Seal coat entire parking lot - add crack fill as needed</t>
        </is>
      </c>
      <c r="F2383" s="11" t="inlineStr">
        <is>
          <t>GC</t>
        </is>
      </c>
      <c r="G2383" s="7" t="inlineStr">
        <is>
          <t>Capital Plan</t>
        </is>
      </c>
      <c r="H2383" s="3" t="n">
        <v>430000</v>
      </c>
      <c r="I2383" s="3" t="n">
        <v>129000</v>
      </c>
      <c r="J2383" s="4" t="n">
        <v>301000</v>
      </c>
      <c r="K2383" s="8">
        <f>IF(H2383=0,0,I2383/H2383)</f>
        <v/>
      </c>
      <c r="L2383" s="10" t="inlineStr">
        <is>
          <t>In Progress</t>
        </is>
      </c>
    </row>
    <row r="2384">
      <c r="A2384" t="inlineStr">
        <is>
          <t>Clipper Cove</t>
        </is>
      </c>
      <c r="B2384" s="7" t="n">
        <v>2026</v>
      </c>
      <c r="C2384" t="inlineStr">
        <is>
          <t xml:space="preserve">Asphalt seal coating </t>
        </is>
      </c>
      <c r="D2384" t="inlineStr">
        <is>
          <t>PNA - Repair broken or failing asphalt
LPCA - Asphalt pavement</t>
        </is>
      </c>
      <c r="F2384" s="11" t="inlineStr">
        <is>
          <t>GC</t>
        </is>
      </c>
      <c r="G2384" s="7" t="inlineStr">
        <is>
          <t>Capital Plan</t>
        </is>
      </c>
      <c r="H2384" s="3" t="n">
        <v>68000</v>
      </c>
      <c r="I2384" s="3" t="n">
        <v>20400</v>
      </c>
      <c r="J2384" s="4" t="n">
        <v>47600</v>
      </c>
      <c r="K2384" s="8">
        <f>IF(H2384=0,0,I2384/H2384)</f>
        <v/>
      </c>
      <c r="L2384" s="10" t="inlineStr">
        <is>
          <t>In Progress</t>
        </is>
      </c>
    </row>
    <row r="2385">
      <c r="A2385" t="inlineStr">
        <is>
          <t>Clipper Cove</t>
        </is>
      </c>
      <c r="B2385" s="7" t="n">
        <v>2026</v>
      </c>
      <c r="C2385" t="inlineStr">
        <is>
          <t>Stripe parking areas</t>
        </is>
      </c>
      <c r="D2385" t="inlineStr">
        <is>
          <t>PNA - Stripe parking areas</t>
        </is>
      </c>
      <c r="F2385" s="11" t="inlineStr">
        <is>
          <t>GC</t>
        </is>
      </c>
      <c r="G2385" s="7" t="inlineStr">
        <is>
          <t>Capital Plan</t>
        </is>
      </c>
      <c r="H2385" s="3" t="n">
        <v>24000</v>
      </c>
      <c r="I2385" s="3" t="n">
        <v>7200</v>
      </c>
      <c r="J2385" s="4" t="n">
        <v>16800</v>
      </c>
      <c r="K2385" s="8">
        <f>IF(H2385=0,0,I2385/H2385)</f>
        <v/>
      </c>
      <c r="L2385" s="10" t="inlineStr">
        <is>
          <t>In Progress</t>
        </is>
      </c>
    </row>
    <row r="2386">
      <c r="A2386" t="inlineStr">
        <is>
          <t>Clipper Cove</t>
        </is>
      </c>
      <c r="B2386" s="7" t="n">
        <v>2026</v>
      </c>
      <c r="C2386" t="inlineStr">
        <is>
          <t>ADA parking &amp; ramps</t>
        </is>
      </c>
      <c r="D2386" t="inlineStr">
        <is>
          <t>PNA - Repairs to failing ADA ramps
LPCA - ADA van-accessible parking</t>
        </is>
      </c>
      <c r="F2386" s="11" t="inlineStr">
        <is>
          <t>GC</t>
        </is>
      </c>
      <c r="G2386" s="7" t="inlineStr">
        <is>
          <t>Capital Plan</t>
        </is>
      </c>
      <c r="H2386" s="3" t="n">
        <v>18000</v>
      </c>
      <c r="I2386" s="3" t="n">
        <v>5400</v>
      </c>
      <c r="J2386" s="4" t="n">
        <v>12600</v>
      </c>
      <c r="K2386" s="8">
        <f>IF(H2386=0,0,I2386/H2386)</f>
        <v/>
      </c>
      <c r="L2386" s="10" t="inlineStr">
        <is>
          <t>In Progress</t>
        </is>
      </c>
    </row>
    <row r="2387">
      <c r="A2387" t="inlineStr">
        <is>
          <t>Clipper Cove</t>
        </is>
      </c>
      <c r="B2387" s="7" t="n">
        <v>2026</v>
      </c>
      <c r="C2387" t="inlineStr">
        <is>
          <t>Sidewalks and curbs</t>
        </is>
      </c>
      <c r="D2387" t="inlineStr">
        <is>
          <t>PNA - Replace failing areas of sidewalk
LPCA - Trip hazards at concrete walkway</t>
        </is>
      </c>
      <c r="F2387" s="11" t="inlineStr">
        <is>
          <t>GC</t>
        </is>
      </c>
      <c r="G2387" s="7" t="inlineStr">
        <is>
          <t>Capital Plan</t>
        </is>
      </c>
      <c r="H2387" s="3" t="n">
        <v>42000</v>
      </c>
      <c r="I2387" s="3" t="n">
        <v>12600</v>
      </c>
      <c r="J2387" s="4" t="n">
        <v>29400</v>
      </c>
      <c r="K2387" s="8">
        <f>IF(H2387=0,0,I2387/H2387)</f>
        <v/>
      </c>
      <c r="L2387" s="10" t="inlineStr">
        <is>
          <t>In Progress</t>
        </is>
      </c>
    </row>
    <row r="2388">
      <c r="A2388" t="inlineStr">
        <is>
          <t>Clipper Cove</t>
        </is>
      </c>
      <c r="B2388" s="7" t="n">
        <v>2026</v>
      </c>
      <c r="C2388" t="inlineStr">
        <is>
          <t>Detention pond fountain</t>
        </is>
      </c>
      <c r="D2388" t="inlineStr">
        <is>
          <t>Concept Walk - Installation of 6 lake fountains</t>
        </is>
      </c>
      <c r="F2388" s="11" t="inlineStr">
        <is>
          <t>GC</t>
        </is>
      </c>
      <c r="G2388" s="7" t="inlineStr">
        <is>
          <t>Capital Plan</t>
        </is>
      </c>
      <c r="H2388" s="3" t="n">
        <v>35000</v>
      </c>
      <c r="I2388" s="3" t="n">
        <v>0</v>
      </c>
      <c r="J2388" s="4" t="n">
        <v>35000</v>
      </c>
      <c r="K2388" s="8">
        <f>IF(H2388=0,0,I2388/H2388)</f>
        <v/>
      </c>
      <c r="L2388" s="13" t="inlineStr">
        <is>
          <t>Not Started</t>
        </is>
      </c>
    </row>
    <row r="2389">
      <c r="A2389" t="inlineStr">
        <is>
          <t>Clipper Cove</t>
        </is>
      </c>
      <c r="B2389" s="7" t="n">
        <v>2026</v>
      </c>
      <c r="C2389" t="inlineStr">
        <is>
          <t>Erosion control and drainage</t>
        </is>
      </c>
      <c r="D2389" t="inlineStr">
        <is>
          <t>PNA - Erosion control around all buildings</t>
        </is>
      </c>
      <c r="F2389" s="11" t="inlineStr">
        <is>
          <t>GC</t>
        </is>
      </c>
      <c r="G2389" s="7" t="inlineStr">
        <is>
          <t>Capital Plan</t>
        </is>
      </c>
      <c r="H2389" s="3" t="n">
        <v>82500</v>
      </c>
      <c r="I2389" s="3" t="n">
        <v>24750</v>
      </c>
      <c r="J2389" s="4" t="n">
        <v>57750</v>
      </c>
      <c r="K2389" s="8">
        <f>IF(H2389=0,0,I2389/H2389)</f>
        <v/>
      </c>
      <c r="L2389" s="10" t="inlineStr">
        <is>
          <t>In Progress</t>
        </is>
      </c>
    </row>
    <row r="2390">
      <c r="A2390" t="inlineStr">
        <is>
          <t>Clipper Cove</t>
        </is>
      </c>
      <c r="B2390" s="7" t="n">
        <v>2026</v>
      </c>
      <c r="C2390" t="inlineStr">
        <is>
          <t>Landscape irrigation</t>
        </is>
      </c>
      <c r="D2390" t="inlineStr">
        <is>
          <t>Concept Walk - Irrigation
LPCA - Irrigation</t>
        </is>
      </c>
      <c r="F2390" s="11" t="inlineStr">
        <is>
          <t>GC</t>
        </is>
      </c>
      <c r="G2390" s="7" t="inlineStr">
        <is>
          <t>Capital Plan</t>
        </is>
      </c>
      <c r="H2390" s="3" t="n">
        <v>40000</v>
      </c>
      <c r="I2390" s="3" t="n">
        <v>300</v>
      </c>
      <c r="J2390" s="4" t="n">
        <v>39700</v>
      </c>
      <c r="K2390" s="8">
        <f>IF(H2390=0,0,I2390/H2390)</f>
        <v/>
      </c>
      <c r="L2390" s="10" t="inlineStr">
        <is>
          <t>In Progress</t>
        </is>
      </c>
    </row>
    <row r="2391">
      <c r="A2391" t="inlineStr">
        <is>
          <t>Clipper Cove</t>
        </is>
      </c>
      <c r="B2391" s="7" t="n">
        <v>2026</v>
      </c>
      <c r="C2391" t="inlineStr">
        <is>
          <t>Landscape Cleanup &amp; Enhancements</t>
        </is>
      </c>
      <c r="D2391" t="inlineStr">
        <is>
          <t>Concept Walk - Office landscape enhancements</t>
        </is>
      </c>
      <c r="F2391" s="11" t="inlineStr">
        <is>
          <t>GC</t>
        </is>
      </c>
      <c r="G2391" s="7" t="inlineStr">
        <is>
          <t>Capital Plan</t>
        </is>
      </c>
      <c r="H2391" s="3" t="n">
        <v>50000</v>
      </c>
      <c r="I2391" s="3" t="n">
        <v>8572</v>
      </c>
      <c r="J2391" s="4" t="n">
        <v>41428</v>
      </c>
      <c r="K2391" s="8">
        <f>IF(H2391=0,0,I2391/H2391)</f>
        <v/>
      </c>
      <c r="L2391" s="10" t="inlineStr">
        <is>
          <t>In Progress</t>
        </is>
      </c>
    </row>
    <row r="2392">
      <c r="A2392" t="inlineStr">
        <is>
          <t>Clipper Cove</t>
        </is>
      </c>
      <c r="B2392" s="7" t="n">
        <v>2026</v>
      </c>
      <c r="C2392" t="inlineStr">
        <is>
          <t>Tree Trimming</t>
        </is>
      </c>
      <c r="D2392" t="inlineStr">
        <is>
          <t>PNA - Tree trim, get overgrowth off buildings</t>
        </is>
      </c>
      <c r="F2392" s="11" t="inlineStr">
        <is>
          <t>GC</t>
        </is>
      </c>
      <c r="G2392" s="7" t="inlineStr">
        <is>
          <t>Capital Plan</t>
        </is>
      </c>
      <c r="H2392" s="3" t="n">
        <v>48000</v>
      </c>
      <c r="I2392" s="3" t="n">
        <v>14400</v>
      </c>
      <c r="J2392" s="4" t="n">
        <v>33600</v>
      </c>
      <c r="K2392" s="8">
        <f>IF(H2392=0,0,I2392/H2392)</f>
        <v/>
      </c>
      <c r="L2392" s="10" t="inlineStr">
        <is>
          <t>In Progress</t>
        </is>
      </c>
    </row>
    <row r="2393">
      <c r="A2393" t="inlineStr">
        <is>
          <t>Clipper Cove</t>
        </is>
      </c>
      <c r="B2393" s="7" t="n">
        <v>2026</v>
      </c>
      <c r="C2393" t="inlineStr">
        <is>
          <t>Dumpster enclosures</t>
        </is>
      </c>
      <c r="D2393" t="inlineStr">
        <is>
          <t>PNA - Repair dumpster enclosures</t>
        </is>
      </c>
      <c r="F2393" s="11" t="inlineStr">
        <is>
          <t>GC</t>
        </is>
      </c>
      <c r="G2393" s="7" t="inlineStr">
        <is>
          <t>Capital Plan</t>
        </is>
      </c>
      <c r="H2393" s="3" t="n">
        <v>42000</v>
      </c>
      <c r="I2393" s="3" t="n">
        <v>12600</v>
      </c>
      <c r="J2393" s="4" t="n">
        <v>29400</v>
      </c>
      <c r="K2393" s="8">
        <f>IF(H2393=0,0,I2393/H2393)</f>
        <v/>
      </c>
      <c r="L2393" s="10" t="inlineStr">
        <is>
          <t>In Progress</t>
        </is>
      </c>
    </row>
    <row r="2394">
      <c r="A2394" t="inlineStr">
        <is>
          <t>Clipper Cove</t>
        </is>
      </c>
      <c r="B2394" s="7" t="n">
        <v>2026</v>
      </c>
      <c r="C2394" t="inlineStr">
        <is>
          <t>Termite damage repairs</t>
        </is>
      </c>
      <c r="D2394" t="inlineStr">
        <is>
          <t>LPCA - WDO Repairs</t>
        </is>
      </c>
      <c r="F2394" s="11" t="inlineStr">
        <is>
          <t>GC</t>
        </is>
      </c>
      <c r="G2394" s="7" t="inlineStr">
        <is>
          <t>Capital Plan</t>
        </is>
      </c>
      <c r="H2394" s="3" t="n">
        <v>19500</v>
      </c>
      <c r="I2394" s="3" t="n">
        <v>5850</v>
      </c>
      <c r="J2394" s="4" t="n">
        <v>13650</v>
      </c>
      <c r="K2394" s="8">
        <f>IF(H2394=0,0,I2394/H2394)</f>
        <v/>
      </c>
      <c r="L2394" s="10" t="inlineStr">
        <is>
          <t>In Progress</t>
        </is>
      </c>
    </row>
    <row r="2395">
      <c r="A2395" t="inlineStr">
        <is>
          <t>Clipper Cove</t>
        </is>
      </c>
      <c r="B2395" s="7" t="n">
        <v>2026</v>
      </c>
      <c r="C2395" t="inlineStr">
        <is>
          <t>Repair balcony framing &amp; decking</t>
        </is>
      </c>
      <c r="D2395" t="inlineStr">
        <is>
          <t>PNA - Repair failing lightweight concrete on catwalk</t>
        </is>
      </c>
      <c r="F2395" s="11" t="inlineStr">
        <is>
          <t>GC</t>
        </is>
      </c>
      <c r="G2395" s="7" t="inlineStr">
        <is>
          <t>Capital Plan</t>
        </is>
      </c>
      <c r="H2395" s="3" t="n">
        <v>49000</v>
      </c>
      <c r="I2395" s="3" t="n">
        <v>14700</v>
      </c>
      <c r="J2395" s="4" t="n">
        <v>34300</v>
      </c>
      <c r="K2395" s="8">
        <f>IF(H2395=0,0,I2395/H2395)</f>
        <v/>
      </c>
      <c r="L2395" s="10" t="inlineStr">
        <is>
          <t>In Progress</t>
        </is>
      </c>
    </row>
    <row r="2396">
      <c r="A2396" t="inlineStr">
        <is>
          <t>Clipper Cove</t>
        </is>
      </c>
      <c r="B2396" s="7" t="n">
        <v>2026</v>
      </c>
      <c r="C2396" t="inlineStr">
        <is>
          <t>Repair exterior stair treads and stringers</t>
        </is>
      </c>
      <c r="D2396" t="inlineStr">
        <is>
          <t xml:space="preserve">PNA - Replace twenty failing exterior stair cases
LPCA - Exterior stairs, balconies, and breezeways (near units 104 and </t>
        </is>
      </c>
      <c r="F2396" s="11" t="inlineStr">
        <is>
          <t>GC</t>
        </is>
      </c>
      <c r="G2396" s="7" t="inlineStr">
        <is>
          <t>Capital Plan</t>
        </is>
      </c>
      <c r="H2396" s="3" t="n">
        <v>360000</v>
      </c>
      <c r="I2396" s="3" t="n">
        <v>108000</v>
      </c>
      <c r="J2396" s="4" t="n">
        <v>252000</v>
      </c>
      <c r="K2396" s="8">
        <f>IF(H2396=0,0,I2396/H2396)</f>
        <v/>
      </c>
      <c r="L2396" s="10" t="inlineStr">
        <is>
          <t>In Progress</t>
        </is>
      </c>
    </row>
    <row r="2397">
      <c r="A2397" t="inlineStr">
        <is>
          <t>Clipper Cove</t>
        </is>
      </c>
      <c r="B2397" s="7" t="n">
        <v>2026</v>
      </c>
      <c r="C2397" t="inlineStr">
        <is>
          <t>Repair exterior stair railings</t>
        </is>
      </c>
      <c r="D2397" t="inlineStr">
        <is>
          <t>PNA - Repair failing stair and catwalk railings</t>
        </is>
      </c>
      <c r="F2397" s="11" t="inlineStr">
        <is>
          <t>GC</t>
        </is>
      </c>
      <c r="G2397" s="7" t="inlineStr">
        <is>
          <t>Capital Plan</t>
        </is>
      </c>
      <c r="H2397" s="3" t="n">
        <v>86000</v>
      </c>
      <c r="I2397" s="3" t="n">
        <v>25800</v>
      </c>
      <c r="J2397" s="4" t="n">
        <v>60200</v>
      </c>
      <c r="K2397" s="8">
        <f>IF(H2397=0,0,I2397/H2397)</f>
        <v/>
      </c>
      <c r="L2397" s="10" t="inlineStr">
        <is>
          <t>In Progress</t>
        </is>
      </c>
    </row>
    <row r="2398">
      <c r="A2398" t="inlineStr">
        <is>
          <t>Clipper Cove</t>
        </is>
      </c>
      <c r="B2398" s="7" t="n">
        <v>2026</v>
      </c>
      <c r="C2398" t="inlineStr">
        <is>
          <t>Expansion Joints</t>
        </is>
      </c>
      <c r="D2398" t="inlineStr">
        <is>
          <t>PNA - Expansion joints</t>
        </is>
      </c>
      <c r="F2398" s="11" t="inlineStr">
        <is>
          <t>GC</t>
        </is>
      </c>
      <c r="G2398" s="7" t="inlineStr">
        <is>
          <t>Capital Plan</t>
        </is>
      </c>
      <c r="H2398" s="3" t="n">
        <v>25000</v>
      </c>
      <c r="I2398" s="3" t="n">
        <v>7500</v>
      </c>
      <c r="J2398" s="4" t="n">
        <v>17500</v>
      </c>
      <c r="K2398" s="8">
        <f>IF(H2398=0,0,I2398/H2398)</f>
        <v/>
      </c>
      <c r="L2398" s="10" t="inlineStr">
        <is>
          <t>In Progress</t>
        </is>
      </c>
    </row>
    <row r="2399">
      <c r="A2399" t="inlineStr">
        <is>
          <t>Clipper Cove</t>
        </is>
      </c>
      <c r="B2399" s="7" t="n">
        <v>2026</v>
      </c>
      <c r="C2399" t="inlineStr">
        <is>
          <t>Modified bitumen membrane repairs / replacement</t>
        </is>
      </c>
      <c r="D2399" t="inlineStr">
        <is>
          <t>PNA - Replace the modified bit roofing on racquetball structures</t>
        </is>
      </c>
      <c r="F2399" s="11" t="inlineStr">
        <is>
          <t>GC</t>
        </is>
      </c>
      <c r="G2399" s="7" t="inlineStr">
        <is>
          <t>Capital Plan</t>
        </is>
      </c>
      <c r="H2399" s="3" t="n">
        <v>16500</v>
      </c>
      <c r="I2399" s="3" t="n">
        <v>4950</v>
      </c>
      <c r="J2399" s="4" t="n">
        <v>11550</v>
      </c>
      <c r="K2399" s="8">
        <f>IF(H2399=0,0,I2399/H2399)</f>
        <v/>
      </c>
      <c r="L2399" s="10" t="inlineStr">
        <is>
          <t>In Progress</t>
        </is>
      </c>
    </row>
    <row r="2400">
      <c r="A2400" t="inlineStr">
        <is>
          <t>Clipper Cove</t>
        </is>
      </c>
      <c r="B2400" s="7" t="n">
        <v>2026</v>
      </c>
      <c r="C2400" t="inlineStr">
        <is>
          <t>Gutters &amp; downspouts</t>
        </is>
      </c>
      <c r="D2400" t="inlineStr">
        <is>
          <t>PNA - Repair, clean, reattach replace gutters throughout the property</t>
        </is>
      </c>
      <c r="F2400" s="11" t="inlineStr">
        <is>
          <t>GC</t>
        </is>
      </c>
      <c r="G2400" s="7" t="inlineStr">
        <is>
          <t>Capital Plan</t>
        </is>
      </c>
      <c r="H2400" s="3" t="n">
        <v>62500</v>
      </c>
      <c r="I2400" s="3" t="n">
        <v>18750</v>
      </c>
      <c r="J2400" s="4" t="n">
        <v>43750</v>
      </c>
      <c r="K2400" s="8">
        <f>IF(H2400=0,0,I2400/H2400)</f>
        <v/>
      </c>
      <c r="L2400" s="10" t="inlineStr">
        <is>
          <t>In Progress</t>
        </is>
      </c>
    </row>
    <row r="2401">
      <c r="A2401" t="inlineStr">
        <is>
          <t>Clipper Cove</t>
        </is>
      </c>
      <c r="B2401" s="7" t="n">
        <v>2026</v>
      </c>
      <c r="C2401" t="inlineStr">
        <is>
          <t xml:space="preserve">Sealants &amp; caulking </t>
        </is>
      </c>
      <c r="D2401" t="inlineStr">
        <is>
          <t>PNA - Sealants &amp; caulking</t>
        </is>
      </c>
      <c r="F2401" s="11" t="inlineStr">
        <is>
          <t>GC</t>
        </is>
      </c>
      <c r="G2401" s="7" t="inlineStr">
        <is>
          <t>Capital Plan</t>
        </is>
      </c>
      <c r="H2401" s="3" t="n">
        <v>24000</v>
      </c>
      <c r="I2401" s="3" t="n">
        <v>7200</v>
      </c>
      <c r="J2401" s="4" t="n">
        <v>16800</v>
      </c>
      <c r="K2401" s="8">
        <f>IF(H2401=0,0,I2401/H2401)</f>
        <v/>
      </c>
      <c r="L2401" s="10" t="inlineStr">
        <is>
          <t>In Progress</t>
        </is>
      </c>
    </row>
    <row r="2402">
      <c r="A2402" t="inlineStr">
        <is>
          <t>Clipper Cove</t>
        </is>
      </c>
      <c r="B2402" s="7" t="n">
        <v>2026</v>
      </c>
      <c r="C2402" t="inlineStr">
        <is>
          <t>Repair / replace siding</t>
        </is>
      </c>
      <c r="D2402" t="inlineStr">
        <is>
          <t>PNA - Pressure wash to remove mildew. Repair/replace damaged or broken vinyl siding matching the existing color</t>
        </is>
      </c>
      <c r="F2402" s="11" t="inlineStr">
        <is>
          <t>GC</t>
        </is>
      </c>
      <c r="G2402" s="7" t="inlineStr">
        <is>
          <t>Capital Plan</t>
        </is>
      </c>
      <c r="H2402" s="3" t="n">
        <v>92000</v>
      </c>
      <c r="I2402" s="3" t="n">
        <v>27600</v>
      </c>
      <c r="J2402" s="4" t="n">
        <v>64400</v>
      </c>
      <c r="K2402" s="8">
        <f>IF(H2402=0,0,I2402/H2402)</f>
        <v/>
      </c>
      <c r="L2402" s="10" t="inlineStr">
        <is>
          <t>In Progress</t>
        </is>
      </c>
    </row>
    <row r="2403">
      <c r="A2403" t="inlineStr">
        <is>
          <t>Clipper Cove</t>
        </is>
      </c>
      <c r="B2403" s="7" t="n">
        <v>2026</v>
      </c>
      <c r="C2403" t="inlineStr">
        <is>
          <t>Wall framing</t>
        </is>
      </c>
      <c r="D2403" t="inlineStr">
        <is>
          <t>PNA - Repair structural framing in areas that indicate failures</t>
        </is>
      </c>
      <c r="F2403" s="11" t="inlineStr">
        <is>
          <t>GC</t>
        </is>
      </c>
      <c r="G2403" s="7" t="inlineStr">
        <is>
          <t>Capital Plan</t>
        </is>
      </c>
      <c r="H2403" s="3" t="n">
        <v>210000</v>
      </c>
      <c r="I2403" s="3" t="n">
        <v>63000</v>
      </c>
      <c r="J2403" s="4" t="n">
        <v>147000</v>
      </c>
      <c r="K2403" s="8">
        <f>IF(H2403=0,0,I2403/H2403)</f>
        <v/>
      </c>
      <c r="L2403" s="10" t="inlineStr">
        <is>
          <t>In Progress</t>
        </is>
      </c>
    </row>
    <row r="2404">
      <c r="A2404" t="inlineStr">
        <is>
          <t>Clipper Cove</t>
        </is>
      </c>
      <c r="B2404" s="7" t="n">
        <v>2026</v>
      </c>
      <c r="C2404" t="inlineStr">
        <is>
          <t>Stucco repairs</t>
        </is>
      </c>
      <c r="D2404" t="inlineStr">
        <is>
          <t>PNA - Failing and damaged stucco was observed throughout the property</t>
        </is>
      </c>
      <c r="F2404" s="11" t="inlineStr">
        <is>
          <t>GC</t>
        </is>
      </c>
      <c r="G2404" s="7" t="inlineStr">
        <is>
          <t>Capital Plan</t>
        </is>
      </c>
      <c r="H2404" s="3" t="n">
        <v>82000</v>
      </c>
      <c r="I2404" s="3" t="n">
        <v>24600</v>
      </c>
      <c r="J2404" s="4" t="n">
        <v>57400</v>
      </c>
      <c r="K2404" s="8">
        <f>IF(H2404=0,0,I2404/H2404)</f>
        <v/>
      </c>
      <c r="L2404" s="10" t="inlineStr">
        <is>
          <t>In Progress</t>
        </is>
      </c>
    </row>
    <row r="2405">
      <c r="A2405" t="inlineStr">
        <is>
          <t>Clipper Cove</t>
        </is>
      </c>
      <c r="B2405" s="7" t="n">
        <v>2026</v>
      </c>
      <c r="C2405" t="inlineStr">
        <is>
          <t>Exterior paint</t>
        </is>
      </c>
      <c r="D2405" t="inlineStr">
        <is>
          <t>PNA - Paint stucco, trim and wood rails</t>
        </is>
      </c>
      <c r="F2405" s="11" t="inlineStr">
        <is>
          <t>GC</t>
        </is>
      </c>
      <c r="G2405" s="7" t="inlineStr">
        <is>
          <t>Capital Plan</t>
        </is>
      </c>
      <c r="H2405" s="3" t="n">
        <v>428000</v>
      </c>
      <c r="I2405" s="3" t="n">
        <v>128400</v>
      </c>
      <c r="J2405" s="4" t="n">
        <v>299600</v>
      </c>
      <c r="K2405" s="8">
        <f>IF(H2405=0,0,I2405/H2405)</f>
        <v/>
      </c>
      <c r="L2405" s="10" t="inlineStr">
        <is>
          <t>In Progress</t>
        </is>
      </c>
    </row>
    <row r="2406">
      <c r="A2406" t="inlineStr">
        <is>
          <t>Clipper Cove</t>
        </is>
      </c>
      <c r="B2406" s="7" t="n">
        <v>2026</v>
      </c>
      <c r="C2406" t="inlineStr">
        <is>
          <t>Repair / replace wood trim</t>
        </is>
      </c>
      <c r="D2406" t="inlineStr">
        <is>
          <t>PNA - Rotted window trim and facia was observed, repairs would include paint to match</t>
        </is>
      </c>
      <c r="F2406" s="11" t="inlineStr">
        <is>
          <t>GC</t>
        </is>
      </c>
      <c r="G2406" s="7" t="inlineStr">
        <is>
          <t>Capital Plan</t>
        </is>
      </c>
      <c r="H2406" s="3" t="n">
        <v>52000</v>
      </c>
      <c r="I2406" s="3" t="n">
        <v>15600</v>
      </c>
      <c r="J2406" s="4" t="n">
        <v>36400</v>
      </c>
      <c r="K2406" s="8">
        <f>IF(H2406=0,0,I2406/H2406)</f>
        <v/>
      </c>
      <c r="L2406" s="10" t="inlineStr">
        <is>
          <t>In Progress</t>
        </is>
      </c>
    </row>
    <row r="2407">
      <c r="A2407" t="inlineStr">
        <is>
          <t>Clipper Cove</t>
        </is>
      </c>
      <c r="B2407" s="7" t="n">
        <v>2026</v>
      </c>
      <c r="C2407" t="inlineStr">
        <is>
          <t>HVAC pipe insulation</t>
        </is>
      </c>
      <c r="D2407" t="inlineStr">
        <is>
          <t>PNA - Install linset insulation</t>
        </is>
      </c>
      <c r="F2407" s="11" t="inlineStr">
        <is>
          <t>GC</t>
        </is>
      </c>
      <c r="G2407" s="7" t="inlineStr">
        <is>
          <t>Capital Plan</t>
        </is>
      </c>
      <c r="H2407" s="3" t="n">
        <v>24000</v>
      </c>
      <c r="I2407" s="3" t="n">
        <v>7200</v>
      </c>
      <c r="J2407" s="4" t="n">
        <v>16800</v>
      </c>
      <c r="K2407" s="8">
        <f>IF(H2407=0,0,I2407/H2407)</f>
        <v/>
      </c>
      <c r="L2407" s="10" t="inlineStr">
        <is>
          <t>In Progress</t>
        </is>
      </c>
    </row>
    <row r="2408">
      <c r="A2408" t="inlineStr">
        <is>
          <t>Clipper Cove</t>
        </is>
      </c>
      <c r="B2408" s="7" t="n">
        <v>2026</v>
      </c>
      <c r="C2408" t="inlineStr">
        <is>
          <t>Electrical distribution - exterior</t>
        </is>
      </c>
      <c r="D2408" t="inlineStr">
        <is>
          <t>PNA - Electrical distribution
LPCA - Electrical (open electrical boxes were observed near irrigation piping)</t>
        </is>
      </c>
      <c r="F2408" s="11" t="inlineStr">
        <is>
          <t>GC</t>
        </is>
      </c>
      <c r="G2408" s="7" t="inlineStr">
        <is>
          <t>Capital Plan</t>
        </is>
      </c>
      <c r="H2408" s="3" t="n">
        <v>12000</v>
      </c>
      <c r="I2408" s="3" t="n">
        <v>3600</v>
      </c>
      <c r="J2408" s="4" t="n">
        <v>8400</v>
      </c>
      <c r="K2408" s="8">
        <f>IF(H2408=0,0,I2408/H2408)</f>
        <v/>
      </c>
      <c r="L2408" s="10" t="inlineStr">
        <is>
          <t>In Progress</t>
        </is>
      </c>
    </row>
    <row r="2409">
      <c r="A2409" t="inlineStr">
        <is>
          <t>Clipper Cove</t>
        </is>
      </c>
      <c r="B2409" s="7" t="n">
        <v>2026</v>
      </c>
      <c r="C2409" t="inlineStr">
        <is>
          <t>Pole lighting</t>
        </is>
      </c>
      <c r="D2409" t="inlineStr">
        <is>
          <t>PNA - Replace with LED fixture</t>
        </is>
      </c>
      <c r="F2409" s="11" t="inlineStr">
        <is>
          <t>GC</t>
        </is>
      </c>
      <c r="G2409" s="7" t="inlineStr">
        <is>
          <t>Capital Plan</t>
        </is>
      </c>
      <c r="H2409" s="3" t="n">
        <v>39000</v>
      </c>
      <c r="I2409" s="3" t="n">
        <v>11700</v>
      </c>
      <c r="J2409" s="4" t="n">
        <v>27300</v>
      </c>
      <c r="K2409" s="8">
        <f>IF(H2409=0,0,I2409/H2409)</f>
        <v/>
      </c>
      <c r="L2409" s="10" t="inlineStr">
        <is>
          <t>In Progress</t>
        </is>
      </c>
    </row>
    <row r="2410">
      <c r="A2410" t="inlineStr">
        <is>
          <t>Clipper Cove</t>
        </is>
      </c>
      <c r="B2410" s="7" t="n">
        <v>2026</v>
      </c>
      <c r="C2410" t="inlineStr">
        <is>
          <t>Lighing controller system</t>
        </is>
      </c>
      <c r="D2410" t="inlineStr">
        <is>
          <t>PNA - Common area light fixtures (building light LED retrofit)</t>
        </is>
      </c>
      <c r="F2410" s="11" t="inlineStr">
        <is>
          <t>GC</t>
        </is>
      </c>
      <c r="G2410" s="7" t="inlineStr">
        <is>
          <t>Capital Plan</t>
        </is>
      </c>
      <c r="H2410" s="3" t="n">
        <v>46000</v>
      </c>
      <c r="I2410" s="3" t="n">
        <v>13800</v>
      </c>
      <c r="J2410" s="4" t="n">
        <v>32200</v>
      </c>
      <c r="K2410" s="8">
        <f>IF(H2410=0,0,I2410/H2410)</f>
        <v/>
      </c>
      <c r="L2410" s="10" t="inlineStr">
        <is>
          <t>In Progress</t>
        </is>
      </c>
    </row>
    <row r="2411">
      <c r="A2411" t="inlineStr">
        <is>
          <t>Clipper Cove</t>
        </is>
      </c>
      <c r="B2411" s="7" t="n">
        <v>2026</v>
      </c>
      <c r="C2411" t="inlineStr">
        <is>
          <t>Interior Upgrades</t>
        </is>
      </c>
      <c r="D2411" t="inlineStr">
        <is>
          <t>Concept Walk -  Renovate classic units</t>
        </is>
      </c>
      <c r="F2411" s="12" t="inlineStr">
        <is>
          <t>PMC</t>
        </is>
      </c>
      <c r="G2411" s="7" t="inlineStr">
        <is>
          <t>Capital Plan</t>
        </is>
      </c>
      <c r="H2411" s="3" t="n">
        <v>1000000</v>
      </c>
      <c r="I2411" s="3" t="n">
        <v>63780</v>
      </c>
      <c r="J2411" s="4" t="n">
        <v>936220</v>
      </c>
      <c r="K2411" s="8">
        <f>IF(H2411=0,0,I2411/H2411)</f>
        <v/>
      </c>
      <c r="L2411" s="10" t="inlineStr">
        <is>
          <t>In Progress</t>
        </is>
      </c>
    </row>
    <row r="2412">
      <c r="A2412" t="inlineStr">
        <is>
          <t>Clipper Cove</t>
        </is>
      </c>
      <c r="B2412" s="7" t="n">
        <v>2026</v>
      </c>
      <c r="C2412" t="inlineStr">
        <is>
          <t>Drier vents</t>
        </is>
      </c>
      <c r="D2412" t="inlineStr">
        <is>
          <t>PNA - Drier vents</t>
        </is>
      </c>
      <c r="F2412" s="12" t="inlineStr">
        <is>
          <t>PMC</t>
        </is>
      </c>
      <c r="G2412" s="7" t="inlineStr">
        <is>
          <t>Capital Plan</t>
        </is>
      </c>
      <c r="H2412" s="3" t="n">
        <v>28800</v>
      </c>
      <c r="I2412" s="3" t="n">
        <v>0</v>
      </c>
      <c r="J2412" s="4" t="n">
        <v>28800</v>
      </c>
      <c r="K2412" s="8">
        <f>IF(H2412=0,0,I2412/H2412)</f>
        <v/>
      </c>
      <c r="L2412" s="13" t="inlineStr">
        <is>
          <t>Not Started</t>
        </is>
      </c>
    </row>
    <row r="2413">
      <c r="A2413" t="inlineStr">
        <is>
          <t>Clipper Cove</t>
        </is>
      </c>
      <c r="B2413" s="7" t="n">
        <v>2026</v>
      </c>
      <c r="C2413" t="inlineStr">
        <is>
          <t>Stovetop fire suppression</t>
        </is>
      </c>
      <c r="D2413" t="inlineStr">
        <is>
          <t>PNA - Fire protection</t>
        </is>
      </c>
      <c r="F2413" s="12" t="inlineStr">
        <is>
          <t>PMC</t>
        </is>
      </c>
      <c r="G2413" s="7" t="inlineStr">
        <is>
          <t>Capital Plan</t>
        </is>
      </c>
      <c r="H2413" s="3" t="n">
        <v>37632</v>
      </c>
      <c r="I2413" s="3" t="n">
        <v>0</v>
      </c>
      <c r="J2413" s="4" t="n">
        <v>37632</v>
      </c>
      <c r="K2413" s="8">
        <f>IF(H2413=0,0,I2413/H2413)</f>
        <v/>
      </c>
      <c r="L2413" s="13" t="inlineStr">
        <is>
          <t>Not Started</t>
        </is>
      </c>
    </row>
    <row r="2414">
      <c r="A2414" t="inlineStr">
        <is>
          <t>Clipper Cove</t>
        </is>
      </c>
      <c r="B2414" s="7" t="n">
        <v>2026</v>
      </c>
      <c r="C2414" t="inlineStr">
        <is>
          <t>Interior microbial growth treatment</t>
        </is>
      </c>
      <c r="D2414" t="inlineStr">
        <is>
          <t>LPCA - Localized water staining was observed at the ceiling of Unit 103.The unit appears to currently be used for miscel</t>
        </is>
      </c>
      <c r="F2414" s="12" t="inlineStr">
        <is>
          <t>PMC</t>
        </is>
      </c>
      <c r="G2414" s="7" t="inlineStr">
        <is>
          <t>Capital Plan</t>
        </is>
      </c>
      <c r="H2414" s="3" t="n">
        <v>1000</v>
      </c>
      <c r="I2414" s="3" t="n">
        <v>0</v>
      </c>
      <c r="J2414" s="4" t="n">
        <v>1000</v>
      </c>
      <c r="K2414" s="8">
        <f>IF(H2414=0,0,I2414/H2414)</f>
        <v/>
      </c>
      <c r="L2414" s="13" t="inlineStr">
        <is>
          <t>Not Started</t>
        </is>
      </c>
    </row>
    <row r="2415">
      <c r="A2415" t="inlineStr">
        <is>
          <t>Clipper Cove</t>
        </is>
      </c>
      <c r="B2415" s="7" t="n">
        <v>2026</v>
      </c>
      <c r="C2415" t="inlineStr">
        <is>
          <t>Patio Fence Enclosure</t>
        </is>
      </c>
      <c r="D2415" t="inlineStr">
        <is>
          <t>Concept Walk - Screened in porches for all unit stacks</t>
        </is>
      </c>
      <c r="F2415" s="11" t="inlineStr">
        <is>
          <t>GC</t>
        </is>
      </c>
      <c r="G2415" s="7" t="inlineStr">
        <is>
          <t>Capital Plan</t>
        </is>
      </c>
      <c r="H2415" s="3" t="n">
        <v>270000</v>
      </c>
      <c r="I2415" s="3" t="n">
        <v>81000</v>
      </c>
      <c r="J2415" s="4" t="n">
        <v>189000</v>
      </c>
      <c r="K2415" s="8">
        <f>IF(H2415=0,0,I2415/H2415)</f>
        <v/>
      </c>
      <c r="L2415" s="10" t="inlineStr">
        <is>
          <t>In Progress</t>
        </is>
      </c>
    </row>
    <row r="2416">
      <c r="A2416" t="inlineStr">
        <is>
          <t>Clipper Cove</t>
        </is>
      </c>
      <c r="B2416" s="7" t="n">
        <v>2026</v>
      </c>
      <c r="C2416" t="inlineStr">
        <is>
          <t>Clubhouse / Office remodel</t>
        </is>
      </c>
      <c r="D2416" t="inlineStr">
        <is>
          <t>Concept Walk - Clubhouse repaint, kitchen remodel, &amp; flooring</t>
        </is>
      </c>
      <c r="F2416" s="11" t="inlineStr">
        <is>
          <t>GC</t>
        </is>
      </c>
      <c r="G2416" s="7" t="inlineStr">
        <is>
          <t>Capital Plan</t>
        </is>
      </c>
      <c r="H2416" s="3" t="n">
        <v>95000</v>
      </c>
      <c r="I2416" s="3" t="n">
        <v>28500</v>
      </c>
      <c r="J2416" s="4" t="n">
        <v>66500</v>
      </c>
      <c r="K2416" s="8">
        <f>IF(H2416=0,0,I2416/H2416)</f>
        <v/>
      </c>
      <c r="L2416" s="10" t="inlineStr">
        <is>
          <t>In Progress</t>
        </is>
      </c>
    </row>
    <row r="2417">
      <c r="A2417" t="inlineStr">
        <is>
          <t>Clipper Cove</t>
        </is>
      </c>
      <c r="B2417" s="7" t="n">
        <v>2026</v>
      </c>
      <c r="C2417" t="inlineStr">
        <is>
          <t>Clubhouse / Office redecorate (FFE)</t>
        </is>
      </c>
      <c r="D2417" t="inlineStr">
        <is>
          <t>Concept Walk - Leasing office / clubhouse redec and furniture</t>
        </is>
      </c>
      <c r="F2417" s="12" t="inlineStr">
        <is>
          <t>PMC</t>
        </is>
      </c>
      <c r="G2417" s="7" t="inlineStr">
        <is>
          <t>Capital Plan</t>
        </is>
      </c>
      <c r="H2417" s="3" t="n">
        <v>105000</v>
      </c>
      <c r="I2417" s="3" t="n">
        <v>14962</v>
      </c>
      <c r="J2417" s="4" t="n">
        <v>90038</v>
      </c>
      <c r="K2417" s="8">
        <f>IF(H2417=0,0,I2417/H2417)</f>
        <v/>
      </c>
      <c r="L2417" s="10" t="inlineStr">
        <is>
          <t>In Progress</t>
        </is>
      </c>
    </row>
    <row r="2418">
      <c r="A2418" t="inlineStr">
        <is>
          <t>Clipper Cove</t>
        </is>
      </c>
      <c r="B2418" s="7" t="n">
        <v>2026</v>
      </c>
      <c r="C2418" t="inlineStr">
        <is>
          <t>Model Unit</t>
        </is>
      </c>
      <c r="D2418" t="inlineStr">
        <is>
          <t>Concept Walk - Update model to include appliances, cabinetry, flooring, &amp; fixtures</t>
        </is>
      </c>
      <c r="F2418" s="12" t="inlineStr">
        <is>
          <t>PMC</t>
        </is>
      </c>
      <c r="G2418" s="7" t="inlineStr">
        <is>
          <t>Capital Plan</t>
        </is>
      </c>
      <c r="H2418" s="3" t="n">
        <v>35000</v>
      </c>
      <c r="I2418" s="3" t="n">
        <v>0</v>
      </c>
      <c r="J2418" s="4" t="n">
        <v>35000</v>
      </c>
      <c r="K2418" s="8">
        <f>IF(H2418=0,0,I2418/H2418)</f>
        <v/>
      </c>
      <c r="L2418" s="13" t="inlineStr">
        <is>
          <t>Not Started</t>
        </is>
      </c>
    </row>
    <row r="2419">
      <c r="A2419" t="inlineStr">
        <is>
          <t>Clipper Cove</t>
        </is>
      </c>
      <c r="B2419" s="7" t="n">
        <v>2026</v>
      </c>
      <c r="C2419" t="inlineStr">
        <is>
          <t>Golf Cart</t>
        </is>
      </c>
      <c r="D2419" t="inlineStr">
        <is>
          <t>Concept Walk - 3 golf carts</t>
        </is>
      </c>
      <c r="F2419" s="12" t="inlineStr">
        <is>
          <t>PMC</t>
        </is>
      </c>
      <c r="G2419" s="7" t="inlineStr">
        <is>
          <t>Capital Plan</t>
        </is>
      </c>
      <c r="H2419" s="3" t="n">
        <v>45000</v>
      </c>
      <c r="I2419" s="3" t="n">
        <v>0</v>
      </c>
      <c r="J2419" s="4" t="n">
        <v>45000</v>
      </c>
      <c r="K2419" s="8">
        <f>IF(H2419=0,0,I2419/H2419)</f>
        <v/>
      </c>
      <c r="L2419" s="13" t="inlineStr">
        <is>
          <t>Not Started</t>
        </is>
      </c>
    </row>
    <row r="2420">
      <c r="A2420" t="inlineStr">
        <is>
          <t>Clipper Cove</t>
        </is>
      </c>
      <c r="B2420" s="7" t="n">
        <v>2026</v>
      </c>
      <c r="C2420" t="inlineStr">
        <is>
          <t>Swimming pool resurface</t>
        </is>
      </c>
      <c r="D2420" t="inlineStr">
        <is>
          <t>PNA - Resurface the pool and hot tub at the leasing office</t>
        </is>
      </c>
      <c r="F2420" s="11" t="inlineStr">
        <is>
          <t>GC</t>
        </is>
      </c>
      <c r="G2420" s="7" t="inlineStr">
        <is>
          <t>Capital Plan</t>
        </is>
      </c>
      <c r="H2420" s="3" t="n">
        <v>38000</v>
      </c>
      <c r="I2420" s="3" t="n">
        <v>11400</v>
      </c>
      <c r="J2420" s="4" t="n">
        <v>26600</v>
      </c>
      <c r="K2420" s="8">
        <f>IF(H2420=0,0,I2420/H2420)</f>
        <v/>
      </c>
      <c r="L2420" s="10" t="inlineStr">
        <is>
          <t>In Progress</t>
        </is>
      </c>
    </row>
    <row r="2421">
      <c r="A2421" t="inlineStr">
        <is>
          <t>Clipper Cove</t>
        </is>
      </c>
      <c r="B2421" s="7" t="n">
        <v>2026</v>
      </c>
      <c r="C2421" t="inlineStr">
        <is>
          <t>Swimming pool coping and tile</t>
        </is>
      </c>
      <c r="D2421" t="inlineStr">
        <is>
          <t>PNA - Replace swimming pool coping</t>
        </is>
      </c>
      <c r="F2421" s="11" t="inlineStr">
        <is>
          <t>GC</t>
        </is>
      </c>
      <c r="G2421" s="7" t="inlineStr">
        <is>
          <t>Capital Plan</t>
        </is>
      </c>
      <c r="H2421" s="3" t="n">
        <v>12000</v>
      </c>
      <c r="I2421" s="3" t="n">
        <v>3600</v>
      </c>
      <c r="J2421" s="4" t="n">
        <v>8400</v>
      </c>
      <c r="K2421" s="8">
        <f>IF(H2421=0,0,I2421/H2421)</f>
        <v/>
      </c>
      <c r="L2421" s="10" t="inlineStr">
        <is>
          <t>In Progress</t>
        </is>
      </c>
    </row>
    <row r="2422">
      <c r="A2422" t="inlineStr">
        <is>
          <t>Clipper Cove</t>
        </is>
      </c>
      <c r="B2422" s="7" t="n">
        <v>2026</v>
      </c>
      <c r="C2422" t="inlineStr">
        <is>
          <t>Swimming pool deck</t>
        </is>
      </c>
      <c r="D2422" t="inlineStr">
        <is>
          <t>PNA - Powerwash decking on both pools</t>
        </is>
      </c>
      <c r="F2422" s="11" t="inlineStr">
        <is>
          <t>GC</t>
        </is>
      </c>
      <c r="G2422" s="7" t="inlineStr">
        <is>
          <t>Capital Plan</t>
        </is>
      </c>
      <c r="H2422" s="3" t="n">
        <v>18000</v>
      </c>
      <c r="I2422" s="3" t="n">
        <v>5400</v>
      </c>
      <c r="J2422" s="4" t="n">
        <v>12600</v>
      </c>
      <c r="K2422" s="8">
        <f>IF(H2422=0,0,I2422/H2422)</f>
        <v/>
      </c>
      <c r="L2422" s="10" t="inlineStr">
        <is>
          <t>In Progress</t>
        </is>
      </c>
    </row>
    <row r="2423">
      <c r="A2423" t="inlineStr">
        <is>
          <t>Clipper Cove</t>
        </is>
      </c>
      <c r="B2423" s="7" t="n">
        <v>2026</v>
      </c>
      <c r="C2423" t="inlineStr">
        <is>
          <t xml:space="preserve">Swimming pool pumps repair / replace </t>
        </is>
      </c>
      <c r="D2423" t="inlineStr">
        <is>
          <t>PNA - Repair the hot tub that is currently not working
Concept Walk - Fill in hot tub and make seating area</t>
        </is>
      </c>
      <c r="F2423" s="11" t="inlineStr">
        <is>
          <t>GC</t>
        </is>
      </c>
      <c r="G2423" s="7" t="inlineStr">
        <is>
          <t>Capital Plan</t>
        </is>
      </c>
      <c r="H2423" s="3" t="n">
        <v>50000</v>
      </c>
      <c r="I2423" s="3" t="n">
        <v>15000</v>
      </c>
      <c r="J2423" s="4" t="n">
        <v>35000</v>
      </c>
      <c r="K2423" s="8">
        <f>IF(H2423=0,0,I2423/H2423)</f>
        <v/>
      </c>
      <c r="L2423" s="10" t="inlineStr">
        <is>
          <t>In Progress</t>
        </is>
      </c>
    </row>
    <row r="2424">
      <c r="A2424" t="inlineStr">
        <is>
          <t>Clipper Cove</t>
        </is>
      </c>
      <c r="B2424" s="7" t="n">
        <v>2026</v>
      </c>
      <c r="C2424" t="inlineStr">
        <is>
          <t>Pool furniture</t>
        </is>
      </c>
      <c r="D2424" t="inlineStr">
        <is>
          <t>Concept Walk - 1st pool furniture + 2nd pool furniture</t>
        </is>
      </c>
      <c r="F2424" s="12" t="inlineStr">
        <is>
          <t>PMC</t>
        </is>
      </c>
      <c r="G2424" s="7" t="inlineStr">
        <is>
          <t>Capital Plan</t>
        </is>
      </c>
      <c r="H2424" s="3" t="n">
        <v>75000</v>
      </c>
      <c r="I2424" s="3" t="n">
        <v>0</v>
      </c>
      <c r="J2424" s="4" t="n">
        <v>75000</v>
      </c>
      <c r="K2424" s="8">
        <f>IF(H2424=0,0,I2424/H2424)</f>
        <v/>
      </c>
      <c r="L2424" s="13" t="inlineStr">
        <is>
          <t>Not Started</t>
        </is>
      </c>
    </row>
    <row r="2425">
      <c r="A2425" t="inlineStr">
        <is>
          <t>Clipper Cove</t>
        </is>
      </c>
      <c r="B2425" s="7" t="n">
        <v>2026</v>
      </c>
      <c r="C2425" t="inlineStr">
        <is>
          <t>Tennis / sports court</t>
        </is>
      </c>
      <c r="D2425" t="inlineStr">
        <is>
          <t xml:space="preserve">Concept Walk - Tennis court repurpose ($100k) + repurpose racquetball court to maintenance/storage ($50k)
LPCA - Tennis </t>
        </is>
      </c>
      <c r="F2425" s="11" t="inlineStr">
        <is>
          <t>GC</t>
        </is>
      </c>
      <c r="G2425" s="7" t="inlineStr">
        <is>
          <t>Capital Plan</t>
        </is>
      </c>
      <c r="H2425" s="3" t="n">
        <v>134854</v>
      </c>
      <c r="I2425" s="3" t="n">
        <v>40456</v>
      </c>
      <c r="J2425" s="4" t="n">
        <v>94398</v>
      </c>
      <c r="K2425" s="8">
        <f>IF(H2425=0,0,I2425/H2425)</f>
        <v/>
      </c>
      <c r="L2425" s="10" t="inlineStr">
        <is>
          <t>In Progress</t>
        </is>
      </c>
    </row>
    <row r="2426">
      <c r="A2426" t="inlineStr">
        <is>
          <t>Clipper Cove</t>
        </is>
      </c>
      <c r="B2426" s="7" t="n">
        <v>2026</v>
      </c>
      <c r="C2426" t="inlineStr">
        <is>
          <t>Playground area and equipment</t>
        </is>
      </c>
      <c r="D2426" t="inlineStr">
        <is>
          <t>PNA - install fall zone borders and add fall zone material</t>
        </is>
      </c>
      <c r="F2426" s="11" t="inlineStr">
        <is>
          <t>GC</t>
        </is>
      </c>
      <c r="G2426" s="7" t="inlineStr">
        <is>
          <t>Capital Plan</t>
        </is>
      </c>
      <c r="H2426" s="3" t="n">
        <v>28000</v>
      </c>
      <c r="I2426" s="3" t="n">
        <v>8400</v>
      </c>
      <c r="J2426" s="4" t="n">
        <v>19600</v>
      </c>
      <c r="K2426" s="8">
        <f>IF(H2426=0,0,I2426/H2426)</f>
        <v/>
      </c>
      <c r="L2426" s="10" t="inlineStr">
        <is>
          <t>In Progress</t>
        </is>
      </c>
    </row>
    <row r="2427">
      <c r="A2427" t="inlineStr">
        <is>
          <t>Clipper Cove</t>
        </is>
      </c>
      <c r="B2427" s="7" t="n">
        <v>2026</v>
      </c>
      <c r="C2427" t="inlineStr">
        <is>
          <t>Pool Area Upgrades</t>
        </is>
      </c>
      <c r="D2427" t="inlineStr">
        <is>
          <t>Concept Walk - Turf installation, landscape cleanup, lighting replacement, palm tree cleanup, etc.</t>
        </is>
      </c>
      <c r="F2427" s="11" t="inlineStr">
        <is>
          <t>GC</t>
        </is>
      </c>
      <c r="G2427" s="7" t="inlineStr">
        <is>
          <t>Capital Plan</t>
        </is>
      </c>
      <c r="H2427" s="3" t="n">
        <v>250000</v>
      </c>
      <c r="I2427" s="3" t="n">
        <v>75000</v>
      </c>
      <c r="J2427" s="4" t="n">
        <v>175000</v>
      </c>
      <c r="K2427" s="8">
        <f>IF(H2427=0,0,I2427/H2427)</f>
        <v/>
      </c>
      <c r="L2427" s="10" t="inlineStr">
        <is>
          <t>In Progress</t>
        </is>
      </c>
    </row>
    <row r="2428">
      <c r="A2428" t="inlineStr">
        <is>
          <t>Clipper Cove</t>
        </is>
      </c>
      <c r="B2428" s="7" t="n">
        <v>2026</v>
      </c>
      <c r="C2428" t="inlineStr">
        <is>
          <t>Contingency</t>
        </is>
      </c>
      <c r="D2428" t="inlineStr">
        <is>
          <t>Contingency Amount</t>
        </is>
      </c>
      <c r="F2428" s="11" t="inlineStr">
        <is>
          <t>GC</t>
        </is>
      </c>
      <c r="G2428" s="15" t="inlineStr">
        <is>
          <t>Contingency</t>
        </is>
      </c>
      <c r="H2428" s="3" t="n">
        <v>237714</v>
      </c>
      <c r="I2428" s="3" t="n">
        <v>0</v>
      </c>
      <c r="J2428" s="4" t="n">
        <v>237714</v>
      </c>
      <c r="K2428" s="8">
        <f>IF(H2428=0,0,I2428/H2428)</f>
        <v/>
      </c>
      <c r="L2428" s="12" t="inlineStr">
        <is>
          <t>Reserve</t>
        </is>
      </c>
    </row>
    <row r="2429">
      <c r="A2429" t="inlineStr">
        <is>
          <t>Clipper Cove</t>
        </is>
      </c>
      <c r="B2429" s="7" t="n">
        <v>2026</v>
      </c>
      <c r="C2429" t="inlineStr">
        <is>
          <t>Construction Management Fee</t>
        </is>
      </c>
      <c r="D2429" t="inlineStr">
        <is>
          <t>CM Fee</t>
        </is>
      </c>
      <c r="F2429" s="11" t="inlineStr">
        <is>
          <t>GC</t>
        </is>
      </c>
      <c r="G2429" s="15" t="inlineStr">
        <is>
          <t>CM Fee</t>
        </is>
      </c>
      <c r="H2429" s="3" t="n">
        <v>249600</v>
      </c>
      <c r="I2429" s="3" t="n">
        <v>0</v>
      </c>
      <c r="J2429" s="4" t="n">
        <v>249600</v>
      </c>
      <c r="K2429" s="8">
        <f>IF(H2429=0,0,I2429/H2429)</f>
        <v/>
      </c>
      <c r="L2429" s="12" t="inlineStr">
        <is>
          <t>Reserve</t>
        </is>
      </c>
    </row>
    <row r="2430">
      <c r="A2430" t="inlineStr">
        <is>
          <t>Cypress Ridge</t>
        </is>
      </c>
      <c r="B2430" s="7" t="n">
        <v>2026</v>
      </c>
      <c r="C2430" t="inlineStr">
        <is>
          <t>Parking Lots</t>
        </is>
      </c>
      <c r="D2430" t="inlineStr">
        <is>
          <t>PNA - repair potholes</t>
        </is>
      </c>
      <c r="F2430" s="11" t="inlineStr">
        <is>
          <t>GC</t>
        </is>
      </c>
      <c r="G2430" s="7" t="inlineStr">
        <is>
          <t>Capital Plan</t>
        </is>
      </c>
      <c r="H2430" s="3" t="n">
        <v>22000</v>
      </c>
      <c r="I2430" s="3" t="n">
        <v>6600</v>
      </c>
      <c r="J2430" s="4" t="n">
        <v>15400</v>
      </c>
      <c r="K2430" s="8">
        <f>IF(H2430=0,0,I2430/H2430)</f>
        <v/>
      </c>
      <c r="L2430" s="10" t="inlineStr">
        <is>
          <t>In Progress</t>
        </is>
      </c>
    </row>
    <row r="2431">
      <c r="A2431" t="inlineStr">
        <is>
          <t>Cypress Ridge</t>
        </is>
      </c>
      <c r="B2431" s="7" t="n">
        <v>2026</v>
      </c>
      <c r="C2431" t="inlineStr">
        <is>
          <t>Asphalt Milling/Paving/SealCoat</t>
        </is>
      </c>
      <c r="D2431" t="inlineStr">
        <is>
          <t>PNA - Crack fill
TCAC - Asphalt seal coat and striping</t>
        </is>
      </c>
      <c r="F2431" s="11" t="inlineStr">
        <is>
          <t>GC</t>
        </is>
      </c>
      <c r="G2431" s="7" t="inlineStr">
        <is>
          <t>Capital Plan</t>
        </is>
      </c>
      <c r="H2431" s="3" t="n">
        <v>27000</v>
      </c>
      <c r="I2431" s="3" t="n">
        <v>8100</v>
      </c>
      <c r="J2431" s="4" t="n">
        <v>18900</v>
      </c>
      <c r="K2431" s="8">
        <f>IF(H2431=0,0,I2431/H2431)</f>
        <v/>
      </c>
      <c r="L2431" s="10" t="inlineStr">
        <is>
          <t>In Progress</t>
        </is>
      </c>
    </row>
    <row r="2432">
      <c r="A2432" t="inlineStr">
        <is>
          <t>Cypress Ridge</t>
        </is>
      </c>
      <c r="B2432" s="7" t="n">
        <v>2026</v>
      </c>
      <c r="C2432" t="inlineStr">
        <is>
          <t>Stripe parking areas</t>
        </is>
      </c>
      <c r="D2432" t="inlineStr">
        <is>
          <t>PNA - Stripe parking lot</t>
        </is>
      </c>
      <c r="F2432" s="11" t="inlineStr">
        <is>
          <t>GC</t>
        </is>
      </c>
      <c r="G2432" s="7" t="inlineStr">
        <is>
          <t>Capital Plan</t>
        </is>
      </c>
      <c r="H2432" s="3" t="n">
        <v>28000</v>
      </c>
      <c r="I2432" s="3" t="n">
        <v>8400</v>
      </c>
      <c r="J2432" s="4" t="n">
        <v>19600</v>
      </c>
      <c r="K2432" s="8">
        <f>IF(H2432=0,0,I2432/H2432)</f>
        <v/>
      </c>
      <c r="L2432" s="10" t="inlineStr">
        <is>
          <t>In Progress</t>
        </is>
      </c>
    </row>
    <row r="2433">
      <c r="A2433" t="inlineStr">
        <is>
          <t>Cypress Ridge</t>
        </is>
      </c>
      <c r="B2433" s="7" t="n">
        <v>2026</v>
      </c>
      <c r="C2433" t="inlineStr">
        <is>
          <t>ADA parking &amp; ramps</t>
        </is>
      </c>
      <c r="D2433" t="inlineStr">
        <is>
          <t>PNA - Repair concrete on ramp</t>
        </is>
      </c>
      <c r="F2433" s="11" t="inlineStr">
        <is>
          <t>GC</t>
        </is>
      </c>
      <c r="G2433" s="7" t="inlineStr">
        <is>
          <t>Capital Plan</t>
        </is>
      </c>
      <c r="H2433" s="3" t="n">
        <v>14000</v>
      </c>
      <c r="I2433" s="3" t="n">
        <v>4200</v>
      </c>
      <c r="J2433" s="4" t="n">
        <v>9800</v>
      </c>
      <c r="K2433" s="8">
        <f>IF(H2433=0,0,I2433/H2433)</f>
        <v/>
      </c>
      <c r="L2433" s="10" t="inlineStr">
        <is>
          <t>In Progress</t>
        </is>
      </c>
    </row>
    <row r="2434">
      <c r="A2434" t="inlineStr">
        <is>
          <t>Cypress Ridge</t>
        </is>
      </c>
      <c r="B2434" s="7" t="n">
        <v>2026</v>
      </c>
      <c r="C2434" t="inlineStr">
        <is>
          <t>Sidewalks and curbs</t>
        </is>
      </c>
      <c r="D2434" t="inlineStr">
        <is>
          <t>PNA - Grind trip hazards</t>
        </is>
      </c>
      <c r="F2434" s="11" t="inlineStr">
        <is>
          <t>GC</t>
        </is>
      </c>
      <c r="G2434" s="7" t="inlineStr">
        <is>
          <t>Capital Plan</t>
        </is>
      </c>
      <c r="H2434" s="3" t="n">
        <v>16000</v>
      </c>
      <c r="I2434" s="3" t="n">
        <v>4800</v>
      </c>
      <c r="J2434" s="4" t="n">
        <v>11200</v>
      </c>
      <c r="K2434" s="8">
        <f>IF(H2434=0,0,I2434/H2434)</f>
        <v/>
      </c>
      <c r="L2434" s="10" t="inlineStr">
        <is>
          <t>In Progress</t>
        </is>
      </c>
    </row>
    <row r="2435">
      <c r="A2435" t="inlineStr">
        <is>
          <t>Cypress Ridge</t>
        </is>
      </c>
      <c r="B2435" s="7" t="n">
        <v>2026</v>
      </c>
      <c r="C2435" t="inlineStr">
        <is>
          <t>Site perimeter fencing</t>
        </is>
      </c>
      <c r="D2435" t="inlineStr">
        <is>
          <t>LPCA - Minor fence board damage was noted at a single location near Unit 2154. Repair of the noted issue is recommended.</t>
        </is>
      </c>
      <c r="F2435" s="12" t="inlineStr">
        <is>
          <t>PMC</t>
        </is>
      </c>
      <c r="G2435" s="7" t="inlineStr">
        <is>
          <t>Capital Plan</t>
        </is>
      </c>
      <c r="H2435" s="3" t="n">
        <v>750</v>
      </c>
      <c r="I2435" s="3" t="n">
        <v>0</v>
      </c>
      <c r="J2435" s="4" t="n">
        <v>750</v>
      </c>
      <c r="K2435" s="8">
        <f>IF(H2435=0,0,I2435/H2435)</f>
        <v/>
      </c>
      <c r="L2435" s="13" t="inlineStr">
        <is>
          <t>Not Started</t>
        </is>
      </c>
    </row>
    <row r="2436">
      <c r="A2436" t="inlineStr">
        <is>
          <t>Cypress Ridge</t>
        </is>
      </c>
      <c r="B2436" s="7" t="n">
        <v>2026</v>
      </c>
      <c r="C2436" t="inlineStr">
        <is>
          <t>Landscape Cleanup &amp; Enhancements</t>
        </is>
      </c>
      <c r="D2436" t="inlineStr">
        <is>
          <t>Concept Walk - landscape cleanup and ground cover</t>
        </is>
      </c>
      <c r="F2436" s="12" t="inlineStr">
        <is>
          <t>PMC</t>
        </is>
      </c>
      <c r="G2436" s="7" t="inlineStr">
        <is>
          <t>Capital Plan</t>
        </is>
      </c>
      <c r="H2436" s="3" t="n">
        <v>50000</v>
      </c>
      <c r="I2436" s="3" t="n">
        <v>0</v>
      </c>
      <c r="J2436" s="4" t="n">
        <v>50000</v>
      </c>
      <c r="K2436" s="8">
        <f>IF(H2436=0,0,I2436/H2436)</f>
        <v/>
      </c>
      <c r="L2436" s="13" t="inlineStr">
        <is>
          <t>Not Started</t>
        </is>
      </c>
    </row>
    <row r="2437">
      <c r="A2437" t="inlineStr">
        <is>
          <t>Cypress Ridge</t>
        </is>
      </c>
      <c r="B2437" s="7" t="n">
        <v>2026</v>
      </c>
      <c r="C2437" t="inlineStr">
        <is>
          <t>Dumpster enclosures</t>
        </is>
      </c>
      <c r="D2437" t="inlineStr">
        <is>
          <t>PNA - Repair enclosures</t>
        </is>
      </c>
      <c r="F2437" s="11" t="inlineStr">
        <is>
          <t>GC</t>
        </is>
      </c>
      <c r="G2437" s="7" t="inlineStr">
        <is>
          <t>Capital Plan</t>
        </is>
      </c>
      <c r="H2437" s="3" t="n">
        <v>18000</v>
      </c>
      <c r="I2437" s="3" t="n">
        <v>5400</v>
      </c>
      <c r="J2437" s="4" t="n">
        <v>12600</v>
      </c>
      <c r="K2437" s="8">
        <f>IF(H2437=0,0,I2437/H2437)</f>
        <v/>
      </c>
      <c r="L2437" s="10" t="inlineStr">
        <is>
          <t>In Progress</t>
        </is>
      </c>
    </row>
    <row r="2438">
      <c r="A2438" t="inlineStr">
        <is>
          <t>Cypress Ridge</t>
        </is>
      </c>
      <c r="B2438" s="7" t="n">
        <v>2026</v>
      </c>
      <c r="C2438" t="inlineStr">
        <is>
          <t>Termite Remediation</t>
        </is>
      </c>
      <c r="D2438" t="inlineStr">
        <is>
          <t>LPCA - Partner was provided with a WDO report by Redwood Empire Termite and Pest Control, dated January 25, 2026. The re</t>
        </is>
      </c>
      <c r="F2438" s="12" t="inlineStr">
        <is>
          <t>PMC</t>
        </is>
      </c>
      <c r="G2438" s="7" t="inlineStr">
        <is>
          <t>Capital Plan</t>
        </is>
      </c>
      <c r="H2438" s="3" t="n">
        <v>920</v>
      </c>
      <c r="I2438" s="3" t="n">
        <v>0</v>
      </c>
      <c r="J2438" s="4" t="n">
        <v>920</v>
      </c>
      <c r="K2438" s="8">
        <f>IF(H2438=0,0,I2438/H2438)</f>
        <v/>
      </c>
      <c r="L2438" s="13" t="inlineStr">
        <is>
          <t>Not Started</t>
        </is>
      </c>
    </row>
    <row r="2439">
      <c r="A2439" t="inlineStr">
        <is>
          <t>Cypress Ridge</t>
        </is>
      </c>
      <c r="B2439" s="7" t="n">
        <v>2026</v>
      </c>
      <c r="C2439" t="inlineStr">
        <is>
          <t>Termite damage repairs</t>
        </is>
      </c>
      <c r="D2439" t="inlineStr">
        <is>
          <t>LPCA - The WDO report also stated fungus/dryrot was observed. Partner recomments repairs.</t>
        </is>
      </c>
      <c r="F2439" s="11" t="inlineStr">
        <is>
          <t>GC</t>
        </is>
      </c>
      <c r="G2439" s="7" t="inlineStr">
        <is>
          <t>Capital Plan</t>
        </is>
      </c>
      <c r="H2439" s="3" t="n">
        <v>5000</v>
      </c>
      <c r="I2439" s="3" t="n">
        <v>1500</v>
      </c>
      <c r="J2439" s="4" t="n">
        <v>3500</v>
      </c>
      <c r="K2439" s="8">
        <f>IF(H2439=0,0,I2439/H2439)</f>
        <v/>
      </c>
      <c r="L2439" s="10" t="inlineStr">
        <is>
          <t>In Progress</t>
        </is>
      </c>
    </row>
    <row r="2440">
      <c r="A2440" t="inlineStr">
        <is>
          <t>Cypress Ridge</t>
        </is>
      </c>
      <c r="B2440" s="7" t="n">
        <v>2026</v>
      </c>
      <c r="C2440" t="inlineStr">
        <is>
          <t>Repair exterior stair treads and stringers</t>
        </is>
      </c>
      <c r="D2440" t="inlineStr">
        <is>
          <t>LPCA - Subsequent to site inspection activities, Partner was notified that installation of EV charging station caused cr</t>
        </is>
      </c>
      <c r="F2440" s="11" t="inlineStr">
        <is>
          <t>GC</t>
        </is>
      </c>
      <c r="G2440" s="7" t="inlineStr">
        <is>
          <t>Capital Plan</t>
        </is>
      </c>
      <c r="H2440" s="3" t="n">
        <v>5000</v>
      </c>
      <c r="I2440" s="3" t="n">
        <v>1500</v>
      </c>
      <c r="J2440" s="4" t="n">
        <v>3500</v>
      </c>
      <c r="K2440" s="8">
        <f>IF(H2440=0,0,I2440/H2440)</f>
        <v/>
      </c>
      <c r="L2440" s="10" t="inlineStr">
        <is>
          <t>In Progress</t>
        </is>
      </c>
    </row>
    <row r="2441">
      <c r="A2441" t="inlineStr">
        <is>
          <t>Cypress Ridge</t>
        </is>
      </c>
      <c r="B2441" s="7" t="n">
        <v>2026</v>
      </c>
      <c r="C2441" t="inlineStr">
        <is>
          <t>Expansion Joints</t>
        </is>
      </c>
      <c r="D2441" t="inlineStr">
        <is>
          <t>PNA - Expansion joints</t>
        </is>
      </c>
      <c r="F2441" s="11" t="inlineStr">
        <is>
          <t>GC</t>
        </is>
      </c>
      <c r="G2441" s="7" t="inlineStr">
        <is>
          <t>Capital Plan</t>
        </is>
      </c>
      <c r="H2441" s="3" t="n">
        <v>20000</v>
      </c>
      <c r="I2441" s="3" t="n">
        <v>6000</v>
      </c>
      <c r="J2441" s="4" t="n">
        <v>14000</v>
      </c>
      <c r="K2441" s="8">
        <f>IF(H2441=0,0,I2441/H2441)</f>
        <v/>
      </c>
      <c r="L2441" s="10" t="inlineStr">
        <is>
          <t>In Progress</t>
        </is>
      </c>
    </row>
    <row r="2442">
      <c r="A2442" t="inlineStr">
        <is>
          <t>Cypress Ridge</t>
        </is>
      </c>
      <c r="B2442" s="7" t="n">
        <v>2026</v>
      </c>
      <c r="C2442" t="inlineStr">
        <is>
          <t>Asphalt composite shingle roofing</t>
        </is>
      </c>
      <c r="D2442" t="inlineStr">
        <is>
          <t>PNA - Tune up roofs (building replacements as needed)
TCAC - Asphalt shingle</t>
        </is>
      </c>
      <c r="F2442" s="11" t="inlineStr">
        <is>
          <t>GC</t>
        </is>
      </c>
      <c r="G2442" s="7" t="inlineStr">
        <is>
          <t>Capital Plan</t>
        </is>
      </c>
      <c r="H2442" s="3" t="n">
        <v>50000</v>
      </c>
      <c r="I2442" s="3" t="n">
        <v>15000</v>
      </c>
      <c r="J2442" s="4" t="n">
        <v>35000</v>
      </c>
      <c r="K2442" s="8">
        <f>IF(H2442=0,0,I2442/H2442)</f>
        <v/>
      </c>
      <c r="L2442" s="10" t="inlineStr">
        <is>
          <t>In Progress</t>
        </is>
      </c>
    </row>
    <row r="2443">
      <c r="A2443" t="inlineStr">
        <is>
          <t>Cypress Ridge</t>
        </is>
      </c>
      <c r="B2443" s="7" t="n">
        <v>2026</v>
      </c>
      <c r="C2443" t="inlineStr">
        <is>
          <t>Gutters &amp; downspouts</t>
        </is>
      </c>
      <c r="D2443" t="inlineStr">
        <is>
          <t>PNA - Repair downspouts and gutters</t>
        </is>
      </c>
      <c r="F2443" s="11" t="inlineStr">
        <is>
          <t>GC</t>
        </is>
      </c>
      <c r="G2443" s="7" t="inlineStr">
        <is>
          <t>Capital Plan</t>
        </is>
      </c>
      <c r="H2443" s="3" t="n">
        <v>25000</v>
      </c>
      <c r="I2443" s="3" t="n">
        <v>7500</v>
      </c>
      <c r="J2443" s="4" t="n">
        <v>17500</v>
      </c>
      <c r="K2443" s="8">
        <f>IF(H2443=0,0,I2443/H2443)</f>
        <v/>
      </c>
      <c r="L2443" s="10" t="inlineStr">
        <is>
          <t>In Progress</t>
        </is>
      </c>
    </row>
    <row r="2444">
      <c r="A2444" t="inlineStr">
        <is>
          <t>Cypress Ridge</t>
        </is>
      </c>
      <c r="B2444" s="7" t="n">
        <v>2026</v>
      </c>
      <c r="C2444" t="inlineStr">
        <is>
          <t>Flashing</t>
        </is>
      </c>
      <c r="D2444" t="inlineStr">
        <is>
          <t>PNA - Flashing</t>
        </is>
      </c>
      <c r="F2444" s="11" t="inlineStr">
        <is>
          <t>GC</t>
        </is>
      </c>
      <c r="G2444" s="7" t="inlineStr">
        <is>
          <t>Capital Plan</t>
        </is>
      </c>
      <c r="H2444" s="3" t="n">
        <v>12000</v>
      </c>
      <c r="I2444" s="3" t="n">
        <v>3600</v>
      </c>
      <c r="J2444" s="4" t="n">
        <v>8400</v>
      </c>
      <c r="K2444" s="8">
        <f>IF(H2444=0,0,I2444/H2444)</f>
        <v/>
      </c>
      <c r="L2444" s="10" t="inlineStr">
        <is>
          <t>In Progress</t>
        </is>
      </c>
    </row>
    <row r="2445">
      <c r="A2445" t="inlineStr">
        <is>
          <t>Cypress Ridge</t>
        </is>
      </c>
      <c r="B2445" s="7" t="n">
        <v>2026</v>
      </c>
      <c r="C2445" t="inlineStr">
        <is>
          <t xml:space="preserve">Sealants &amp; caulking </t>
        </is>
      </c>
      <c r="D2445" t="inlineStr">
        <is>
          <t>PNA - Seal roof cracks LPCA (PR-90) - Evidence of discoloration was noted in the upper bedroom or bathroom ceilings at U</t>
        </is>
      </c>
      <c r="F2445" s="11" t="inlineStr">
        <is>
          <t>GC</t>
        </is>
      </c>
      <c r="G2445" s="7" t="inlineStr">
        <is>
          <t>Capital Plan</t>
        </is>
      </c>
      <c r="H2445" s="3" t="n">
        <v>20000</v>
      </c>
      <c r="I2445" s="3" t="n">
        <v>6000</v>
      </c>
      <c r="J2445" s="4" t="n">
        <v>14000</v>
      </c>
      <c r="K2445" s="8">
        <f>IF(H2445=0,0,I2445/H2445)</f>
        <v/>
      </c>
      <c r="L2445" s="10" t="inlineStr">
        <is>
          <t>In Progress</t>
        </is>
      </c>
    </row>
    <row r="2446">
      <c r="A2446" t="inlineStr">
        <is>
          <t>Cypress Ridge</t>
        </is>
      </c>
      <c r="B2446" s="7" t="n">
        <v>2026</v>
      </c>
      <c r="C2446" t="inlineStr">
        <is>
          <t>Roof treatment / cleaning</t>
        </is>
      </c>
      <c r="D2446" t="inlineStr">
        <is>
          <t>LPCA - Organic growth including moss was noted on main and secondary asphalt-shingle roofs. Over time the organic materi</t>
        </is>
      </c>
      <c r="F2446" s="11" t="inlineStr">
        <is>
          <t>GC</t>
        </is>
      </c>
      <c r="G2446" s="7" t="inlineStr">
        <is>
          <t>Capital Plan</t>
        </is>
      </c>
      <c r="H2446" s="3" t="n">
        <v>18900</v>
      </c>
      <c r="I2446" s="3" t="n">
        <v>5670</v>
      </c>
      <c r="J2446" s="4" t="n">
        <v>13230</v>
      </c>
      <c r="K2446" s="8">
        <f>IF(H2446=0,0,I2446/H2446)</f>
        <v/>
      </c>
      <c r="L2446" s="10" t="inlineStr">
        <is>
          <t>In Progress</t>
        </is>
      </c>
    </row>
    <row r="2447">
      <c r="A2447" t="inlineStr">
        <is>
          <t>Cypress Ridge</t>
        </is>
      </c>
      <c r="B2447" s="7" t="n">
        <v>2026</v>
      </c>
      <c r="C2447" t="inlineStr">
        <is>
          <t>Stucco repairs</t>
        </is>
      </c>
      <c r="D2447" t="inlineStr">
        <is>
          <t>PNA - Patch cracked stucco LPCA - Horizontal cracking was noted at multiple facades including Units 2129, 2159, 2209, an</t>
        </is>
      </c>
      <c r="F2447" s="11" t="inlineStr">
        <is>
          <t>GC</t>
        </is>
      </c>
      <c r="G2447" s="7" t="inlineStr">
        <is>
          <t>Capital Plan</t>
        </is>
      </c>
      <c r="H2447" s="3" t="n">
        <v>40000</v>
      </c>
      <c r="I2447" s="3" t="n">
        <v>12000</v>
      </c>
      <c r="J2447" s="4" t="n">
        <v>28000</v>
      </c>
      <c r="K2447" s="8">
        <f>IF(H2447=0,0,I2447/H2447)</f>
        <v/>
      </c>
      <c r="L2447" s="10" t="inlineStr">
        <is>
          <t>In Progress</t>
        </is>
      </c>
    </row>
    <row r="2448">
      <c r="A2448" t="inlineStr">
        <is>
          <t>Cypress Ridge</t>
        </is>
      </c>
      <c r="B2448" s="7" t="n">
        <v>2026</v>
      </c>
      <c r="C2448" t="inlineStr">
        <is>
          <t>Exterior paint</t>
        </is>
      </c>
      <c r="D2448" t="inlineStr">
        <is>
          <t>PNA - Paint community</t>
        </is>
      </c>
      <c r="F2448" s="11" t="inlineStr">
        <is>
          <t>GC</t>
        </is>
      </c>
      <c r="G2448" s="7" t="inlineStr">
        <is>
          <t>Capital Plan</t>
        </is>
      </c>
      <c r="H2448" s="3" t="n">
        <v>227400</v>
      </c>
      <c r="I2448" s="3" t="n">
        <v>68220</v>
      </c>
      <c r="J2448" s="4" t="n">
        <v>159180</v>
      </c>
      <c r="K2448" s="8">
        <f>IF(H2448=0,0,I2448/H2448)</f>
        <v/>
      </c>
      <c r="L2448" s="10" t="inlineStr">
        <is>
          <t>In Progress</t>
        </is>
      </c>
    </row>
    <row r="2449">
      <c r="A2449" t="inlineStr">
        <is>
          <t>Cypress Ridge</t>
        </is>
      </c>
      <c r="B2449" s="7" t="n">
        <v>2026</v>
      </c>
      <c r="C2449" t="inlineStr">
        <is>
          <t>Repair / replace wood trim</t>
        </is>
      </c>
      <c r="D2449" t="inlineStr">
        <is>
          <t>PNA - Repair / replace wood trim</t>
        </is>
      </c>
      <c r="F2449" s="11" t="inlineStr">
        <is>
          <t>GC</t>
        </is>
      </c>
      <c r="G2449" s="7" t="inlineStr">
        <is>
          <t>Capital Plan</t>
        </is>
      </c>
      <c r="H2449" s="3" t="n">
        <v>25000</v>
      </c>
      <c r="I2449" s="3" t="n">
        <v>7500</v>
      </c>
      <c r="J2449" s="4" t="n">
        <v>17500</v>
      </c>
      <c r="K2449" s="8">
        <f>IF(H2449=0,0,I2449/H2449)</f>
        <v/>
      </c>
      <c r="L2449" s="10" t="inlineStr">
        <is>
          <t>In Progress</t>
        </is>
      </c>
    </row>
    <row r="2450">
      <c r="A2450" t="inlineStr">
        <is>
          <t>Cypress Ridge</t>
        </is>
      </c>
      <c r="B2450" s="7" t="n">
        <v>2026</v>
      </c>
      <c r="C2450" t="inlineStr">
        <is>
          <t>Electrical distribution - exterior</t>
        </is>
      </c>
      <c r="D2450" t="inlineStr">
        <is>
          <t>PNA - Repair lighting controllers</t>
        </is>
      </c>
      <c r="F2450" s="11" t="inlineStr">
        <is>
          <t>GC</t>
        </is>
      </c>
      <c r="G2450" s="7" t="inlineStr">
        <is>
          <t>Capital Plan</t>
        </is>
      </c>
      <c r="H2450" s="3" t="n">
        <v>18000</v>
      </c>
      <c r="I2450" s="3" t="n">
        <v>5400</v>
      </c>
      <c r="J2450" s="4" t="n">
        <v>12600</v>
      </c>
      <c r="K2450" s="8">
        <f>IF(H2450=0,0,I2450/H2450)</f>
        <v/>
      </c>
      <c r="L2450" s="10" t="inlineStr">
        <is>
          <t>In Progress</t>
        </is>
      </c>
    </row>
    <row r="2451">
      <c r="A2451" t="inlineStr">
        <is>
          <t>Cypress Ridge</t>
        </is>
      </c>
      <c r="B2451" s="7" t="n">
        <v>2026</v>
      </c>
      <c r="C2451" t="inlineStr">
        <is>
          <t>Partial Renovation</t>
        </is>
      </c>
      <c r="D2451" t="inlineStr">
        <is>
          <t>Seller to address: LPCA - Units 65 and 103 are considered down units due to evictions that are currently in
progress. Ma</t>
        </is>
      </c>
      <c r="F2451" s="12" t="inlineStr">
        <is>
          <t>PMC</t>
        </is>
      </c>
      <c r="G2451" s="7" t="inlineStr">
        <is>
          <t>Capital Plan</t>
        </is>
      </c>
      <c r="H2451" s="3" t="n">
        <v>17000</v>
      </c>
      <c r="I2451" s="3" t="n">
        <v>0</v>
      </c>
      <c r="J2451" s="4" t="n">
        <v>17000</v>
      </c>
      <c r="K2451" s="8">
        <f>IF(H2451=0,0,I2451/H2451)</f>
        <v/>
      </c>
      <c r="L2451" s="13" t="inlineStr">
        <is>
          <t>Not Started</t>
        </is>
      </c>
    </row>
    <row r="2452">
      <c r="A2452" t="inlineStr">
        <is>
          <t>Cypress Ridge</t>
        </is>
      </c>
      <c r="B2452" s="7" t="n">
        <v>2026</v>
      </c>
      <c r="C2452" t="inlineStr">
        <is>
          <t>Drier vents</t>
        </is>
      </c>
      <c r="D2452" t="inlineStr">
        <is>
          <t>PNA - Drier vents</t>
        </is>
      </c>
      <c r="F2452" s="12" t="inlineStr">
        <is>
          <t>PMC</t>
        </is>
      </c>
      <c r="G2452" s="7" t="inlineStr">
        <is>
          <t>Capital Plan</t>
        </is>
      </c>
      <c r="H2452" s="3" t="n">
        <v>11590</v>
      </c>
      <c r="I2452" s="3" t="n">
        <v>0</v>
      </c>
      <c r="J2452" s="4" t="n">
        <v>11590</v>
      </c>
      <c r="K2452" s="8">
        <f>IF(H2452=0,0,I2452/H2452)</f>
        <v/>
      </c>
      <c r="L2452" s="13" t="inlineStr">
        <is>
          <t>Not Started</t>
        </is>
      </c>
    </row>
    <row r="2453">
      <c r="A2453" t="inlineStr">
        <is>
          <t>Cypress Ridge</t>
        </is>
      </c>
      <c r="B2453" s="7" t="n">
        <v>2026</v>
      </c>
      <c r="C2453" t="inlineStr">
        <is>
          <t>Stovetop fire suppression</t>
        </is>
      </c>
      <c r="D2453" t="inlineStr">
        <is>
          <t>PNA - Fire stops</t>
        </is>
      </c>
      <c r="F2453" s="12" t="inlineStr">
        <is>
          <t>PMC</t>
        </is>
      </c>
      <c r="G2453" s="7" t="inlineStr">
        <is>
          <t>Capital Plan</t>
        </is>
      </c>
      <c r="H2453" s="3" t="n">
        <v>11956</v>
      </c>
      <c r="I2453" s="3" t="n">
        <v>0</v>
      </c>
      <c r="J2453" s="4" t="n">
        <v>11956</v>
      </c>
      <c r="K2453" s="8">
        <f>IF(H2453=0,0,I2453/H2453)</f>
        <v/>
      </c>
      <c r="L2453" s="13" t="inlineStr">
        <is>
          <t>Not Started</t>
        </is>
      </c>
    </row>
    <row r="2454">
      <c r="A2454" t="inlineStr">
        <is>
          <t>Cypress Ridge</t>
        </is>
      </c>
      <c r="B2454" s="7" t="n">
        <v>2026</v>
      </c>
      <c r="C2454" t="inlineStr">
        <is>
          <t>Interior microbial growth treatment</t>
        </is>
      </c>
      <c r="D2454" t="inlineStr">
        <is>
          <t>Seller to address: LPCA (PR-90) - Water damage was observed at ceiling areas in the bathroom and bedroom of Unit 2 and t</t>
        </is>
      </c>
      <c r="F2454" s="12" t="inlineStr">
        <is>
          <t>PMC</t>
        </is>
      </c>
      <c r="G2454" s="7" t="inlineStr">
        <is>
          <t>Capital Plan</t>
        </is>
      </c>
      <c r="H2454" s="3" t="n">
        <v>3000</v>
      </c>
      <c r="I2454" s="3" t="n">
        <v>0</v>
      </c>
      <c r="J2454" s="4" t="n">
        <v>3000</v>
      </c>
      <c r="K2454" s="8">
        <f>IF(H2454=0,0,I2454/H2454)</f>
        <v/>
      </c>
      <c r="L2454" s="13" t="inlineStr">
        <is>
          <t>Not Started</t>
        </is>
      </c>
    </row>
    <row r="2455">
      <c r="A2455" t="inlineStr">
        <is>
          <t>Cypress Ridge</t>
        </is>
      </c>
      <c r="B2455" s="7" t="n">
        <v>2026</v>
      </c>
      <c r="C2455" t="inlineStr">
        <is>
          <t>Signage - entry</t>
        </is>
      </c>
      <c r="D2455" t="inlineStr">
        <is>
          <t>Concept Walk - replace main ID and add directional signage</t>
        </is>
      </c>
      <c r="F2455" s="12" t="inlineStr">
        <is>
          <t>PMC</t>
        </is>
      </c>
      <c r="G2455" s="7" t="inlineStr">
        <is>
          <t>Capital Plan</t>
        </is>
      </c>
      <c r="H2455" s="3" t="n">
        <v>15000</v>
      </c>
      <c r="I2455" s="3" t="n">
        <v>0</v>
      </c>
      <c r="J2455" s="4" t="n">
        <v>15000</v>
      </c>
      <c r="K2455" s="8">
        <f>IF(H2455=0,0,I2455/H2455)</f>
        <v/>
      </c>
      <c r="L2455" s="13" t="inlineStr">
        <is>
          <t>Not Started</t>
        </is>
      </c>
    </row>
    <row r="2456">
      <c r="A2456" t="inlineStr">
        <is>
          <t>Cypress Ridge</t>
        </is>
      </c>
      <c r="B2456" s="7" t="n">
        <v>2026</v>
      </c>
      <c r="C2456" t="inlineStr">
        <is>
          <t>Fire system - Code Violations</t>
        </is>
      </c>
      <c r="D2456" t="inlineStr">
        <is>
          <t>LPCA (PR-90) - There are open There are open fire code violations for expired fire extinguishers at 1815 Meda Ave. At th</t>
        </is>
      </c>
      <c r="F2456" s="12" t="inlineStr">
        <is>
          <t>PMC</t>
        </is>
      </c>
      <c r="G2456" s="7" t="inlineStr">
        <is>
          <t>Capital Plan</t>
        </is>
      </c>
      <c r="H2456" s="3" t="n">
        <v>500</v>
      </c>
      <c r="I2456" s="3" t="n">
        <v>0</v>
      </c>
      <c r="J2456" s="4" t="n">
        <v>500</v>
      </c>
      <c r="K2456" s="8">
        <f>IF(H2456=0,0,I2456/H2456)</f>
        <v/>
      </c>
      <c r="L2456" s="13" t="inlineStr">
        <is>
          <t>Not Started</t>
        </is>
      </c>
    </row>
    <row r="2457">
      <c r="A2457" t="inlineStr">
        <is>
          <t>Cypress Ridge</t>
        </is>
      </c>
      <c r="B2457" s="7" t="n">
        <v>2026</v>
      </c>
      <c r="C2457" t="inlineStr">
        <is>
          <t>Video systems</t>
        </is>
      </c>
      <c r="D2457" t="inlineStr">
        <is>
          <t>Concept Walk - replace inoperable cameras and add in dead zones</t>
        </is>
      </c>
      <c r="F2457" s="12" t="inlineStr">
        <is>
          <t>PMC</t>
        </is>
      </c>
      <c r="G2457" s="7" t="inlineStr">
        <is>
          <t>Capital Plan</t>
        </is>
      </c>
      <c r="H2457" s="3" t="n">
        <v>15000</v>
      </c>
      <c r="I2457" s="3" t="n">
        <v>47799</v>
      </c>
      <c r="J2457" s="4" t="n">
        <v>-32799</v>
      </c>
      <c r="K2457" s="8">
        <f>IF(H2457=0,0,I2457/H2457)</f>
        <v/>
      </c>
      <c r="L2457" s="11" t="inlineStr">
        <is>
          <t>Completed</t>
        </is>
      </c>
    </row>
    <row r="2458">
      <c r="A2458" t="inlineStr">
        <is>
          <t>Cypress Ridge</t>
        </is>
      </c>
      <c r="B2458" s="7" t="n">
        <v>2026</v>
      </c>
      <c r="C2458" t="inlineStr">
        <is>
          <t>Outdoor kitchen, fire pits, and seating area</t>
        </is>
      </c>
      <c r="D2458" t="inlineStr">
        <is>
          <t>Concept Walk - outdoor grills and seating area</t>
        </is>
      </c>
      <c r="F2458" s="11" t="inlineStr">
        <is>
          <t>GC</t>
        </is>
      </c>
      <c r="G2458" s="7" t="inlineStr">
        <is>
          <t>Capital Plan</t>
        </is>
      </c>
      <c r="H2458" s="3" t="n">
        <v>10000</v>
      </c>
      <c r="I2458" s="3" t="n">
        <v>3000</v>
      </c>
      <c r="J2458" s="4" t="n">
        <v>7000</v>
      </c>
      <c r="K2458" s="8">
        <f>IF(H2458=0,0,I2458/H2458)</f>
        <v/>
      </c>
      <c r="L2458" s="10" t="inlineStr">
        <is>
          <t>In Progress</t>
        </is>
      </c>
    </row>
    <row r="2459">
      <c r="A2459" t="inlineStr">
        <is>
          <t>Cypress Ridge</t>
        </is>
      </c>
      <c r="B2459" s="7" t="n">
        <v>2026</v>
      </c>
      <c r="C2459" t="inlineStr">
        <is>
          <t>Playground area and equipment</t>
        </is>
      </c>
      <c r="D2459" t="inlineStr">
        <is>
          <t>Concept Walk - playground and fall zone</t>
        </is>
      </c>
      <c r="F2459" s="11" t="inlineStr">
        <is>
          <t>GC</t>
        </is>
      </c>
      <c r="G2459" s="7" t="inlineStr">
        <is>
          <t>Capital Plan</t>
        </is>
      </c>
      <c r="H2459" s="3" t="n">
        <v>45000</v>
      </c>
      <c r="I2459" s="3" t="n">
        <v>13500</v>
      </c>
      <c r="J2459" s="4" t="n">
        <v>31500</v>
      </c>
      <c r="K2459" s="8">
        <f>IF(H2459=0,0,I2459/H2459)</f>
        <v/>
      </c>
      <c r="L2459" s="10" t="inlineStr">
        <is>
          <t>In Progress</t>
        </is>
      </c>
    </row>
    <row r="2460">
      <c r="A2460" t="inlineStr">
        <is>
          <t>Cypress Ridge</t>
        </is>
      </c>
      <c r="B2460" s="7" t="n">
        <v>2026</v>
      </c>
      <c r="C2460" t="inlineStr">
        <is>
          <t>Contingency</t>
        </is>
      </c>
      <c r="D2460" t="inlineStr">
        <is>
          <t>Contingency Amount</t>
        </is>
      </c>
      <c r="F2460" s="11" t="inlineStr">
        <is>
          <t>GC</t>
        </is>
      </c>
      <c r="G2460" s="15" t="inlineStr">
        <is>
          <t>Contingency</t>
        </is>
      </c>
      <c r="H2460" s="3" t="n">
        <v>38601</v>
      </c>
      <c r="I2460" s="3" t="n">
        <v>0</v>
      </c>
      <c r="J2460" s="4" t="n">
        <v>38601</v>
      </c>
      <c r="K2460" s="8">
        <f>IF(H2460=0,0,I2460/H2460)</f>
        <v/>
      </c>
      <c r="L2460" s="12" t="inlineStr">
        <is>
          <t>Reserve</t>
        </is>
      </c>
    </row>
    <row r="2461">
      <c r="A2461" t="inlineStr">
        <is>
          <t>Cypress Ridge</t>
        </is>
      </c>
      <c r="B2461" s="7" t="n">
        <v>2026</v>
      </c>
      <c r="C2461" t="inlineStr">
        <is>
          <t>Construction Management Fee</t>
        </is>
      </c>
      <c r="D2461" t="inlineStr">
        <is>
          <t>CM Fees</t>
        </is>
      </c>
      <c r="F2461" s="11" t="inlineStr">
        <is>
          <t>GC</t>
        </is>
      </c>
      <c r="G2461" s="15" t="inlineStr">
        <is>
          <t>CM Fee</t>
        </is>
      </c>
      <c r="H2461" s="3" t="n">
        <v>40531</v>
      </c>
      <c r="I2461" s="3" t="n">
        <v>0</v>
      </c>
      <c r="J2461" s="4" t="n">
        <v>40531</v>
      </c>
      <c r="K2461" s="8">
        <f>IF(H2461=0,0,I2461/H2461)</f>
        <v/>
      </c>
      <c r="L2461" s="12" t="inlineStr">
        <is>
          <t>Reserve</t>
        </is>
      </c>
    </row>
    <row r="2462">
      <c r="A2462" t="inlineStr">
        <is>
          <t>Oslo</t>
        </is>
      </c>
      <c r="B2462" s="7" t="n">
        <v>2026</v>
      </c>
      <c r="C2462" t="inlineStr">
        <is>
          <t>Dryer Vent Cleaning</t>
        </is>
      </c>
      <c r="D2462" t="inlineStr">
        <is>
          <t>Dryer Vent Cleaning - Contingency</t>
        </is>
      </c>
      <c r="E2462" s="7" t="inlineStr">
        <is>
          <t>REOCCURING COMMON AREA/EXTERIOR (DEFERRED MAINTENANCE)</t>
        </is>
      </c>
      <c r="F2462" s="12" t="inlineStr">
        <is>
          <t>PMC</t>
        </is>
      </c>
      <c r="G2462" s="7" t="inlineStr">
        <is>
          <t>Capital Plan</t>
        </is>
      </c>
      <c r="H2462" s="3" t="n">
        <v>5000</v>
      </c>
      <c r="I2462" s="3" t="n">
        <v>0</v>
      </c>
      <c r="J2462" s="4" t="n">
        <v>5000</v>
      </c>
      <c r="K2462" s="8">
        <f>IF(H2462=0,0,I2462/H2462)</f>
        <v/>
      </c>
      <c r="L2462" s="13" t="inlineStr">
        <is>
          <t>Not Started</t>
        </is>
      </c>
    </row>
    <row r="2463">
      <c r="A2463" t="inlineStr">
        <is>
          <t>Oslo</t>
        </is>
      </c>
      <c r="B2463" s="7" t="n">
        <v>2026</v>
      </c>
      <c r="C2463" t="inlineStr">
        <is>
          <t>Gutter Cleaning</t>
        </is>
      </c>
      <c r="D2463" t="inlineStr">
        <is>
          <t>Gutter Cleaning - Contingency</t>
        </is>
      </c>
      <c r="E2463" s="7" t="inlineStr">
        <is>
          <t>REOCCURING COMMON AREA/EXTERIOR (DEFERRED MAINTENANCE)</t>
        </is>
      </c>
      <c r="F2463" s="12" t="inlineStr">
        <is>
          <t>PMC</t>
        </is>
      </c>
      <c r="G2463" s="7" t="inlineStr">
        <is>
          <t>Capital Plan</t>
        </is>
      </c>
      <c r="H2463" s="3" t="n">
        <v>5000</v>
      </c>
      <c r="I2463" s="3" t="n">
        <v>0</v>
      </c>
      <c r="J2463" s="4" t="n">
        <v>5000</v>
      </c>
      <c r="K2463" s="8">
        <f>IF(H2463=0,0,I2463/H2463)</f>
        <v/>
      </c>
      <c r="L2463" s="13" t="inlineStr">
        <is>
          <t>Not Started</t>
        </is>
      </c>
    </row>
    <row r="2464">
      <c r="A2464" t="inlineStr">
        <is>
          <t>Oslo</t>
        </is>
      </c>
      <c r="B2464" s="7" t="n">
        <v>2026</v>
      </c>
      <c r="C2464" t="inlineStr">
        <is>
          <t>Plumbing</t>
        </is>
      </c>
      <c r="D2464" t="inlineStr">
        <is>
          <t>Plumbing Repairs - Contingency</t>
        </is>
      </c>
      <c r="E2464" s="7" t="inlineStr">
        <is>
          <t>REOCCURING COMMON AREA/EXTERIOR (DEFERRED MAINTENANCE)</t>
        </is>
      </c>
      <c r="F2464" s="12" t="inlineStr">
        <is>
          <t>PMC</t>
        </is>
      </c>
      <c r="G2464" s="7" t="inlineStr">
        <is>
          <t>Capital Plan</t>
        </is>
      </c>
      <c r="H2464" s="3" t="n">
        <v>5000</v>
      </c>
      <c r="I2464" s="3" t="n">
        <v>0</v>
      </c>
      <c r="J2464" s="4" t="n">
        <v>5000</v>
      </c>
      <c r="K2464" s="8">
        <f>IF(H2464=0,0,I2464/H2464)</f>
        <v/>
      </c>
      <c r="L2464" s="13" t="inlineStr">
        <is>
          <t>Not Started</t>
        </is>
      </c>
    </row>
    <row r="2465">
      <c r="A2465" t="inlineStr">
        <is>
          <t>Oslo</t>
        </is>
      </c>
      <c r="B2465" s="7" t="n">
        <v>2026</v>
      </c>
      <c r="C2465" t="inlineStr">
        <is>
          <t>Windows/Doors</t>
        </is>
      </c>
      <c r="D2465" t="inlineStr">
        <is>
          <t>Window/Door Repairs - Contingency</t>
        </is>
      </c>
      <c r="E2465" s="7" t="inlineStr">
        <is>
          <t>REOCCURING COMMON AREA/EXTERIOR (DEFERRED MAINTENANCE)</t>
        </is>
      </c>
      <c r="F2465" s="12" t="inlineStr">
        <is>
          <t>PMC</t>
        </is>
      </c>
      <c r="G2465" s="7" t="inlineStr">
        <is>
          <t>Capital Plan</t>
        </is>
      </c>
      <c r="H2465" s="3" t="n">
        <v>5000</v>
      </c>
      <c r="I2465" s="3" t="n">
        <v>0</v>
      </c>
      <c r="J2465" s="4" t="n">
        <v>5000</v>
      </c>
      <c r="K2465" s="8">
        <f>IF(H2465=0,0,I2465/H2465)</f>
        <v/>
      </c>
      <c r="L2465" s="13" t="inlineStr">
        <is>
          <t>Not Started</t>
        </is>
      </c>
    </row>
    <row r="2466">
      <c r="A2466" t="inlineStr">
        <is>
          <t>Oslo</t>
        </is>
      </c>
      <c r="B2466" s="7" t="n">
        <v>2026</v>
      </c>
      <c r="C2466" t="inlineStr">
        <is>
          <t xml:space="preserve">Capital Plan </t>
        </is>
      </c>
      <c r="F2466" s="13" t="inlineStr">
        <is>
          <t>Unmarked</t>
        </is>
      </c>
      <c r="G2466" s="7" t="inlineStr">
        <is>
          <t>Capital Plan</t>
        </is>
      </c>
      <c r="H2466" s="3" t="n">
        <v>95000</v>
      </c>
      <c r="I2466" s="3" t="n">
        <v>119427</v>
      </c>
      <c r="J2466" s="4" t="n">
        <v>-24427</v>
      </c>
      <c r="K2466" s="8">
        <f>IF(H2466=0,0,I2466/H2466)</f>
        <v/>
      </c>
      <c r="L2466" s="11" t="inlineStr">
        <is>
          <t>Completed</t>
        </is>
      </c>
    </row>
    <row r="2467">
      <c r="A2467" t="inlineStr">
        <is>
          <t>Oslo</t>
        </is>
      </c>
      <c r="B2467" s="7" t="n">
        <v>2026</v>
      </c>
      <c r="C2467" t="inlineStr">
        <is>
          <t>Contingency Amount</t>
        </is>
      </c>
      <c r="D2467" t="inlineStr">
        <is>
          <t>Contingency</t>
        </is>
      </c>
      <c r="E2467" s="7" t="inlineStr">
        <is>
          <t>Contingency &amp; Fees</t>
        </is>
      </c>
      <c r="F2467" s="11" t="inlineStr">
        <is>
          <t>GC</t>
        </is>
      </c>
      <c r="G2467" s="15" t="inlineStr">
        <is>
          <t>Contingency</t>
        </is>
      </c>
      <c r="H2467" s="3" t="n">
        <v>4750</v>
      </c>
      <c r="I2467" s="3" t="n">
        <v>0</v>
      </c>
      <c r="J2467" s="4" t="n">
        <v>4750</v>
      </c>
      <c r="K2467" s="8">
        <f>IF(H2467=0,0,I2467/H2467)</f>
        <v/>
      </c>
      <c r="L2467" s="12" t="inlineStr">
        <is>
          <t>Reserve</t>
        </is>
      </c>
    </row>
    <row r="2468">
      <c r="A2468" t="inlineStr">
        <is>
          <t>Oslo</t>
        </is>
      </c>
      <c r="B2468" s="7" t="n">
        <v>2026</v>
      </c>
      <c r="C2468" t="inlineStr">
        <is>
          <t>Construction Management Fees</t>
        </is>
      </c>
      <c r="D2468" t="inlineStr">
        <is>
          <t>CM Fees</t>
        </is>
      </c>
      <c r="E2468" s="7" t="inlineStr">
        <is>
          <t>Contingency &amp; Fees</t>
        </is>
      </c>
      <c r="F2468" s="11" t="inlineStr">
        <is>
          <t>GC</t>
        </is>
      </c>
      <c r="G2468" s="15" t="inlineStr">
        <is>
          <t>CM Fee</t>
        </is>
      </c>
      <c r="H2468" s="3" t="n">
        <v>4988</v>
      </c>
      <c r="I2468" s="3" t="n">
        <v>0</v>
      </c>
      <c r="J2468" s="4" t="n">
        <v>4988</v>
      </c>
      <c r="K2468" s="8">
        <f>IF(H2468=0,0,I2468/H2468)</f>
        <v/>
      </c>
      <c r="L2468" s="12" t="inlineStr">
        <is>
          <t>Reserve</t>
        </is>
      </c>
    </row>
    <row r="2469">
      <c r="A2469" t="inlineStr">
        <is>
          <t>San Regis</t>
        </is>
      </c>
      <c r="B2469" s="7" t="n">
        <v>2026</v>
      </c>
      <c r="C2469" t="inlineStr">
        <is>
          <t>Storm sewer piping and drains</t>
        </is>
      </c>
      <c r="D2469" t="inlineStr">
        <is>
          <t>PNA - clear parking lot drains</t>
        </is>
      </c>
      <c r="F2469" s="11" t="inlineStr">
        <is>
          <t>GC</t>
        </is>
      </c>
      <c r="G2469" s="7" t="inlineStr">
        <is>
          <t>Capital Plan</t>
        </is>
      </c>
      <c r="H2469" s="3" t="n">
        <v>30000</v>
      </c>
      <c r="I2469" s="3" t="n">
        <v>0</v>
      </c>
      <c r="J2469" s="4" t="n">
        <v>30000</v>
      </c>
      <c r="K2469" s="8">
        <f>IF(H2469=0,0,I2469/H2469)</f>
        <v/>
      </c>
      <c r="L2469" s="13" t="inlineStr">
        <is>
          <t>Not Started</t>
        </is>
      </c>
    </row>
    <row r="2470">
      <c r="A2470" t="inlineStr">
        <is>
          <t>San Regis</t>
        </is>
      </c>
      <c r="B2470" s="7" t="n">
        <v>2026</v>
      </c>
      <c r="C2470" t="inlineStr">
        <is>
          <t>Parking lot repairs</t>
        </is>
      </c>
      <c r="D2470" t="inlineStr">
        <is>
          <t>PNA - repair potholes</t>
        </is>
      </c>
      <c r="F2470" s="11" t="inlineStr">
        <is>
          <t>GC</t>
        </is>
      </c>
      <c r="G2470" s="7" t="inlineStr">
        <is>
          <t>Capital Plan</t>
        </is>
      </c>
      <c r="H2470" s="3" t="n">
        <v>28000</v>
      </c>
      <c r="I2470" s="3" t="n">
        <v>0</v>
      </c>
      <c r="J2470" s="4" t="n">
        <v>28000</v>
      </c>
      <c r="K2470" s="8">
        <f>IF(H2470=0,0,I2470/H2470)</f>
        <v/>
      </c>
      <c r="L2470" s="13" t="inlineStr">
        <is>
          <t>Not Started</t>
        </is>
      </c>
    </row>
    <row r="2471">
      <c r="A2471" t="inlineStr">
        <is>
          <t>San Regis</t>
        </is>
      </c>
      <c r="B2471" s="7" t="n">
        <v>2026</v>
      </c>
      <c r="C2471" t="inlineStr">
        <is>
          <t xml:space="preserve">Asphalt seal coating </t>
        </is>
      </c>
      <c r="D2471" t="inlineStr">
        <is>
          <t>PNA - crack fill</t>
        </is>
      </c>
      <c r="F2471" s="11" t="inlineStr">
        <is>
          <t>GC</t>
        </is>
      </c>
      <c r="G2471" s="7" t="inlineStr">
        <is>
          <t>Capital Plan</t>
        </is>
      </c>
      <c r="H2471" s="3" t="n">
        <v>19000</v>
      </c>
      <c r="I2471" s="3" t="n">
        <v>0</v>
      </c>
      <c r="J2471" s="4" t="n">
        <v>19000</v>
      </c>
      <c r="K2471" s="8">
        <f>IF(H2471=0,0,I2471/H2471)</f>
        <v/>
      </c>
      <c r="L2471" s="13" t="inlineStr">
        <is>
          <t>Not Started</t>
        </is>
      </c>
    </row>
    <row r="2472">
      <c r="A2472" t="inlineStr">
        <is>
          <t>San Regis</t>
        </is>
      </c>
      <c r="B2472" s="7" t="n">
        <v>2026</v>
      </c>
      <c r="C2472" t="inlineStr">
        <is>
          <t>Stripe parking areas</t>
        </is>
      </c>
      <c r="D2472" t="inlineStr">
        <is>
          <t>PNA - stripe parking lot</t>
        </is>
      </c>
      <c r="F2472" s="11" t="inlineStr">
        <is>
          <t>GC</t>
        </is>
      </c>
      <c r="G2472" s="7" t="inlineStr">
        <is>
          <t>Capital Plan</t>
        </is>
      </c>
      <c r="H2472" s="3" t="n">
        <v>27000</v>
      </c>
      <c r="I2472" s="3" t="n">
        <v>0</v>
      </c>
      <c r="J2472" s="4" t="n">
        <v>27000</v>
      </c>
      <c r="K2472" s="8">
        <f>IF(H2472=0,0,I2472/H2472)</f>
        <v/>
      </c>
      <c r="L2472" s="13" t="inlineStr">
        <is>
          <t>Not Started</t>
        </is>
      </c>
    </row>
    <row r="2473">
      <c r="A2473" t="inlineStr">
        <is>
          <t>San Regis</t>
        </is>
      </c>
      <c r="B2473" s="7" t="n">
        <v>2026</v>
      </c>
      <c r="C2473" t="inlineStr">
        <is>
          <t>ADA parking &amp; ramps</t>
        </is>
      </c>
      <c r="D2473" t="inlineStr">
        <is>
          <t>PNA - repair concrete on ramp</t>
        </is>
      </c>
      <c r="F2473" s="11" t="inlineStr">
        <is>
          <t>GC</t>
        </is>
      </c>
      <c r="G2473" s="7" t="inlineStr">
        <is>
          <t>Capital Plan</t>
        </is>
      </c>
      <c r="H2473" s="3" t="n">
        <v>14000</v>
      </c>
      <c r="I2473" s="3" t="n">
        <v>0</v>
      </c>
      <c r="J2473" s="4" t="n">
        <v>14000</v>
      </c>
      <c r="K2473" s="8">
        <f>IF(H2473=0,0,I2473/H2473)</f>
        <v/>
      </c>
      <c r="L2473" s="13" t="inlineStr">
        <is>
          <t>Not Started</t>
        </is>
      </c>
    </row>
    <row r="2474">
      <c r="A2474" t="inlineStr">
        <is>
          <t>San Regis</t>
        </is>
      </c>
      <c r="B2474" s="7" t="n">
        <v>2026</v>
      </c>
      <c r="C2474" t="inlineStr">
        <is>
          <t>Sidewalks and curbs</t>
        </is>
      </c>
      <c r="D2474" t="inlineStr">
        <is>
          <t>PNA - grind trip hazards</t>
        </is>
      </c>
      <c r="F2474" s="11" t="inlineStr">
        <is>
          <t>GC</t>
        </is>
      </c>
      <c r="G2474" s="7" t="inlineStr">
        <is>
          <t>Capital Plan</t>
        </is>
      </c>
      <c r="H2474" s="3" t="n">
        <v>14000</v>
      </c>
      <c r="I2474" s="3" t="n">
        <v>0</v>
      </c>
      <c r="J2474" s="4" t="n">
        <v>14000</v>
      </c>
      <c r="K2474" s="8">
        <f>IF(H2474=0,0,I2474/H2474)</f>
        <v/>
      </c>
      <c r="L2474" s="13" t="inlineStr">
        <is>
          <t>Not Started</t>
        </is>
      </c>
    </row>
    <row r="2475">
      <c r="A2475" t="inlineStr">
        <is>
          <t>San Regis</t>
        </is>
      </c>
      <c r="B2475" s="7" t="n">
        <v>2026</v>
      </c>
      <c r="C2475" t="inlineStr">
        <is>
          <t>Landscape Cleanup &amp; Enhancements</t>
        </is>
      </c>
      <c r="D2475" t="inlineStr">
        <is>
          <t>Concept Walk - tree trim + landscape cleanup</t>
        </is>
      </c>
      <c r="F2475" s="11" t="inlineStr">
        <is>
          <t>GC</t>
        </is>
      </c>
      <c r="G2475" s="7" t="inlineStr">
        <is>
          <t>Capital Plan</t>
        </is>
      </c>
      <c r="H2475" s="3" t="n">
        <v>30000</v>
      </c>
      <c r="I2475" s="3" t="n">
        <v>0</v>
      </c>
      <c r="J2475" s="4" t="n">
        <v>30000</v>
      </c>
      <c r="K2475" s="8">
        <f>IF(H2475=0,0,I2475/H2475)</f>
        <v/>
      </c>
      <c r="L2475" s="13" t="inlineStr">
        <is>
          <t>Not Started</t>
        </is>
      </c>
    </row>
    <row r="2476">
      <c r="A2476" t="inlineStr">
        <is>
          <t>San Regis</t>
        </is>
      </c>
      <c r="B2476" s="7" t="n">
        <v>2026</v>
      </c>
      <c r="C2476" t="inlineStr">
        <is>
          <t>Dumpster enclosures</t>
        </is>
      </c>
      <c r="D2476" t="inlineStr">
        <is>
          <t>PNA - Prevent damage to hallway to parking lot</t>
        </is>
      </c>
      <c r="F2476" s="11" t="inlineStr">
        <is>
          <t>GC</t>
        </is>
      </c>
      <c r="G2476" s="7" t="inlineStr">
        <is>
          <t>Capital Plan</t>
        </is>
      </c>
      <c r="H2476" s="3" t="n">
        <v>18000</v>
      </c>
      <c r="I2476" s="3" t="n">
        <v>0</v>
      </c>
      <c r="J2476" s="4" t="n">
        <v>18000</v>
      </c>
      <c r="K2476" s="8">
        <f>IF(H2476=0,0,I2476/H2476)</f>
        <v/>
      </c>
      <c r="L2476" s="13" t="inlineStr">
        <is>
          <t>Not Started</t>
        </is>
      </c>
    </row>
    <row r="2477">
      <c r="A2477" t="inlineStr">
        <is>
          <t>San Regis</t>
        </is>
      </c>
      <c r="B2477" s="7" t="n">
        <v>2026</v>
      </c>
      <c r="C2477" t="inlineStr">
        <is>
          <t>Termite Remediation</t>
        </is>
      </c>
      <c r="D2477" t="inlineStr">
        <is>
          <t>WDIR - findings from WDIR (placeholder)</t>
        </is>
      </c>
      <c r="F2477" s="11" t="inlineStr">
        <is>
          <t>GC</t>
        </is>
      </c>
      <c r="G2477" s="7" t="inlineStr">
        <is>
          <t>Capital Plan</t>
        </is>
      </c>
      <c r="H2477" s="3" t="n">
        <v>31500</v>
      </c>
      <c r="I2477" s="3" t="n">
        <v>0</v>
      </c>
      <c r="J2477" s="4" t="n">
        <v>31500</v>
      </c>
      <c r="K2477" s="8">
        <f>IF(H2477=0,0,I2477/H2477)</f>
        <v/>
      </c>
      <c r="L2477" s="13" t="inlineStr">
        <is>
          <t>Not Started</t>
        </is>
      </c>
    </row>
    <row r="2478">
      <c r="A2478" t="inlineStr">
        <is>
          <t>San Regis</t>
        </is>
      </c>
      <c r="B2478" s="7" t="n">
        <v>2026</v>
      </c>
      <c r="C2478" t="inlineStr">
        <is>
          <t>Repair balcony framing &amp; decking</t>
        </is>
      </c>
      <c r="D2478" t="inlineStr">
        <is>
          <t>PNA - repair and recoat exposed walkways</t>
        </is>
      </c>
      <c r="F2478" s="11" t="inlineStr">
        <is>
          <t>GC</t>
        </is>
      </c>
      <c r="G2478" s="7" t="inlineStr">
        <is>
          <t>Capital Plan</t>
        </is>
      </c>
      <c r="H2478" s="3" t="n">
        <v>39500</v>
      </c>
      <c r="I2478" s="3" t="n">
        <v>0</v>
      </c>
      <c r="J2478" s="4" t="n">
        <v>39500</v>
      </c>
      <c r="K2478" s="8">
        <f>IF(H2478=0,0,I2478/H2478)</f>
        <v/>
      </c>
      <c r="L2478" s="13" t="inlineStr">
        <is>
          <t>Not Started</t>
        </is>
      </c>
    </row>
    <row r="2479">
      <c r="A2479" t="inlineStr">
        <is>
          <t>San Regis</t>
        </is>
      </c>
      <c r="B2479" s="7" t="n">
        <v>2026</v>
      </c>
      <c r="C2479" t="inlineStr">
        <is>
          <t>Expansion Joints</t>
        </is>
      </c>
      <c r="D2479" t="inlineStr">
        <is>
          <t>PNA - seal joint</t>
        </is>
      </c>
      <c r="F2479" s="11" t="inlineStr">
        <is>
          <t>GC</t>
        </is>
      </c>
      <c r="G2479" s="7" t="inlineStr">
        <is>
          <t>Capital Plan</t>
        </is>
      </c>
      <c r="H2479" s="3" t="n">
        <v>8500</v>
      </c>
      <c r="I2479" s="3" t="n">
        <v>0</v>
      </c>
      <c r="J2479" s="4" t="n">
        <v>8500</v>
      </c>
      <c r="K2479" s="8">
        <f>IF(H2479=0,0,I2479/H2479)</f>
        <v/>
      </c>
      <c r="L2479" s="13" t="inlineStr">
        <is>
          <t>Not Started</t>
        </is>
      </c>
    </row>
    <row r="2480">
      <c r="A2480" t="inlineStr">
        <is>
          <t>San Regis</t>
        </is>
      </c>
      <c r="B2480" s="7" t="n">
        <v>2026</v>
      </c>
      <c r="C2480" t="inlineStr">
        <is>
          <t>Modified bitumen membrane repairs / replacement</t>
        </is>
      </c>
      <c r="D2480" t="inlineStr">
        <is>
          <t>PNA - was not able to get on roofs but based on age suspect damage on all roofs and replace roof on office building</t>
        </is>
      </c>
      <c r="F2480" s="11" t="inlineStr">
        <is>
          <t>GC</t>
        </is>
      </c>
      <c r="G2480" s="7" t="inlineStr">
        <is>
          <t>Capital Plan</t>
        </is>
      </c>
      <c r="H2480" s="3" t="n">
        <v>95000</v>
      </c>
      <c r="I2480" s="3" t="n">
        <v>0</v>
      </c>
      <c r="J2480" s="4" t="n">
        <v>95000</v>
      </c>
      <c r="K2480" s="8">
        <f>IF(H2480=0,0,I2480/H2480)</f>
        <v/>
      </c>
      <c r="L2480" s="13" t="inlineStr">
        <is>
          <t>Not Started</t>
        </is>
      </c>
    </row>
    <row r="2481">
      <c r="A2481" t="inlineStr">
        <is>
          <t>San Regis</t>
        </is>
      </c>
      <c r="B2481" s="7" t="n">
        <v>2026</v>
      </c>
      <c r="C2481" t="inlineStr">
        <is>
          <t>Gutters &amp; downspouts</t>
        </is>
      </c>
      <c r="D2481" t="inlineStr">
        <is>
          <t>PNA - replace crushed down spouts</t>
        </is>
      </c>
      <c r="F2481" s="11" t="inlineStr">
        <is>
          <t>GC</t>
        </is>
      </c>
      <c r="G2481" s="7" t="inlineStr">
        <is>
          <t>Capital Plan</t>
        </is>
      </c>
      <c r="H2481" s="3" t="n">
        <v>21000</v>
      </c>
      <c r="I2481" s="3" t="n">
        <v>0</v>
      </c>
      <c r="J2481" s="4" t="n">
        <v>21000</v>
      </c>
      <c r="K2481" s="8">
        <f>IF(H2481=0,0,I2481/H2481)</f>
        <v/>
      </c>
      <c r="L2481" s="13" t="inlineStr">
        <is>
          <t>Not Started</t>
        </is>
      </c>
    </row>
    <row r="2482">
      <c r="A2482" t="inlineStr">
        <is>
          <t>San Regis</t>
        </is>
      </c>
      <c r="B2482" s="7" t="n">
        <v>2026</v>
      </c>
      <c r="C2482" t="inlineStr">
        <is>
          <t>Flashing</t>
        </is>
      </c>
      <c r="D2482" t="inlineStr">
        <is>
          <t>PNA - flashing</t>
        </is>
      </c>
      <c r="F2482" s="11" t="inlineStr">
        <is>
          <t>GC</t>
        </is>
      </c>
      <c r="G2482" s="7" t="inlineStr">
        <is>
          <t>Capital Plan</t>
        </is>
      </c>
      <c r="H2482" s="3" t="n">
        <v>19800</v>
      </c>
      <c r="I2482" s="3" t="n">
        <v>0</v>
      </c>
      <c r="J2482" s="4" t="n">
        <v>19800</v>
      </c>
      <c r="K2482" s="8">
        <f>IF(H2482=0,0,I2482/H2482)</f>
        <v/>
      </c>
      <c r="L2482" s="13" t="inlineStr">
        <is>
          <t>Not Started</t>
        </is>
      </c>
    </row>
    <row r="2483">
      <c r="A2483" t="inlineStr">
        <is>
          <t>San Regis</t>
        </is>
      </c>
      <c r="B2483" s="7" t="n">
        <v>2026</v>
      </c>
      <c r="C2483" t="inlineStr">
        <is>
          <t xml:space="preserve">Sealants &amp; caulking </t>
        </is>
      </c>
      <c r="D2483" t="inlineStr">
        <is>
          <t>PNA - sealants &amp; caulking</t>
        </is>
      </c>
      <c r="F2483" s="11" t="inlineStr">
        <is>
          <t>GC</t>
        </is>
      </c>
      <c r="G2483" s="7" t="inlineStr">
        <is>
          <t>Capital Plan</t>
        </is>
      </c>
      <c r="H2483" s="3" t="n">
        <v>20000</v>
      </c>
      <c r="I2483" s="3" t="n">
        <v>0</v>
      </c>
      <c r="J2483" s="4" t="n">
        <v>20000</v>
      </c>
      <c r="K2483" s="8">
        <f>IF(H2483=0,0,I2483/H2483)</f>
        <v/>
      </c>
      <c r="L2483" s="13" t="inlineStr">
        <is>
          <t>Not Started</t>
        </is>
      </c>
    </row>
    <row r="2484">
      <c r="A2484" t="inlineStr">
        <is>
          <t>San Regis</t>
        </is>
      </c>
      <c r="B2484" s="7" t="n">
        <v>2026</v>
      </c>
      <c r="C2484" t="inlineStr">
        <is>
          <t>Stucco repairs</t>
        </is>
      </c>
      <c r="D2484" t="inlineStr">
        <is>
          <t>PNA - patch stucco and paint to match</t>
        </is>
      </c>
      <c r="F2484" s="11" t="inlineStr">
        <is>
          <t>GC</t>
        </is>
      </c>
      <c r="G2484" s="7" t="inlineStr">
        <is>
          <t>Capital Plan</t>
        </is>
      </c>
      <c r="H2484" s="3" t="n">
        <v>30000</v>
      </c>
      <c r="I2484" s="3" t="n">
        <v>0</v>
      </c>
      <c r="J2484" s="4" t="n">
        <v>30000</v>
      </c>
      <c r="K2484" s="8">
        <f>IF(H2484=0,0,I2484/H2484)</f>
        <v/>
      </c>
      <c r="L2484" s="13" t="inlineStr">
        <is>
          <t>Not Started</t>
        </is>
      </c>
    </row>
    <row r="2485">
      <c r="A2485" t="inlineStr">
        <is>
          <t>San Regis</t>
        </is>
      </c>
      <c r="B2485" s="7" t="n">
        <v>2026</v>
      </c>
      <c r="C2485" t="inlineStr">
        <is>
          <t>Interior Hallway flooring / painting</t>
        </is>
      </c>
      <c r="D2485" t="inlineStr">
        <is>
          <t>PNA - paint hallways/breezeways</t>
        </is>
      </c>
      <c r="F2485" s="11" t="inlineStr">
        <is>
          <t>GC</t>
        </is>
      </c>
      <c r="G2485" s="7" t="inlineStr">
        <is>
          <t>Capital Plan</t>
        </is>
      </c>
      <c r="H2485" s="3" t="n">
        <v>156000</v>
      </c>
      <c r="I2485" s="3" t="n">
        <v>0</v>
      </c>
      <c r="J2485" s="4" t="n">
        <v>156000</v>
      </c>
      <c r="K2485" s="8">
        <f>IF(H2485=0,0,I2485/H2485)</f>
        <v/>
      </c>
      <c r="L2485" s="13" t="inlineStr">
        <is>
          <t>Not Started</t>
        </is>
      </c>
    </row>
    <row r="2486">
      <c r="A2486" t="inlineStr">
        <is>
          <t>San Regis</t>
        </is>
      </c>
      <c r="B2486" s="7" t="n">
        <v>2026</v>
      </c>
      <c r="C2486" t="inlineStr">
        <is>
          <t>Exterior paint</t>
        </is>
      </c>
      <c r="D2486" t="inlineStr">
        <is>
          <t>PNA - exterior building</t>
        </is>
      </c>
      <c r="F2486" s="11" t="inlineStr">
        <is>
          <t>GC</t>
        </is>
      </c>
      <c r="G2486" s="7" t="inlineStr">
        <is>
          <t>Capital Plan</t>
        </is>
      </c>
      <c r="H2486" s="3" t="n">
        <v>646000</v>
      </c>
      <c r="I2486" s="3" t="n">
        <v>0</v>
      </c>
      <c r="J2486" s="4" t="n">
        <v>646000</v>
      </c>
      <c r="K2486" s="8">
        <f>IF(H2486=0,0,I2486/H2486)</f>
        <v/>
      </c>
      <c r="L2486" s="13" t="inlineStr">
        <is>
          <t>Not Started</t>
        </is>
      </c>
    </row>
    <row r="2487">
      <c r="A2487" t="inlineStr">
        <is>
          <t>San Regis</t>
        </is>
      </c>
      <c r="B2487" s="7" t="n">
        <v>2026</v>
      </c>
      <c r="C2487" t="inlineStr">
        <is>
          <t>Domestic water piping</t>
        </is>
      </c>
      <c r="D2487" t="inlineStr">
        <is>
          <t>PNA - insulate hot water lines on office roofs</t>
        </is>
      </c>
      <c r="F2487" s="11" t="inlineStr">
        <is>
          <t>GC</t>
        </is>
      </c>
      <c r="G2487" s="7" t="inlineStr">
        <is>
          <t>Capital Plan</t>
        </is>
      </c>
      <c r="H2487" s="3" t="n">
        <v>10000</v>
      </c>
      <c r="I2487" s="3" t="n">
        <v>0</v>
      </c>
      <c r="J2487" s="4" t="n">
        <v>10000</v>
      </c>
      <c r="K2487" s="8">
        <f>IF(H2487=0,0,I2487/H2487)</f>
        <v/>
      </c>
      <c r="L2487" s="13" t="inlineStr">
        <is>
          <t>Not Started</t>
        </is>
      </c>
    </row>
    <row r="2488">
      <c r="A2488" t="inlineStr">
        <is>
          <t>San Regis</t>
        </is>
      </c>
      <c r="B2488" s="7" t="n">
        <v>2026</v>
      </c>
      <c r="C2488" t="inlineStr">
        <is>
          <t>Common area water heaters / boilers</t>
        </is>
      </c>
      <c r="D2488" t="inlineStr">
        <is>
          <t>PNA - insulate boiler lines on office roof</t>
        </is>
      </c>
      <c r="F2488" s="11" t="inlineStr">
        <is>
          <t>GC</t>
        </is>
      </c>
      <c r="G2488" s="7" t="inlineStr">
        <is>
          <t>Capital Plan</t>
        </is>
      </c>
      <c r="H2488" s="3" t="n">
        <v>10000</v>
      </c>
      <c r="I2488" s="3" t="n">
        <v>0</v>
      </c>
      <c r="J2488" s="4" t="n">
        <v>10000</v>
      </c>
      <c r="K2488" s="8">
        <f>IF(H2488=0,0,I2488/H2488)</f>
        <v/>
      </c>
      <c r="L2488" s="13" t="inlineStr">
        <is>
          <t>Not Started</t>
        </is>
      </c>
    </row>
    <row r="2489">
      <c r="A2489" t="inlineStr">
        <is>
          <t>San Regis</t>
        </is>
      </c>
      <c r="B2489" s="7" t="n">
        <v>2026</v>
      </c>
      <c r="C2489" t="inlineStr">
        <is>
          <t>Electrical distribution - exterior</t>
        </is>
      </c>
      <c r="D2489" t="inlineStr">
        <is>
          <t>PNA - provide and install can light adapters to catwalk lighting and inspect and replace lighting controllers</t>
        </is>
      </c>
      <c r="F2489" s="11" t="inlineStr">
        <is>
          <t>GC</t>
        </is>
      </c>
      <c r="G2489" s="7" t="inlineStr">
        <is>
          <t>Capital Plan</t>
        </is>
      </c>
      <c r="H2489" s="3" t="n">
        <v>19500</v>
      </c>
      <c r="I2489" s="3" t="n">
        <v>0</v>
      </c>
      <c r="J2489" s="4" t="n">
        <v>19500</v>
      </c>
      <c r="K2489" s="8">
        <f>IF(H2489=0,0,I2489/H2489)</f>
        <v/>
      </c>
      <c r="L2489" s="13" t="inlineStr">
        <is>
          <t>Not Started</t>
        </is>
      </c>
    </row>
    <row r="2490">
      <c r="A2490" t="inlineStr">
        <is>
          <t>San Regis</t>
        </is>
      </c>
      <c r="B2490" s="7" t="n">
        <v>2026</v>
      </c>
      <c r="C2490" t="inlineStr">
        <is>
          <t xml:space="preserve">Breezeway and patio lights </t>
        </is>
      </c>
      <c r="D2490" t="inlineStr">
        <is>
          <t>PNA - replace breezeway and catwalk lighting to LED</t>
        </is>
      </c>
      <c r="F2490" s="11" t="inlineStr">
        <is>
          <t>GC</t>
        </is>
      </c>
      <c r="G2490" s="7" t="inlineStr">
        <is>
          <t>Capital Plan</t>
        </is>
      </c>
      <c r="H2490" s="3" t="n">
        <v>59800</v>
      </c>
      <c r="I2490" s="3" t="n">
        <v>0</v>
      </c>
      <c r="J2490" s="4" t="n">
        <v>59800</v>
      </c>
      <c r="K2490" s="8">
        <f>IF(H2490=0,0,I2490/H2490)</f>
        <v/>
      </c>
      <c r="L2490" s="13" t="inlineStr">
        <is>
          <t>Not Started</t>
        </is>
      </c>
    </row>
    <row r="2491">
      <c r="A2491" t="inlineStr">
        <is>
          <t>San Regis</t>
        </is>
      </c>
      <c r="B2491" s="7" t="n">
        <v>2026</v>
      </c>
      <c r="C2491" t="inlineStr">
        <is>
          <t>Interior Upgrades</t>
        </is>
      </c>
      <c r="D2491" t="inlineStr">
        <is>
          <t>2746679.999999999</t>
        </is>
      </c>
      <c r="F2491" s="12" t="inlineStr">
        <is>
          <t>PMC</t>
        </is>
      </c>
      <c r="G2491" s="7" t="inlineStr">
        <is>
          <t>Capital Plan</t>
        </is>
      </c>
      <c r="H2491" s="3" t="n">
        <v>425380</v>
      </c>
      <c r="I2491" s="3" t="n">
        <v>0</v>
      </c>
      <c r="J2491" s="4" t="n">
        <v>425380</v>
      </c>
      <c r="K2491" s="8">
        <f>IF(H2491=0,0,I2491/H2491)</f>
        <v/>
      </c>
      <c r="L2491" s="13" t="inlineStr">
        <is>
          <t>Not Started</t>
        </is>
      </c>
    </row>
    <row r="2492">
      <c r="A2492" t="inlineStr">
        <is>
          <t>San Regis</t>
        </is>
      </c>
      <c r="B2492" s="7" t="n">
        <v>2026</v>
      </c>
      <c r="C2492" t="inlineStr">
        <is>
          <t>ADA Accessibility</t>
        </is>
      </c>
      <c r="D2492" t="inlineStr">
        <is>
          <t>ADA Upgrades (responsible for 25 of 43 total required)</t>
        </is>
      </c>
      <c r="F2492" s="12" t="inlineStr">
        <is>
          <t>PMC</t>
        </is>
      </c>
      <c r="G2492" s="7" t="inlineStr">
        <is>
          <t>Capital Plan</t>
        </is>
      </c>
      <c r="H2492" s="3" t="n">
        <v>2321300</v>
      </c>
      <c r="I2492" s="3" t="n">
        <v>0</v>
      </c>
      <c r="J2492" s="4" t="n">
        <v>2321300</v>
      </c>
      <c r="K2492" s="8">
        <f>IF(H2492=0,0,I2492/H2492)</f>
        <v/>
      </c>
      <c r="L2492" s="13" t="inlineStr">
        <is>
          <t>Not Started</t>
        </is>
      </c>
    </row>
    <row r="2493">
      <c r="A2493" t="inlineStr">
        <is>
          <t>San Regis</t>
        </is>
      </c>
      <c r="B2493" s="7" t="n">
        <v>2026</v>
      </c>
      <c r="C2493" t="inlineStr">
        <is>
          <t>Stovetop fire suppression</t>
        </is>
      </c>
      <c r="D2493" t="inlineStr">
        <is>
          <t>PNA - fire stops</t>
        </is>
      </c>
      <c r="F2493" s="12" t="inlineStr">
        <is>
          <t>PMC</t>
        </is>
      </c>
      <c r="G2493" s="7" t="inlineStr">
        <is>
          <t>Capital Plan</t>
        </is>
      </c>
      <c r="H2493" s="3" t="n">
        <v>38220</v>
      </c>
      <c r="I2493" s="3" t="n">
        <v>0</v>
      </c>
      <c r="J2493" s="4" t="n">
        <v>38220</v>
      </c>
      <c r="K2493" s="8">
        <f>IF(H2493=0,0,I2493/H2493)</f>
        <v/>
      </c>
      <c r="L2493" s="13" t="inlineStr">
        <is>
          <t>Not Started</t>
        </is>
      </c>
    </row>
    <row r="2494">
      <c r="A2494" t="inlineStr">
        <is>
          <t>San Regis</t>
        </is>
      </c>
      <c r="B2494" s="7" t="n">
        <v>2026</v>
      </c>
      <c r="C2494" t="inlineStr">
        <is>
          <t>ADA Relocation Costs</t>
        </is>
      </c>
      <c r="D2494" t="inlineStr">
        <is>
          <t>ADA Relocation Costs</t>
        </is>
      </c>
      <c r="F2494" s="12" t="inlineStr">
        <is>
          <t>PMC</t>
        </is>
      </c>
      <c r="G2494" s="7" t="inlineStr">
        <is>
          <t>Capital Plan</t>
        </is>
      </c>
      <c r="H2494" s="3" t="n">
        <v>125000</v>
      </c>
      <c r="I2494" s="3" t="n">
        <v>0</v>
      </c>
      <c r="J2494" s="4" t="n">
        <v>125000</v>
      </c>
      <c r="K2494" s="8">
        <f>IF(H2494=0,0,I2494/H2494)</f>
        <v/>
      </c>
      <c r="L2494" s="13" t="inlineStr">
        <is>
          <t>Not Started</t>
        </is>
      </c>
    </row>
    <row r="2495">
      <c r="A2495" t="inlineStr">
        <is>
          <t>San Regis</t>
        </is>
      </c>
      <c r="B2495" s="7" t="n">
        <v>2026</v>
      </c>
      <c r="C2495" t="inlineStr">
        <is>
          <t>Clubhouse / Office remodel</t>
        </is>
      </c>
      <c r="D2495" t="inlineStr">
        <is>
          <t>Concept Walk - fix water leaks and prevent any continued deterioration in leasing office (2nd and 3rd floor)</t>
        </is>
      </c>
      <c r="F2495" s="11" t="inlineStr">
        <is>
          <t>GC</t>
        </is>
      </c>
      <c r="G2495" s="7" t="inlineStr">
        <is>
          <t>Capital Plan</t>
        </is>
      </c>
      <c r="H2495" s="3" t="n">
        <v>100000</v>
      </c>
      <c r="I2495" s="3" t="n">
        <v>0</v>
      </c>
      <c r="J2495" s="4" t="n">
        <v>100000</v>
      </c>
      <c r="K2495" s="8">
        <f>IF(H2495=0,0,I2495/H2495)</f>
        <v/>
      </c>
      <c r="L2495" s="13" t="inlineStr">
        <is>
          <t>Not Started</t>
        </is>
      </c>
    </row>
    <row r="2496">
      <c r="A2496" t="inlineStr">
        <is>
          <t>San Regis</t>
        </is>
      </c>
      <c r="B2496" s="7" t="n">
        <v>2026</v>
      </c>
      <c r="C2496" t="inlineStr">
        <is>
          <t>Fire suppression system</t>
        </is>
      </c>
      <c r="D2496" t="inlineStr">
        <is>
          <t>LPCA - The annual inspection and 5-year inspection tags were not current. Partner recommends obtaining current inspectio</t>
        </is>
      </c>
      <c r="F2496" s="12" t="inlineStr">
        <is>
          <t>PMC</t>
        </is>
      </c>
      <c r="G2496" s="7" t="inlineStr">
        <is>
          <t>Capital Plan</t>
        </is>
      </c>
      <c r="H2496" s="3" t="n">
        <v>1500</v>
      </c>
      <c r="I2496" s="3" t="n">
        <v>0</v>
      </c>
      <c r="J2496" s="4" t="n">
        <v>1500</v>
      </c>
      <c r="K2496" s="8">
        <f>IF(H2496=0,0,I2496/H2496)</f>
        <v/>
      </c>
      <c r="L2496" s="13" t="inlineStr">
        <is>
          <t>Not Started</t>
        </is>
      </c>
    </row>
    <row r="2497">
      <c r="A2497" t="inlineStr">
        <is>
          <t>San Regis</t>
        </is>
      </c>
      <c r="B2497" s="7" t="n">
        <v>2026</v>
      </c>
      <c r="C2497" t="inlineStr">
        <is>
          <t>Elevators</t>
        </is>
      </c>
      <c r="D2497" t="inlineStr">
        <is>
          <t>LPCA - Current operation permits were not posted in each elevator cab. Partner recommends obtaining current inspection t</t>
        </is>
      </c>
      <c r="F2497" s="12" t="inlineStr">
        <is>
          <t>PMC</t>
        </is>
      </c>
      <c r="G2497" s="7" t="inlineStr">
        <is>
          <t>Capital Plan</t>
        </is>
      </c>
      <c r="H2497" s="3" t="n">
        <v>1500</v>
      </c>
      <c r="I2497" s="3" t="n">
        <v>0</v>
      </c>
      <c r="J2497" s="4" t="n">
        <v>1500</v>
      </c>
      <c r="K2497" s="8">
        <f>IF(H2497=0,0,I2497/H2497)</f>
        <v/>
      </c>
      <c r="L2497" s="13" t="inlineStr">
        <is>
          <t>Not Started</t>
        </is>
      </c>
    </row>
    <row r="2498">
      <c r="A2498" t="inlineStr">
        <is>
          <t>San Regis</t>
        </is>
      </c>
      <c r="B2498" s="7" t="n">
        <v>2026</v>
      </c>
      <c r="C2498" t="inlineStr">
        <is>
          <t>Swimming pool resurface</t>
        </is>
      </c>
      <c r="D2498" t="inlineStr">
        <is>
          <t>PNA - resurface pool and hot tub</t>
        </is>
      </c>
      <c r="F2498" s="11" t="inlineStr">
        <is>
          <t>GC</t>
        </is>
      </c>
      <c r="G2498" s="7" t="inlineStr">
        <is>
          <t>Capital Plan</t>
        </is>
      </c>
      <c r="H2498" s="3" t="n">
        <v>58000</v>
      </c>
      <c r="I2498" s="3" t="n">
        <v>0</v>
      </c>
      <c r="J2498" s="4" t="n">
        <v>58000</v>
      </c>
      <c r="K2498" s="8">
        <f>IF(H2498=0,0,I2498/H2498)</f>
        <v/>
      </c>
      <c r="L2498" s="13" t="inlineStr">
        <is>
          <t>Not Started</t>
        </is>
      </c>
    </row>
    <row r="2499">
      <c r="A2499" t="inlineStr">
        <is>
          <t>San Regis</t>
        </is>
      </c>
      <c r="B2499" s="7" t="n">
        <v>2026</v>
      </c>
      <c r="C2499" t="inlineStr">
        <is>
          <t>Swimming pool deck</t>
        </is>
      </c>
      <c r="D2499" t="inlineStr">
        <is>
          <t>PNA - repair cracks and seal</t>
        </is>
      </c>
      <c r="F2499" s="11" t="inlineStr">
        <is>
          <t>GC</t>
        </is>
      </c>
      <c r="G2499" s="7" t="inlineStr">
        <is>
          <t>Capital Plan</t>
        </is>
      </c>
      <c r="H2499" s="3" t="n">
        <v>38000</v>
      </c>
      <c r="I2499" s="3" t="n">
        <v>0</v>
      </c>
      <c r="J2499" s="4" t="n">
        <v>38000</v>
      </c>
      <c r="K2499" s="8">
        <f>IF(H2499=0,0,I2499/H2499)</f>
        <v/>
      </c>
      <c r="L2499" s="13" t="inlineStr">
        <is>
          <t>Not Started</t>
        </is>
      </c>
    </row>
    <row r="2500">
      <c r="A2500" t="inlineStr">
        <is>
          <t>San Regis</t>
        </is>
      </c>
      <c r="B2500" s="7" t="n">
        <v>2026</v>
      </c>
      <c r="C2500" t="inlineStr">
        <is>
          <t>Swimming pool fencing / gates</t>
        </is>
      </c>
      <c r="D2500" t="inlineStr">
        <is>
          <t>PNA - fences &amp; gates - swimming pool</t>
        </is>
      </c>
      <c r="F2500" s="11" t="inlineStr">
        <is>
          <t>GC</t>
        </is>
      </c>
      <c r="G2500" s="7" t="inlineStr">
        <is>
          <t>Capital Plan</t>
        </is>
      </c>
      <c r="H2500" s="3" t="n">
        <v>14000</v>
      </c>
      <c r="I2500" s="3" t="n">
        <v>0</v>
      </c>
      <c r="J2500" s="4" t="n">
        <v>14000</v>
      </c>
      <c r="K2500" s="8">
        <f>IF(H2500=0,0,I2500/H2500)</f>
        <v/>
      </c>
      <c r="L2500" s="13" t="inlineStr">
        <is>
          <t>Not Started</t>
        </is>
      </c>
    </row>
    <row r="2501">
      <c r="A2501" t="inlineStr">
        <is>
          <t>San Regis</t>
        </is>
      </c>
      <c r="B2501" s="7" t="n">
        <v>2026</v>
      </c>
      <c r="C2501" t="inlineStr">
        <is>
          <t>Pool furniture</t>
        </is>
      </c>
      <c r="D2501" t="inlineStr">
        <is>
          <t>Concept Walk - pool furniture</t>
        </is>
      </c>
      <c r="F2501" s="12" t="inlineStr">
        <is>
          <t>PMC</t>
        </is>
      </c>
      <c r="G2501" s="7" t="inlineStr">
        <is>
          <t>Capital Plan</t>
        </is>
      </c>
      <c r="H2501" s="3" t="n">
        <v>30000</v>
      </c>
      <c r="I2501" s="3" t="n">
        <v>0</v>
      </c>
      <c r="J2501" s="4" t="n">
        <v>30000</v>
      </c>
      <c r="K2501" s="8">
        <f>IF(H2501=0,0,I2501/H2501)</f>
        <v/>
      </c>
      <c r="L2501" s="13" t="inlineStr">
        <is>
          <t>Not Started</t>
        </is>
      </c>
    </row>
    <row r="2502">
      <c r="A2502" t="inlineStr">
        <is>
          <t>San Regis</t>
        </is>
      </c>
      <c r="B2502" s="7" t="n">
        <v>2026</v>
      </c>
      <c r="C2502" t="inlineStr">
        <is>
          <t>Tennis / sports court</t>
        </is>
      </c>
      <c r="D2502" t="inlineStr">
        <is>
          <t>Concept Walk - sports court furniture</t>
        </is>
      </c>
      <c r="F2502" s="12" t="inlineStr">
        <is>
          <t>PMC</t>
        </is>
      </c>
      <c r="G2502" s="7" t="inlineStr">
        <is>
          <t>Capital Plan</t>
        </is>
      </c>
      <c r="H2502" s="3" t="n">
        <v>50000</v>
      </c>
      <c r="I2502" s="3" t="n">
        <v>0</v>
      </c>
      <c r="J2502" s="4" t="n">
        <v>50000</v>
      </c>
      <c r="K2502" s="8">
        <f>IF(H2502=0,0,I2502/H2502)</f>
        <v/>
      </c>
      <c r="L2502" s="13" t="inlineStr">
        <is>
          <t>Not Started</t>
        </is>
      </c>
    </row>
    <row r="2503">
      <c r="A2503" t="inlineStr">
        <is>
          <t>San Regis</t>
        </is>
      </c>
      <c r="B2503" s="7" t="n">
        <v>2026</v>
      </c>
      <c r="C2503" t="inlineStr">
        <is>
          <t>Contingency</t>
        </is>
      </c>
      <c r="D2503" t="inlineStr">
        <is>
          <t>Contingency Amount</t>
        </is>
      </c>
      <c r="F2503" s="11" t="inlineStr">
        <is>
          <t>GC</t>
        </is>
      </c>
      <c r="G2503" s="15" t="inlineStr">
        <is>
          <t>Contingency</t>
        </is>
      </c>
      <c r="H2503" s="3" t="n">
        <v>227475</v>
      </c>
      <c r="I2503" s="3" t="n">
        <v>0</v>
      </c>
      <c r="J2503" s="4" t="n">
        <v>227475</v>
      </c>
      <c r="K2503" s="8">
        <f>IF(H2503=0,0,I2503/H2503)</f>
        <v/>
      </c>
      <c r="L2503" s="12" t="inlineStr">
        <is>
          <t>Reserve</t>
        </is>
      </c>
    </row>
    <row r="2504">
      <c r="A2504" t="inlineStr">
        <is>
          <t>San Regis</t>
        </is>
      </c>
      <c r="B2504" s="7" t="n">
        <v>2026</v>
      </c>
      <c r="C2504" t="inlineStr">
        <is>
          <t>Construction Management Fee</t>
        </is>
      </c>
      <c r="D2504" t="inlineStr">
        <is>
          <t>CM Fee</t>
        </is>
      </c>
      <c r="F2504" s="11" t="inlineStr">
        <is>
          <t>GC</t>
        </is>
      </c>
      <c r="G2504" s="15" t="inlineStr">
        <is>
          <t>CM Fee</t>
        </is>
      </c>
      <c r="H2504" s="3" t="n">
        <v>238849</v>
      </c>
      <c r="I2504" s="3" t="n">
        <v>0</v>
      </c>
      <c r="J2504" s="4" t="n">
        <v>238849</v>
      </c>
      <c r="K2504" s="8">
        <f>IF(H2504=0,0,I2504/H2504)</f>
        <v/>
      </c>
      <c r="L2504" s="12" t="inlineStr">
        <is>
          <t>Reserve</t>
        </is>
      </c>
    </row>
    <row r="2505">
      <c r="A2505" t="inlineStr">
        <is>
          <t>Tribute Verdae</t>
        </is>
      </c>
      <c r="B2505" s="7" t="n">
        <v>2026</v>
      </c>
      <c r="C2505" t="inlineStr">
        <is>
          <t xml:space="preserve">Asphalt Coating </t>
        </is>
      </c>
      <c r="D2505" t="inlineStr">
        <is>
          <t>Asphalt seal coat &amp; striping</t>
        </is>
      </c>
      <c r="E2505" s="7" t="inlineStr">
        <is>
          <t>84204.0</t>
        </is>
      </c>
      <c r="F2505" s="11" t="inlineStr">
        <is>
          <t>GC</t>
        </is>
      </c>
      <c r="G2505" s="7" t="inlineStr">
        <is>
          <t>Capital Plan</t>
        </is>
      </c>
      <c r="H2505" s="3" t="n">
        <v>46000</v>
      </c>
      <c r="I2505" s="3" t="n">
        <v>13800</v>
      </c>
      <c r="J2505" s="4" t="n">
        <v>32200</v>
      </c>
      <c r="K2505" s="8">
        <f>IF(H2505=0,0,I2505/H2505)</f>
        <v/>
      </c>
      <c r="L2505" s="10" t="inlineStr">
        <is>
          <t>In Progress</t>
        </is>
      </c>
    </row>
    <row r="2506">
      <c r="A2506" t="inlineStr">
        <is>
          <t>Tribute Verdae</t>
        </is>
      </c>
      <c r="B2506" s="7" t="n">
        <v>2026</v>
      </c>
      <c r="C2506" t="inlineStr">
        <is>
          <t>Stripe parking areas</t>
        </is>
      </c>
      <c r="D2506" t="inlineStr">
        <is>
          <t>Restripe parking</t>
        </is>
      </c>
      <c r="E2506" s="7" t="inlineStr">
        <is>
          <t>84201.0</t>
        </is>
      </c>
      <c r="F2506" s="11" t="inlineStr">
        <is>
          <t>GC</t>
        </is>
      </c>
      <c r="G2506" s="7" t="inlineStr">
        <is>
          <t>Capital Plan</t>
        </is>
      </c>
      <c r="H2506" s="3" t="n">
        <v>14000</v>
      </c>
      <c r="I2506" s="3" t="n">
        <v>4200</v>
      </c>
      <c r="J2506" s="4" t="n">
        <v>9800</v>
      </c>
      <c r="K2506" s="8">
        <f>IF(H2506=0,0,I2506/H2506)</f>
        <v/>
      </c>
      <c r="L2506" s="10" t="inlineStr">
        <is>
          <t>In Progress</t>
        </is>
      </c>
    </row>
    <row r="2507">
      <c r="A2507" t="inlineStr">
        <is>
          <t>Tribute Verdae</t>
        </is>
      </c>
      <c r="B2507" s="7" t="n">
        <v>2026</v>
      </c>
      <c r="C2507" t="inlineStr">
        <is>
          <t>Accessibility
Exterior accessible route</t>
        </is>
      </c>
      <c r="D2507" t="inlineStr">
        <is>
          <t>Please refer to the accessibility report</t>
        </is>
      </c>
      <c r="E2507" s="7" t="inlineStr">
        <is>
          <t>84221.0</t>
        </is>
      </c>
      <c r="F2507" s="11" t="inlineStr">
        <is>
          <t>GC</t>
        </is>
      </c>
      <c r="G2507" s="7" t="inlineStr">
        <is>
          <t>Capital Plan</t>
        </is>
      </c>
      <c r="H2507" s="3" t="n">
        <v>132850</v>
      </c>
      <c r="I2507" s="3" t="n">
        <v>39855</v>
      </c>
      <c r="J2507" s="4" t="n">
        <v>92995</v>
      </c>
      <c r="K2507" s="8">
        <f>IF(H2507=0,0,I2507/H2507)</f>
        <v/>
      </c>
      <c r="L2507" s="10" t="inlineStr">
        <is>
          <t>In Progress</t>
        </is>
      </c>
    </row>
    <row r="2508">
      <c r="A2508" t="inlineStr">
        <is>
          <t>Tribute Verdae</t>
        </is>
      </c>
      <c r="B2508" s="7" t="n">
        <v>2026</v>
      </c>
      <c r="C2508" t="inlineStr">
        <is>
          <t>Accessibility
Parking and route from parking</t>
        </is>
      </c>
      <c r="D2508" t="inlineStr">
        <is>
          <t>Please refer to the accessibility report</t>
        </is>
      </c>
      <c r="E2508" s="7" t="inlineStr">
        <is>
          <t>84201.0</t>
        </is>
      </c>
      <c r="F2508" s="11" t="inlineStr">
        <is>
          <t>GC</t>
        </is>
      </c>
      <c r="G2508" s="7" t="inlineStr">
        <is>
          <t>Capital Plan</t>
        </is>
      </c>
      <c r="H2508" s="3" t="n">
        <v>32000</v>
      </c>
      <c r="I2508" s="3" t="n">
        <v>9600</v>
      </c>
      <c r="J2508" s="4" t="n">
        <v>22400</v>
      </c>
      <c r="K2508" s="8">
        <f>IF(H2508=0,0,I2508/H2508)</f>
        <v/>
      </c>
      <c r="L2508" s="10" t="inlineStr">
        <is>
          <t>In Progress</t>
        </is>
      </c>
    </row>
    <row r="2509">
      <c r="A2509" t="inlineStr">
        <is>
          <t>Tribute Verdae</t>
        </is>
      </c>
      <c r="B2509" s="7" t="n">
        <v>2026</v>
      </c>
      <c r="C2509" t="inlineStr">
        <is>
          <t>Accessibility
Exterior door approaches</t>
        </is>
      </c>
      <c r="D2509" t="inlineStr">
        <is>
          <t>Please refer to the accessibility report</t>
        </is>
      </c>
      <c r="E2509" s="7" t="inlineStr">
        <is>
          <t>84221.0</t>
        </is>
      </c>
      <c r="F2509" s="11" t="inlineStr">
        <is>
          <t>GC</t>
        </is>
      </c>
      <c r="G2509" s="7" t="inlineStr">
        <is>
          <t>Capital Plan</t>
        </is>
      </c>
      <c r="H2509" s="3" t="n">
        <v>5250</v>
      </c>
      <c r="I2509" s="3" t="n">
        <v>1575</v>
      </c>
      <c r="J2509" s="4" t="n">
        <v>3675</v>
      </c>
      <c r="K2509" s="8">
        <f>IF(H2509=0,0,I2509/H2509)</f>
        <v/>
      </c>
      <c r="L2509" s="10" t="inlineStr">
        <is>
          <t>In Progress</t>
        </is>
      </c>
    </row>
    <row r="2510">
      <c r="A2510" t="inlineStr">
        <is>
          <t>Tribute Verdae</t>
        </is>
      </c>
      <c r="B2510" s="7" t="n">
        <v>2026</v>
      </c>
      <c r="C2510" t="inlineStr">
        <is>
          <t>Accessibility
Interior access &amp; access to amenities</t>
        </is>
      </c>
      <c r="D2510" t="inlineStr">
        <is>
          <t>Please refer to the accessibility report</t>
        </is>
      </c>
      <c r="E2510" s="7" t="inlineStr">
        <is>
          <t>84221.0</t>
        </is>
      </c>
      <c r="F2510" s="11" t="inlineStr">
        <is>
          <t>GC</t>
        </is>
      </c>
      <c r="G2510" s="7" t="inlineStr">
        <is>
          <t>Capital Plan</t>
        </is>
      </c>
      <c r="H2510" s="3" t="n">
        <v>750</v>
      </c>
      <c r="I2510" s="3" t="n">
        <v>225</v>
      </c>
      <c r="J2510" s="4" t="n">
        <v>525</v>
      </c>
      <c r="K2510" s="8">
        <f>IF(H2510=0,0,I2510/H2510)</f>
        <v/>
      </c>
      <c r="L2510" s="10" t="inlineStr">
        <is>
          <t>In Progress</t>
        </is>
      </c>
    </row>
    <row r="2511">
      <c r="A2511" t="inlineStr">
        <is>
          <t>Tribute Verdae</t>
        </is>
      </c>
      <c r="B2511" s="7" t="n">
        <v>2026</v>
      </c>
      <c r="C2511" t="inlineStr">
        <is>
          <t>Accessibility
Public toilets /common area toilets</t>
        </is>
      </c>
      <c r="D2511" t="inlineStr">
        <is>
          <t>Please refer to the accessibility report</t>
        </is>
      </c>
      <c r="E2511" s="7" t="inlineStr">
        <is>
          <t>84116.0</t>
        </is>
      </c>
      <c r="F2511" s="11" t="inlineStr">
        <is>
          <t>GC</t>
        </is>
      </c>
      <c r="G2511" s="7" t="inlineStr">
        <is>
          <t>Capital Plan</t>
        </is>
      </c>
      <c r="H2511" s="3" t="n">
        <v>6700</v>
      </c>
      <c r="I2511" s="3" t="n">
        <v>2010</v>
      </c>
      <c r="J2511" s="4" t="n">
        <v>4690</v>
      </c>
      <c r="K2511" s="8">
        <f>IF(H2511=0,0,I2511/H2511)</f>
        <v/>
      </c>
      <c r="L2511" s="10" t="inlineStr">
        <is>
          <t>In Progress</t>
        </is>
      </c>
    </row>
    <row r="2512">
      <c r="A2512" t="inlineStr">
        <is>
          <t>Tribute Verdae</t>
        </is>
      </c>
      <c r="B2512" s="7" t="n">
        <v>2026</v>
      </c>
      <c r="C2512" t="inlineStr">
        <is>
          <t>Accessibility
Access to other items</t>
        </is>
      </c>
      <c r="D2512" t="inlineStr">
        <is>
          <t>Please refer to the accessibility report</t>
        </is>
      </c>
      <c r="E2512" s="7" t="inlineStr">
        <is>
          <t>84116.0</t>
        </is>
      </c>
      <c r="F2512" s="11" t="inlineStr">
        <is>
          <t>GC</t>
        </is>
      </c>
      <c r="G2512" s="7" t="inlineStr">
        <is>
          <t>Capital Plan</t>
        </is>
      </c>
      <c r="H2512" s="3" t="n">
        <v>3650</v>
      </c>
      <c r="I2512" s="3" t="n">
        <v>1095</v>
      </c>
      <c r="J2512" s="4" t="n">
        <v>2555</v>
      </c>
      <c r="K2512" s="8">
        <f>IF(H2512=0,0,I2512/H2512)</f>
        <v/>
      </c>
      <c r="L2512" s="10" t="inlineStr">
        <is>
          <t>In Progress</t>
        </is>
      </c>
    </row>
    <row r="2513">
      <c r="A2513" t="inlineStr">
        <is>
          <t>Tribute Verdae</t>
        </is>
      </c>
      <c r="B2513" s="7" t="n">
        <v>2026</v>
      </c>
      <c r="C2513" t="inlineStr">
        <is>
          <t>Landscape irrigation</t>
        </is>
      </c>
      <c r="D2513" t="inlineStr">
        <is>
          <t>Inspect and repair irrigation prior to installing turf</t>
        </is>
      </c>
      <c r="E2513" s="7" t="inlineStr">
        <is>
          <t>84300.0</t>
        </is>
      </c>
      <c r="F2513" s="12" t="inlineStr">
        <is>
          <t>PMC</t>
        </is>
      </c>
      <c r="G2513" s="7" t="inlineStr">
        <is>
          <t>Capital Plan</t>
        </is>
      </c>
      <c r="H2513" s="3" t="n">
        <v>20000</v>
      </c>
      <c r="I2513" s="3" t="n">
        <v>0</v>
      </c>
      <c r="J2513" s="4" t="n">
        <v>20000</v>
      </c>
      <c r="K2513" s="8">
        <f>IF(H2513=0,0,I2513/H2513)</f>
        <v/>
      </c>
      <c r="L2513" s="13" t="inlineStr">
        <is>
          <t>Not Started</t>
        </is>
      </c>
    </row>
    <row r="2514">
      <c r="A2514" t="inlineStr">
        <is>
          <t>Tribute Verdae</t>
        </is>
      </c>
      <c r="B2514" s="7" t="n">
        <v>2026</v>
      </c>
      <c r="C2514" t="inlineStr">
        <is>
          <t xml:space="preserve">Erosion control </t>
        </is>
      </c>
      <c r="D2514" t="inlineStr">
        <is>
          <t xml:space="preserve">The grade around a few of the apartment buildings exhibited substantial runoff erosion and/or water ponding adjacent to </t>
        </is>
      </c>
      <c r="E2514" s="7" t="inlineStr">
        <is>
          <t>84435.0</t>
        </is>
      </c>
      <c r="F2514" s="11" t="inlineStr">
        <is>
          <t>GC</t>
        </is>
      </c>
      <c r="G2514" s="7" t="inlineStr">
        <is>
          <t>Capital Plan</t>
        </is>
      </c>
      <c r="H2514" s="3" t="n">
        <v>15000</v>
      </c>
      <c r="I2514" s="3" t="n">
        <v>4500</v>
      </c>
      <c r="J2514" s="4" t="n">
        <v>10500</v>
      </c>
      <c r="K2514" s="8">
        <f>IF(H2514=0,0,I2514/H2514)</f>
        <v/>
      </c>
      <c r="L2514" s="10" t="inlineStr">
        <is>
          <t>In Progress</t>
        </is>
      </c>
    </row>
    <row r="2515">
      <c r="A2515" t="inlineStr">
        <is>
          <t>Tribute Verdae</t>
        </is>
      </c>
      <c r="B2515" s="7" t="n">
        <v>2026</v>
      </c>
      <c r="C2515" t="inlineStr">
        <is>
          <t xml:space="preserve">Erosion control </t>
        </is>
      </c>
      <c r="D2515" t="inlineStr">
        <is>
          <t>Additional soil and regional turf to barren areas 
Barren turf was observed at isolated areas throughout, typical to sid</t>
        </is>
      </c>
      <c r="E2515" s="7" t="inlineStr">
        <is>
          <t>84435.0</t>
        </is>
      </c>
      <c r="F2515" s="12" t="inlineStr">
        <is>
          <t>PMC</t>
        </is>
      </c>
      <c r="G2515" s="7" t="inlineStr">
        <is>
          <t>Capital Plan</t>
        </is>
      </c>
      <c r="H2515" s="3" t="n">
        <v>100000</v>
      </c>
      <c r="I2515" s="3" t="n">
        <v>9153</v>
      </c>
      <c r="J2515" s="4" t="n">
        <v>90847</v>
      </c>
      <c r="K2515" s="8">
        <f>IF(H2515=0,0,I2515/H2515)</f>
        <v/>
      </c>
      <c r="L2515" s="10" t="inlineStr">
        <is>
          <t>In Progress</t>
        </is>
      </c>
    </row>
    <row r="2516">
      <c r="A2516" t="inlineStr">
        <is>
          <t>Tribute Verdae</t>
        </is>
      </c>
      <c r="B2516" s="7" t="n">
        <v>2026</v>
      </c>
      <c r="C2516" t="inlineStr">
        <is>
          <t xml:space="preserve">Retaining walls </t>
        </is>
      </c>
      <c r="D2516" t="inlineStr">
        <is>
          <t>Add additional retaining wall between building 8 and 9</t>
        </is>
      </c>
      <c r="E2516" s="7" t="inlineStr">
        <is>
          <t>84434.0</t>
        </is>
      </c>
      <c r="F2516" s="11" t="inlineStr">
        <is>
          <t>GC</t>
        </is>
      </c>
      <c r="G2516" s="7" t="inlineStr">
        <is>
          <t>Capital Plan</t>
        </is>
      </c>
      <c r="H2516" s="3" t="n">
        <v>75000</v>
      </c>
      <c r="I2516" s="3" t="n">
        <v>22500</v>
      </c>
      <c r="J2516" s="4" t="n">
        <v>52500</v>
      </c>
      <c r="K2516" s="8">
        <f>IF(H2516=0,0,I2516/H2516)</f>
        <v/>
      </c>
      <c r="L2516" s="10" t="inlineStr">
        <is>
          <t>In Progress</t>
        </is>
      </c>
    </row>
    <row r="2517">
      <c r="A2517" t="inlineStr">
        <is>
          <t>Tribute Verdae</t>
        </is>
      </c>
      <c r="B2517" s="7" t="n">
        <v>2026</v>
      </c>
      <c r="C2517" t="inlineStr">
        <is>
          <t>Swimming pool deck</t>
        </is>
      </c>
      <c r="D2517" t="inlineStr">
        <is>
          <t>Pressure wash deck</t>
        </is>
      </c>
      <c r="E2517" s="7" t="inlineStr">
        <is>
          <t>84361.0</t>
        </is>
      </c>
      <c r="F2517" s="11" t="inlineStr">
        <is>
          <t>GC</t>
        </is>
      </c>
      <c r="G2517" s="7" t="inlineStr">
        <is>
          <t>Capital Plan</t>
        </is>
      </c>
      <c r="H2517" s="3" t="n">
        <v>10000</v>
      </c>
      <c r="I2517" s="3" t="n">
        <v>3000</v>
      </c>
      <c r="J2517" s="4" t="n">
        <v>7000</v>
      </c>
      <c r="K2517" s="8">
        <f>IF(H2517=0,0,I2517/H2517)</f>
        <v/>
      </c>
      <c r="L2517" s="10" t="inlineStr">
        <is>
          <t>In Progress</t>
        </is>
      </c>
    </row>
    <row r="2518">
      <c r="A2518" t="inlineStr">
        <is>
          <t>Tribute Verdae</t>
        </is>
      </c>
      <c r="B2518" s="7" t="n">
        <v>2026</v>
      </c>
      <c r="C2518" t="inlineStr">
        <is>
          <t>Swimming pool fencing / gates</t>
        </is>
      </c>
      <c r="D2518" t="inlineStr">
        <is>
          <t>Repair gate closers</t>
        </is>
      </c>
      <c r="E2518" s="7" t="inlineStr">
        <is>
          <t>84361.0</t>
        </is>
      </c>
      <c r="F2518" s="11" t="inlineStr">
        <is>
          <t>GC</t>
        </is>
      </c>
      <c r="G2518" s="7" t="inlineStr">
        <is>
          <t>Capital Plan</t>
        </is>
      </c>
      <c r="H2518" s="3" t="n">
        <v>4000</v>
      </c>
      <c r="I2518" s="3" t="n">
        <v>1200</v>
      </c>
      <c r="J2518" s="4" t="n">
        <v>2800</v>
      </c>
      <c r="K2518" s="8">
        <f>IF(H2518=0,0,I2518/H2518)</f>
        <v/>
      </c>
      <c r="L2518" s="10" t="inlineStr">
        <is>
          <t>In Progress</t>
        </is>
      </c>
    </row>
    <row r="2519">
      <c r="A2519" t="inlineStr">
        <is>
          <t>Tribute Verdae</t>
        </is>
      </c>
      <c r="B2519" s="7" t="n">
        <v>2026</v>
      </c>
      <c r="C2519" t="inlineStr">
        <is>
          <t>Storm sewer piping and drains</t>
        </is>
      </c>
      <c r="D2519" t="inlineStr">
        <is>
          <t>Add storm drains between bulding 8 and 9</t>
        </is>
      </c>
      <c r="E2519" s="7" t="inlineStr">
        <is>
          <t>84385.0</t>
        </is>
      </c>
      <c r="F2519" s="11" t="inlineStr">
        <is>
          <t>GC</t>
        </is>
      </c>
      <c r="G2519" s="7" t="inlineStr">
        <is>
          <t>Capital Plan</t>
        </is>
      </c>
      <c r="H2519" s="3" t="n">
        <v>10000</v>
      </c>
      <c r="I2519" s="3" t="n">
        <v>3000</v>
      </c>
      <c r="J2519" s="4" t="n">
        <v>7000</v>
      </c>
      <c r="K2519" s="8">
        <f>IF(H2519=0,0,I2519/H2519)</f>
        <v/>
      </c>
      <c r="L2519" s="10" t="inlineStr">
        <is>
          <t>In Progress</t>
        </is>
      </c>
    </row>
    <row r="2520">
      <c r="A2520" t="inlineStr">
        <is>
          <t>Tribute Verdae</t>
        </is>
      </c>
      <c r="B2520" s="7" t="n">
        <v>2026</v>
      </c>
      <c r="C2520" t="inlineStr">
        <is>
          <t>Playground equipment</t>
        </is>
      </c>
      <c r="D2520" t="inlineStr">
        <is>
          <t>New Playground (Find Placement)</t>
        </is>
      </c>
      <c r="E2520" s="7" t="inlineStr">
        <is>
          <t>84195.0</t>
        </is>
      </c>
      <c r="F2520" s="11" t="inlineStr">
        <is>
          <t>GC</t>
        </is>
      </c>
      <c r="G2520" s="7" t="inlineStr">
        <is>
          <t>Capital Plan</t>
        </is>
      </c>
      <c r="H2520" s="3" t="n">
        <v>65000</v>
      </c>
      <c r="I2520" s="3" t="n">
        <v>19500</v>
      </c>
      <c r="J2520" s="4" t="n">
        <v>45500</v>
      </c>
      <c r="K2520" s="8">
        <f>IF(H2520=0,0,I2520/H2520)</f>
        <v/>
      </c>
      <c r="L2520" s="10" t="inlineStr">
        <is>
          <t>In Progress</t>
        </is>
      </c>
    </row>
    <row r="2521">
      <c r="A2521" t="inlineStr">
        <is>
          <t>Tribute Verdae</t>
        </is>
      </c>
      <c r="B2521" s="7" t="n">
        <v>2026</v>
      </c>
      <c r="C2521" t="inlineStr">
        <is>
          <t xml:space="preserve">Radon Long-Term Testing and Remediation </t>
        </is>
      </c>
      <c r="D2521" t="inlineStr">
        <is>
          <t>Post-Closing Radon Long-Term Testing and Remediation for 21 units</t>
        </is>
      </c>
      <c r="E2521" s="7" t="inlineStr">
        <is>
          <t>84250.0</t>
        </is>
      </c>
      <c r="F2521" s="12" t="inlineStr">
        <is>
          <t>PMC</t>
        </is>
      </c>
      <c r="G2521" s="7" t="inlineStr">
        <is>
          <t>Capital Plan</t>
        </is>
      </c>
      <c r="H2521" s="3" t="n">
        <v>150000</v>
      </c>
      <c r="I2521" s="3" t="n">
        <v>0</v>
      </c>
      <c r="J2521" s="4" t="n">
        <v>150000</v>
      </c>
      <c r="K2521" s="8">
        <f>IF(H2521=0,0,I2521/H2521)</f>
        <v/>
      </c>
      <c r="L2521" s="13" t="inlineStr">
        <is>
          <t>Not Started</t>
        </is>
      </c>
    </row>
    <row r="2522">
      <c r="A2522" t="inlineStr">
        <is>
          <t>Tribute Verdae</t>
        </is>
      </c>
      <c r="B2522" s="7" t="n">
        <v>2026</v>
      </c>
      <c r="C2522" t="inlineStr">
        <is>
          <t>Sustainability Improvements</t>
        </is>
      </c>
      <c r="D2522" t="inlineStr">
        <is>
          <t>Reserve for post-closing sustainability due diligence review and imrovements</t>
        </is>
      </c>
      <c r="E2522" s="7" t="inlineStr">
        <is>
          <t>84905.0</t>
        </is>
      </c>
      <c r="F2522" s="12" t="inlineStr">
        <is>
          <t>PMC</t>
        </is>
      </c>
      <c r="G2522" s="7" t="inlineStr">
        <is>
          <t>Capital Plan</t>
        </is>
      </c>
      <c r="H2522" s="3" t="n">
        <v>50000</v>
      </c>
      <c r="I2522" s="3" t="n">
        <v>0</v>
      </c>
      <c r="J2522" s="4" t="n">
        <v>50000</v>
      </c>
      <c r="K2522" s="8">
        <f>IF(H2522=0,0,I2522/H2522)</f>
        <v/>
      </c>
      <c r="L2522" s="13" t="inlineStr">
        <is>
          <t>Not Started</t>
        </is>
      </c>
    </row>
    <row r="2523">
      <c r="A2523" t="inlineStr">
        <is>
          <t>Tribute Verdae</t>
        </is>
      </c>
      <c r="B2523" s="7" t="n">
        <v>2026</v>
      </c>
      <c r="C2523" t="inlineStr">
        <is>
          <t>Jack &amp; underpin foundations</t>
        </is>
      </c>
      <c r="D2523" t="inlineStr">
        <is>
          <t>Inspect all building cut post tension cables and seal</t>
        </is>
      </c>
      <c r="E2523" s="7" t="inlineStr">
        <is>
          <t>84435.0</t>
        </is>
      </c>
      <c r="F2523" s="11" t="inlineStr">
        <is>
          <t>GC</t>
        </is>
      </c>
      <c r="G2523" s="7" t="inlineStr">
        <is>
          <t>Capital Plan</t>
        </is>
      </c>
      <c r="H2523" s="3" t="n">
        <v>3000</v>
      </c>
      <c r="I2523" s="3" t="n">
        <v>900</v>
      </c>
      <c r="J2523" s="4" t="n">
        <v>2100</v>
      </c>
      <c r="K2523" s="8">
        <f>IF(H2523=0,0,I2523/H2523)</f>
        <v/>
      </c>
      <c r="L2523" s="10" t="inlineStr">
        <is>
          <t>In Progress</t>
        </is>
      </c>
    </row>
    <row r="2524">
      <c r="A2524" t="inlineStr">
        <is>
          <t>Tribute Verdae</t>
        </is>
      </c>
      <c r="B2524" s="7" t="n">
        <v>2026</v>
      </c>
      <c r="C2524" t="inlineStr">
        <is>
          <t>Concrete deck / floor fill</t>
        </is>
      </c>
      <c r="D2524" t="inlineStr">
        <is>
          <t>Inspect route and seal concrete cracks 
The concrete patio in the northwest corner contained exposed and improperly term</t>
        </is>
      </c>
      <c r="E2524" s="7" t="inlineStr">
        <is>
          <t>84430.0</t>
        </is>
      </c>
      <c r="F2524" s="11" t="inlineStr">
        <is>
          <t>GC</t>
        </is>
      </c>
      <c r="G2524" s="7" t="inlineStr">
        <is>
          <t>Capital Plan</t>
        </is>
      </c>
      <c r="H2524" s="3" t="n">
        <v>28000</v>
      </c>
      <c r="I2524" s="3" t="n">
        <v>8400</v>
      </c>
      <c r="J2524" s="4" t="n">
        <v>19600</v>
      </c>
      <c r="K2524" s="8">
        <f>IF(H2524=0,0,I2524/H2524)</f>
        <v/>
      </c>
      <c r="L2524" s="10" t="inlineStr">
        <is>
          <t>In Progress</t>
        </is>
      </c>
    </row>
    <row r="2525">
      <c r="A2525" t="inlineStr">
        <is>
          <t>Tribute Verdae</t>
        </is>
      </c>
      <c r="B2525" s="7" t="n">
        <v>2026</v>
      </c>
      <c r="C2525" t="inlineStr">
        <is>
          <t>Repair balcony framing &amp; decking</t>
        </is>
      </c>
      <c r="D2525" t="inlineStr">
        <is>
          <t>Inspect &amp; repair wood decking on breezeways. Some of the wood-framed upper floor balconies &amp; breezeway landings were obs</t>
        </is>
      </c>
      <c r="E2525" s="7" t="inlineStr">
        <is>
          <t>84104.0</t>
        </is>
      </c>
      <c r="F2525" s="11" t="inlineStr">
        <is>
          <t>GC</t>
        </is>
      </c>
      <c r="G2525" s="7" t="inlineStr">
        <is>
          <t>Capital Plan</t>
        </is>
      </c>
      <c r="H2525" s="3" t="n">
        <v>50000</v>
      </c>
      <c r="I2525" s="3" t="n">
        <v>15000</v>
      </c>
      <c r="J2525" s="4" t="n">
        <v>35000</v>
      </c>
      <c r="K2525" s="8">
        <f>IF(H2525=0,0,I2525/H2525)</f>
        <v/>
      </c>
      <c r="L2525" s="10" t="inlineStr">
        <is>
          <t>In Progress</t>
        </is>
      </c>
    </row>
    <row r="2526">
      <c r="A2526" t="inlineStr">
        <is>
          <t>Tribute Verdae</t>
        </is>
      </c>
      <c r="B2526" s="7" t="n">
        <v>2026</v>
      </c>
      <c r="C2526" t="inlineStr">
        <is>
          <t>Pressure Wash</t>
        </is>
      </c>
      <c r="D2526" t="inlineStr">
        <is>
          <t>Pressure wash 1st floor of brick to remove clay spoils</t>
        </is>
      </c>
      <c r="E2526" s="7" t="inlineStr">
        <is>
          <t>84206.0</t>
        </is>
      </c>
      <c r="F2526" s="11" t="inlineStr">
        <is>
          <t>GC</t>
        </is>
      </c>
      <c r="G2526" s="7" t="inlineStr">
        <is>
          <t>Capital Plan</t>
        </is>
      </c>
      <c r="H2526" s="3" t="n">
        <v>28000</v>
      </c>
      <c r="I2526" s="3" t="n">
        <v>8400</v>
      </c>
      <c r="J2526" s="4" t="n">
        <v>19600</v>
      </c>
      <c r="K2526" s="8">
        <f>IF(H2526=0,0,I2526/H2526)</f>
        <v/>
      </c>
      <c r="L2526" s="10" t="inlineStr">
        <is>
          <t>In Progress</t>
        </is>
      </c>
    </row>
    <row r="2527">
      <c r="A2527" t="inlineStr">
        <is>
          <t>Tribute Verdae</t>
        </is>
      </c>
      <c r="B2527" s="7" t="n">
        <v>2026</v>
      </c>
      <c r="C2527" t="inlineStr">
        <is>
          <t>Repair brick pier damage</t>
        </is>
      </c>
      <c r="D2527" t="inlineStr">
        <is>
          <t>The brick pier adjacent to garage 2202 was observed with damage, likely resulting from mechanical impact. The observed d</t>
        </is>
      </c>
      <c r="E2527" s="7" t="inlineStr">
        <is>
          <t>84102.0</t>
        </is>
      </c>
      <c r="F2527" s="11" t="inlineStr">
        <is>
          <t>GC</t>
        </is>
      </c>
      <c r="G2527" s="7" t="inlineStr">
        <is>
          <t>Capital Plan</t>
        </is>
      </c>
      <c r="H2527" s="3" t="n">
        <v>2500</v>
      </c>
      <c r="I2527" s="3" t="n">
        <v>750</v>
      </c>
      <c r="J2527" s="4" t="n">
        <v>1750</v>
      </c>
      <c r="K2527" s="8">
        <f>IF(H2527=0,0,I2527/H2527)</f>
        <v/>
      </c>
      <c r="L2527" s="10" t="inlineStr">
        <is>
          <t>In Progress</t>
        </is>
      </c>
    </row>
    <row r="2528">
      <c r="A2528" t="inlineStr">
        <is>
          <t>Tribute Verdae</t>
        </is>
      </c>
      <c r="B2528" s="7" t="n">
        <v>2026</v>
      </c>
      <c r="C2528" t="inlineStr">
        <is>
          <t>Repair balcony support posts</t>
        </is>
      </c>
      <c r="D2528" t="inlineStr">
        <is>
          <t>The bases at some balcony support posts are overhanging the concrete patio slab edge and not fully bearing on the concre</t>
        </is>
      </c>
      <c r="E2528" s="7" t="inlineStr">
        <is>
          <t>84104.0</t>
        </is>
      </c>
      <c r="F2528" s="11" t="inlineStr">
        <is>
          <t>GC</t>
        </is>
      </c>
      <c r="G2528" s="7" t="inlineStr">
        <is>
          <t>Capital Plan</t>
        </is>
      </c>
      <c r="H2528" s="3" t="n">
        <v>25000</v>
      </c>
      <c r="I2528" s="3" t="n">
        <v>7500</v>
      </c>
      <c r="J2528" s="4" t="n">
        <v>17500</v>
      </c>
      <c r="K2528" s="8">
        <f>IF(H2528=0,0,I2528/H2528)</f>
        <v/>
      </c>
      <c r="L2528" s="10" t="inlineStr">
        <is>
          <t>In Progress</t>
        </is>
      </c>
    </row>
    <row r="2529">
      <c r="A2529" t="inlineStr">
        <is>
          <t>Tribute Verdae</t>
        </is>
      </c>
      <c r="B2529" s="7" t="n">
        <v>2026</v>
      </c>
      <c r="C2529" t="inlineStr">
        <is>
          <t>Gutters &amp; downspouts</t>
        </is>
      </c>
      <c r="D2529" t="inlineStr">
        <is>
          <t>Inspect and repair downspouts, splash blocks</t>
        </is>
      </c>
      <c r="E2529" s="7" t="inlineStr">
        <is>
          <t>84202.0</t>
        </is>
      </c>
      <c r="F2529" s="11" t="inlineStr">
        <is>
          <t>GC</t>
        </is>
      </c>
      <c r="G2529" s="7" t="inlineStr">
        <is>
          <t>Capital Plan</t>
        </is>
      </c>
      <c r="H2529" s="3" t="n">
        <v>45000</v>
      </c>
      <c r="I2529" s="3" t="n">
        <v>13500</v>
      </c>
      <c r="J2529" s="4" t="n">
        <v>31500</v>
      </c>
      <c r="K2529" s="8">
        <f>IF(H2529=0,0,I2529/H2529)</f>
        <v/>
      </c>
      <c r="L2529" s="10" t="inlineStr">
        <is>
          <t>In Progress</t>
        </is>
      </c>
    </row>
    <row r="2530">
      <c r="A2530" t="inlineStr">
        <is>
          <t>Tribute Verdae</t>
        </is>
      </c>
      <c r="B2530" s="7" t="n">
        <v>2026</v>
      </c>
      <c r="C2530" t="inlineStr">
        <is>
          <t>Dog Park</t>
        </is>
      </c>
      <c r="D2530" t="inlineStr">
        <is>
          <t>Purchasing new astroturf, benches, and shade</t>
        </is>
      </c>
      <c r="E2530" s="7" t="inlineStr">
        <is>
          <t>84130.0</t>
        </is>
      </c>
      <c r="F2530" s="11" t="inlineStr">
        <is>
          <t>GC</t>
        </is>
      </c>
      <c r="G2530" s="7" t="inlineStr">
        <is>
          <t>Capital Plan</t>
        </is>
      </c>
      <c r="H2530" s="3" t="n">
        <v>75000</v>
      </c>
      <c r="I2530" s="3" t="n">
        <v>22500</v>
      </c>
      <c r="J2530" s="4" t="n">
        <v>52500</v>
      </c>
      <c r="K2530" s="8">
        <f>IF(H2530=0,0,I2530/H2530)</f>
        <v/>
      </c>
      <c r="L2530" s="10" t="inlineStr">
        <is>
          <t>In Progress</t>
        </is>
      </c>
    </row>
    <row r="2531">
      <c r="A2531" t="inlineStr">
        <is>
          <t>Tribute Verdae</t>
        </is>
      </c>
      <c r="B2531" s="7" t="n">
        <v>2026</v>
      </c>
      <c r="C2531" t="inlineStr">
        <is>
          <t>Sanitary Sewer Piping</t>
        </is>
      </c>
      <c r="D2531" t="inlineStr">
        <is>
          <t>At sewer scope cleanouts numbers 9 and 2 joint separations were observed. It is recommended to replace or repair the joi</t>
        </is>
      </c>
      <c r="E2531" s="7" t="inlineStr">
        <is>
          <t>84385.0</t>
        </is>
      </c>
      <c r="F2531" s="12" t="inlineStr">
        <is>
          <t>PMC</t>
        </is>
      </c>
      <c r="G2531" s="7" t="inlineStr">
        <is>
          <t>Capital Plan</t>
        </is>
      </c>
      <c r="H2531" s="3" t="n">
        <v>29500</v>
      </c>
      <c r="I2531" s="3" t="n">
        <v>4481</v>
      </c>
      <c r="J2531" s="4" t="n">
        <v>25019</v>
      </c>
      <c r="K2531" s="8">
        <f>IF(H2531=0,0,I2531/H2531)</f>
        <v/>
      </c>
      <c r="L2531" s="10" t="inlineStr">
        <is>
          <t>In Progress</t>
        </is>
      </c>
    </row>
    <row r="2532">
      <c r="A2532" t="inlineStr">
        <is>
          <t>Tribute Verdae</t>
        </is>
      </c>
      <c r="B2532" s="7" t="n">
        <v>2026</v>
      </c>
      <c r="C2532" t="inlineStr">
        <is>
          <t>Refrigerant linesets insulation</t>
        </is>
      </c>
      <c r="D2532" t="inlineStr">
        <is>
          <t>Partner observed that the insulation on the exterior portion of the refrigerant linesets between the condensing units an</t>
        </is>
      </c>
      <c r="E2532" s="7" t="inlineStr">
        <is>
          <t>84217.0</t>
        </is>
      </c>
      <c r="F2532" s="11" t="inlineStr">
        <is>
          <t>GC</t>
        </is>
      </c>
      <c r="G2532" s="7" t="inlineStr">
        <is>
          <t>Capital Plan</t>
        </is>
      </c>
      <c r="H2532" s="3" t="n">
        <v>6500</v>
      </c>
      <c r="I2532" s="3" t="n">
        <v>1950</v>
      </c>
      <c r="J2532" s="4" t="n">
        <v>4550</v>
      </c>
      <c r="K2532" s="8">
        <f>IF(H2532=0,0,I2532/H2532)</f>
        <v/>
      </c>
      <c r="L2532" s="10" t="inlineStr">
        <is>
          <t>In Progress</t>
        </is>
      </c>
    </row>
    <row r="2533">
      <c r="A2533" t="inlineStr">
        <is>
          <t>Tribute Verdae</t>
        </is>
      </c>
      <c r="B2533" s="7" t="n">
        <v>2026</v>
      </c>
      <c r="C2533" t="inlineStr">
        <is>
          <t>Construction Management Fee</t>
        </is>
      </c>
      <c r="D2533" t="inlineStr">
        <is>
          <t>CM Fee</t>
        </is>
      </c>
      <c r="E2533" s="7" t="inlineStr">
        <is>
          <t>84505.0</t>
        </is>
      </c>
      <c r="F2533" s="11" t="inlineStr">
        <is>
          <t>GC</t>
        </is>
      </c>
      <c r="G2533" s="15" t="inlineStr">
        <is>
          <t>CM Fee</t>
        </is>
      </c>
      <c r="H2533" s="3" t="n">
        <v>51635</v>
      </c>
      <c r="I2533" s="3" t="n">
        <v>0</v>
      </c>
      <c r="J2533" s="4" t="n">
        <v>51635</v>
      </c>
      <c r="K2533" s="8">
        <f>IF(H2533=0,0,I2533/H2533)</f>
        <v/>
      </c>
      <c r="L2533" s="12" t="inlineStr">
        <is>
          <t>Reserve</t>
        </is>
      </c>
    </row>
    <row r="2534">
      <c r="A2534" t="inlineStr">
        <is>
          <t>Walnut Square</t>
        </is>
      </c>
      <c r="B2534" s="7" t="n">
        <v>2026</v>
      </c>
      <c r="C2534" t="inlineStr">
        <is>
          <t>Landscape Cleanup and Enhancements</t>
        </is>
      </c>
      <c r="D2534" t="inlineStr">
        <is>
          <t>Tree trim and landscape cleanup</t>
        </is>
      </c>
      <c r="E2534" s="7" t="inlineStr">
        <is>
          <t>84303.0</t>
        </is>
      </c>
      <c r="F2534" s="12" t="inlineStr">
        <is>
          <t>PMC</t>
        </is>
      </c>
      <c r="G2534" s="7" t="inlineStr">
        <is>
          <t>Capital Plan</t>
        </is>
      </c>
      <c r="H2534" s="3" t="n">
        <v>50000</v>
      </c>
      <c r="I2534" s="3" t="n">
        <v>0</v>
      </c>
      <c r="J2534" s="4" t="n">
        <v>50000</v>
      </c>
      <c r="K2534" s="8">
        <f>IF(H2534=0,0,I2534/H2534)</f>
        <v/>
      </c>
      <c r="L2534" s="13" t="inlineStr">
        <is>
          <t>Not Started</t>
        </is>
      </c>
    </row>
    <row r="2535">
      <c r="A2535" t="inlineStr">
        <is>
          <t>Walnut Square</t>
        </is>
      </c>
      <c r="B2535" s="7" t="n">
        <v>2026</v>
      </c>
      <c r="C2535" t="inlineStr">
        <is>
          <t>Water Distribution Piping</t>
        </is>
      </c>
      <c r="D2535" t="inlineStr">
        <is>
          <t>Two different water leaks from meter boxes
Allowance to repair city water main leaks at the property based on observed c</t>
        </is>
      </c>
      <c r="E2535" s="7" t="inlineStr">
        <is>
          <t>84470.0</t>
        </is>
      </c>
      <c r="F2535" s="11" t="inlineStr">
        <is>
          <t>GC</t>
        </is>
      </c>
      <c r="G2535" s="7" t="inlineStr">
        <is>
          <t>Capital Plan</t>
        </is>
      </c>
      <c r="H2535" s="3" t="n">
        <v>12000</v>
      </c>
      <c r="I2535" s="3" t="n">
        <v>0</v>
      </c>
      <c r="J2535" s="4" t="n">
        <v>12000</v>
      </c>
      <c r="K2535" s="8">
        <f>IF(H2535=0,0,I2535/H2535)</f>
        <v/>
      </c>
      <c r="L2535" s="13" t="inlineStr">
        <is>
          <t>Not Started</t>
        </is>
      </c>
    </row>
    <row r="2536">
      <c r="A2536" t="inlineStr">
        <is>
          <t>Walnut Square</t>
        </is>
      </c>
      <c r="B2536" s="7" t="n">
        <v>2026</v>
      </c>
      <c r="C2536" t="inlineStr">
        <is>
          <t>Pavement</t>
        </is>
      </c>
      <c r="D2536" t="inlineStr">
        <is>
          <t>Remove and replace pothole areas on site</t>
        </is>
      </c>
      <c r="E2536" s="7" t="inlineStr">
        <is>
          <t>84204.0</t>
        </is>
      </c>
      <c r="F2536" s="11" t="inlineStr">
        <is>
          <t>GC</t>
        </is>
      </c>
      <c r="G2536" s="7" t="inlineStr">
        <is>
          <t>Capital Plan</t>
        </is>
      </c>
      <c r="H2536" s="3" t="n">
        <v>28000</v>
      </c>
      <c r="I2536" s="3" t="n">
        <v>0</v>
      </c>
      <c r="J2536" s="4" t="n">
        <v>28000</v>
      </c>
      <c r="K2536" s="8">
        <f>IF(H2536=0,0,I2536/H2536)</f>
        <v/>
      </c>
      <c r="L2536" s="13" t="inlineStr">
        <is>
          <t>Not Started</t>
        </is>
      </c>
    </row>
    <row r="2537">
      <c r="A2537" t="inlineStr">
        <is>
          <t>Walnut Square</t>
        </is>
      </c>
      <c r="B2537" s="7" t="n">
        <v>2026</v>
      </c>
      <c r="C2537" t="inlineStr">
        <is>
          <t>ADA parking &amp; curb cuts</t>
        </is>
      </c>
      <c r="D2537" t="inlineStr">
        <is>
          <t>Remove and replace damaged curbs on community</t>
        </is>
      </c>
      <c r="E2537" s="7" t="inlineStr">
        <is>
          <t>84221.0</t>
        </is>
      </c>
      <c r="F2537" s="11" t="inlineStr">
        <is>
          <t>GC</t>
        </is>
      </c>
      <c r="G2537" s="7" t="inlineStr">
        <is>
          <t>Capital Plan</t>
        </is>
      </c>
      <c r="H2537" s="3" t="n">
        <v>30000</v>
      </c>
      <c r="I2537" s="3" t="n">
        <v>0</v>
      </c>
      <c r="J2537" s="4" t="n">
        <v>30000</v>
      </c>
      <c r="K2537" s="8">
        <f>IF(H2537=0,0,I2537/H2537)</f>
        <v/>
      </c>
      <c r="L2537" s="13" t="inlineStr">
        <is>
          <t>Not Started</t>
        </is>
      </c>
    </row>
    <row r="2538">
      <c r="A2538" t="inlineStr">
        <is>
          <t>Walnut Square</t>
        </is>
      </c>
      <c r="B2538" s="7" t="n">
        <v>2026</v>
      </c>
      <c r="C2538" t="inlineStr">
        <is>
          <t>Sidewalks</t>
        </is>
      </c>
      <c r="D2538" t="inlineStr">
        <is>
          <t>Grind trip hazards</t>
        </is>
      </c>
      <c r="E2538" s="7" t="inlineStr">
        <is>
          <t>84221.0</t>
        </is>
      </c>
      <c r="F2538" s="11" t="inlineStr">
        <is>
          <t>GC</t>
        </is>
      </c>
      <c r="G2538" s="7" t="inlineStr">
        <is>
          <t>Capital Plan</t>
        </is>
      </c>
      <c r="H2538" s="3" t="n">
        <v>10000</v>
      </c>
      <c r="I2538" s="3" t="n">
        <v>0</v>
      </c>
      <c r="J2538" s="4" t="n">
        <v>10000</v>
      </c>
      <c r="K2538" s="8">
        <f>IF(H2538=0,0,I2538/H2538)</f>
        <v/>
      </c>
      <c r="L2538" s="13" t="inlineStr">
        <is>
          <t>Not Started</t>
        </is>
      </c>
    </row>
    <row r="2539">
      <c r="A2539" t="inlineStr">
        <is>
          <t>Walnut Square</t>
        </is>
      </c>
      <c r="B2539" s="7" t="n">
        <v>2026</v>
      </c>
      <c r="C2539" t="inlineStr">
        <is>
          <t>Fences &amp; gates - site perimeter</t>
        </is>
      </c>
      <c r="D2539" t="inlineStr">
        <is>
          <t>Rebuild 2500 lf of wood fence, repair 2000 lf of iron fence and paint both</t>
        </is>
      </c>
      <c r="E2539" s="7" t="inlineStr">
        <is>
          <t>84205.0</t>
        </is>
      </c>
      <c r="F2539" s="11" t="inlineStr">
        <is>
          <t>GC</t>
        </is>
      </c>
      <c r="G2539" s="7" t="inlineStr">
        <is>
          <t>Capital Plan</t>
        </is>
      </c>
      <c r="H2539" s="3" t="n">
        <v>192000</v>
      </c>
      <c r="I2539" s="3" t="n">
        <v>0</v>
      </c>
      <c r="J2539" s="4" t="n">
        <v>192000</v>
      </c>
      <c r="K2539" s="8">
        <f>IF(H2539=0,0,I2539/H2539)</f>
        <v/>
      </c>
      <c r="L2539" s="13" t="inlineStr">
        <is>
          <t>Not Started</t>
        </is>
      </c>
    </row>
    <row r="2540">
      <c r="A2540" t="inlineStr">
        <is>
          <t>Walnut Square</t>
        </is>
      </c>
      <c r="B2540" s="7" t="n">
        <v>2026</v>
      </c>
      <c r="C2540" t="inlineStr">
        <is>
          <t>Fences &amp; gates - swimming pool</t>
        </is>
      </c>
      <c r="D2540" t="inlineStr">
        <is>
          <t>Repair and paint</t>
        </is>
      </c>
      <c r="E2540" s="7" t="inlineStr">
        <is>
          <t>84205.0</t>
        </is>
      </c>
      <c r="F2540" s="11" t="inlineStr">
        <is>
          <t>GC</t>
        </is>
      </c>
      <c r="G2540" s="7" t="inlineStr">
        <is>
          <t>Capital Plan</t>
        </is>
      </c>
      <c r="H2540" s="3" t="n">
        <v>5600</v>
      </c>
      <c r="I2540" s="3" t="n">
        <v>0</v>
      </c>
      <c r="J2540" s="4" t="n">
        <v>5600</v>
      </c>
      <c r="K2540" s="8">
        <f>IF(H2540=0,0,I2540/H2540)</f>
        <v/>
      </c>
      <c r="L2540" s="13" t="inlineStr">
        <is>
          <t>Not Started</t>
        </is>
      </c>
    </row>
    <row r="2541">
      <c r="A2541" t="inlineStr">
        <is>
          <t>Walnut Square</t>
        </is>
      </c>
      <c r="B2541" s="7" t="n">
        <v>2026</v>
      </c>
      <c r="C2541" t="inlineStr">
        <is>
          <t>Playground area</t>
        </is>
      </c>
      <c r="D2541" t="inlineStr">
        <is>
          <t>Turf around playground areas</t>
        </is>
      </c>
      <c r="E2541" s="7" t="inlineStr">
        <is>
          <t>84195.0</t>
        </is>
      </c>
      <c r="F2541" s="11" t="inlineStr">
        <is>
          <t>GC</t>
        </is>
      </c>
      <c r="G2541" s="7" t="inlineStr">
        <is>
          <t>Capital Plan</t>
        </is>
      </c>
      <c r="H2541" s="3" t="n">
        <v>45000</v>
      </c>
      <c r="I2541" s="3" t="n">
        <v>0</v>
      </c>
      <c r="J2541" s="4" t="n">
        <v>45000</v>
      </c>
      <c r="K2541" s="8">
        <f>IF(H2541=0,0,I2541/H2541)</f>
        <v/>
      </c>
      <c r="L2541" s="13" t="inlineStr">
        <is>
          <t>Not Started</t>
        </is>
      </c>
    </row>
    <row r="2542">
      <c r="A2542" t="inlineStr">
        <is>
          <t>Walnut Square</t>
        </is>
      </c>
      <c r="B2542" s="7" t="n">
        <v>2026</v>
      </c>
      <c r="C2542" t="inlineStr">
        <is>
          <t>Dumpster enclosures</t>
        </is>
      </c>
      <c r="D2542" t="inlineStr">
        <is>
          <t>Repair and paint</t>
        </is>
      </c>
      <c r="E2542" s="7" t="inlineStr">
        <is>
          <t>84111.0</t>
        </is>
      </c>
      <c r="F2542" s="11" t="inlineStr">
        <is>
          <t>GC</t>
        </is>
      </c>
      <c r="G2542" s="7" t="inlineStr">
        <is>
          <t>Capital Plan</t>
        </is>
      </c>
      <c r="H2542" s="3" t="n">
        <v>14000</v>
      </c>
      <c r="I2542" s="3" t="n">
        <v>0</v>
      </c>
      <c r="J2542" s="4" t="n">
        <v>14000</v>
      </c>
      <c r="K2542" s="8">
        <f>IF(H2542=0,0,I2542/H2542)</f>
        <v/>
      </c>
      <c r="L2542" s="13" t="inlineStr">
        <is>
          <t>Not Started</t>
        </is>
      </c>
    </row>
    <row r="2543">
      <c r="A2543" t="inlineStr">
        <is>
          <t>Walnut Square</t>
        </is>
      </c>
      <c r="B2543" s="7" t="n">
        <v>2026</v>
      </c>
      <c r="C2543" t="inlineStr">
        <is>
          <t>Repair exterior stair treads and stringers</t>
        </is>
      </c>
      <c r="D2543" t="inlineStr">
        <is>
          <t>Resurface stairs to office</t>
        </is>
      </c>
      <c r="E2543" s="7" t="inlineStr">
        <is>
          <t>84114.0</t>
        </is>
      </c>
      <c r="F2543" s="11" t="inlineStr">
        <is>
          <t>GC</t>
        </is>
      </c>
      <c r="G2543" s="7" t="inlineStr">
        <is>
          <t>Capital Plan</t>
        </is>
      </c>
      <c r="H2543" s="3" t="n">
        <v>10000</v>
      </c>
      <c r="I2543" s="3" t="n">
        <v>0</v>
      </c>
      <c r="J2543" s="4" t="n">
        <v>10000</v>
      </c>
      <c r="K2543" s="8">
        <f>IF(H2543=0,0,I2543/H2543)</f>
        <v/>
      </c>
      <c r="L2543" s="13" t="inlineStr">
        <is>
          <t>Not Started</t>
        </is>
      </c>
    </row>
    <row r="2544">
      <c r="A2544" t="inlineStr">
        <is>
          <t>Walnut Square</t>
        </is>
      </c>
      <c r="B2544" s="7" t="n">
        <v>2026</v>
      </c>
      <c r="C2544" t="inlineStr">
        <is>
          <t>Repair patio/balcony railings</t>
        </is>
      </c>
      <c r="D2544" t="inlineStr">
        <is>
          <t>Secure balcony railings</t>
        </is>
      </c>
      <c r="E2544" s="7" t="inlineStr">
        <is>
          <t>84121.0</t>
        </is>
      </c>
      <c r="F2544" s="11" t="inlineStr">
        <is>
          <t>GC</t>
        </is>
      </c>
      <c r="G2544" s="7" t="inlineStr">
        <is>
          <t>Capital Plan</t>
        </is>
      </c>
      <c r="H2544" s="3" t="n">
        <v>8500</v>
      </c>
      <c r="I2544" s="3" t="n">
        <v>0</v>
      </c>
      <c r="J2544" s="4" t="n">
        <v>8500</v>
      </c>
      <c r="K2544" s="8">
        <f>IF(H2544=0,0,I2544/H2544)</f>
        <v/>
      </c>
      <c r="L2544" s="13" t="inlineStr">
        <is>
          <t>Not Started</t>
        </is>
      </c>
    </row>
    <row r="2545">
      <c r="A2545" t="inlineStr">
        <is>
          <t>Walnut Square</t>
        </is>
      </c>
      <c r="B2545" s="7" t="n">
        <v>2026</v>
      </c>
      <c r="C2545" t="inlineStr">
        <is>
          <t>Expansion joints</t>
        </is>
      </c>
      <c r="D2545" t="inlineStr">
        <is>
          <t>Exterior Expansion Joints</t>
        </is>
      </c>
      <c r="E2545" s="7" t="inlineStr">
        <is>
          <t>84206.0</t>
        </is>
      </c>
      <c r="F2545" s="11" t="inlineStr">
        <is>
          <t>GC</t>
        </is>
      </c>
      <c r="G2545" s="7" t="inlineStr">
        <is>
          <t>Capital Plan</t>
        </is>
      </c>
      <c r="H2545" s="3" t="n">
        <v>17000</v>
      </c>
      <c r="I2545" s="3" t="n">
        <v>0</v>
      </c>
      <c r="J2545" s="4" t="n">
        <v>17000</v>
      </c>
      <c r="K2545" s="8">
        <f>IF(H2545=0,0,I2545/H2545)</f>
        <v/>
      </c>
      <c r="L2545" s="13" t="inlineStr">
        <is>
          <t>Not Started</t>
        </is>
      </c>
    </row>
    <row r="2546">
      <c r="A2546" t="inlineStr">
        <is>
          <t>Walnut Square</t>
        </is>
      </c>
      <c r="B2546" s="7" t="n">
        <v>2026</v>
      </c>
      <c r="C2546" t="inlineStr">
        <is>
          <t>Gutters &amp; downspouts</t>
        </is>
      </c>
      <c r="D2546" t="inlineStr">
        <is>
          <t>Clean and repitch gutters and  repair down spouts  throughout property</t>
        </is>
      </c>
      <c r="E2546" s="7" t="inlineStr">
        <is>
          <t>84202.0</t>
        </is>
      </c>
      <c r="F2546" s="11" t="inlineStr">
        <is>
          <t>GC</t>
        </is>
      </c>
      <c r="G2546" s="7" t="inlineStr">
        <is>
          <t>Capital Plan</t>
        </is>
      </c>
      <c r="H2546" s="3" t="n">
        <v>28000</v>
      </c>
      <c r="I2546" s="3" t="n">
        <v>8400</v>
      </c>
      <c r="J2546" s="4" t="n">
        <v>19600</v>
      </c>
      <c r="K2546" s="8">
        <f>IF(H2546=0,0,I2546/H2546)</f>
        <v/>
      </c>
      <c r="L2546" s="10" t="inlineStr">
        <is>
          <t>In Progress</t>
        </is>
      </c>
    </row>
    <row r="2547">
      <c r="A2547" t="inlineStr">
        <is>
          <t>Walnut Square</t>
        </is>
      </c>
      <c r="B2547" s="7" t="n">
        <v>2026</v>
      </c>
      <c r="C2547" t="inlineStr">
        <is>
          <t>Flashing</t>
        </is>
      </c>
      <c r="D2547" t="inlineStr">
        <is>
          <t>Roof Flashing</t>
        </is>
      </c>
      <c r="E2547" s="7" t="inlineStr">
        <is>
          <t>84433.0</t>
        </is>
      </c>
      <c r="F2547" s="11" t="inlineStr">
        <is>
          <t>GC</t>
        </is>
      </c>
      <c r="G2547" s="7" t="inlineStr">
        <is>
          <t>Capital Plan</t>
        </is>
      </c>
      <c r="H2547" s="3" t="n">
        <v>8500</v>
      </c>
      <c r="I2547" s="3" t="n">
        <v>2550</v>
      </c>
      <c r="J2547" s="4" t="n">
        <v>5950</v>
      </c>
      <c r="K2547" s="8">
        <f>IF(H2547=0,0,I2547/H2547)</f>
        <v/>
      </c>
      <c r="L2547" s="10" t="inlineStr">
        <is>
          <t>In Progress</t>
        </is>
      </c>
    </row>
    <row r="2548">
      <c r="A2548" t="inlineStr">
        <is>
          <t>Walnut Square</t>
        </is>
      </c>
      <c r="B2548" s="7" t="n">
        <v>2026</v>
      </c>
      <c r="C2548" t="inlineStr">
        <is>
          <t xml:space="preserve">Sealants &amp; caulking </t>
        </is>
      </c>
      <c r="D2548" t="inlineStr">
        <is>
          <t>Roof Sealants &amp; caulking</t>
        </is>
      </c>
      <c r="E2548" s="7" t="inlineStr">
        <is>
          <t>84433.0</t>
        </is>
      </c>
      <c r="F2548" s="11" t="inlineStr">
        <is>
          <t>GC</t>
        </is>
      </c>
      <c r="G2548" s="7" t="inlineStr">
        <is>
          <t>Capital Plan</t>
        </is>
      </c>
      <c r="H2548" s="3" t="n">
        <v>8500</v>
      </c>
      <c r="I2548" s="3" t="n">
        <v>2550</v>
      </c>
      <c r="J2548" s="4" t="n">
        <v>5950</v>
      </c>
      <c r="K2548" s="8">
        <f>IF(H2548=0,0,I2548/H2548)</f>
        <v/>
      </c>
      <c r="L2548" s="10" t="inlineStr">
        <is>
          <t>In Progress</t>
        </is>
      </c>
    </row>
    <row r="2549">
      <c r="A2549" t="inlineStr">
        <is>
          <t>Walnut Square</t>
        </is>
      </c>
      <c r="B2549" s="7" t="n">
        <v>2026</v>
      </c>
      <c r="C2549" t="inlineStr">
        <is>
          <t>Repair / replace cement fiber siding</t>
        </is>
      </c>
      <c r="D2549" t="inlineStr">
        <is>
          <t>Repair or replace damaged siding siding</t>
        </is>
      </c>
      <c r="E2549" s="7" t="inlineStr">
        <is>
          <t>84105.0</t>
        </is>
      </c>
      <c r="F2549" s="11" t="inlineStr">
        <is>
          <t>GC</t>
        </is>
      </c>
      <c r="G2549" s="7" t="inlineStr">
        <is>
          <t>Capital Plan</t>
        </is>
      </c>
      <c r="H2549" s="3" t="n">
        <v>19000</v>
      </c>
      <c r="I2549" s="3" t="n">
        <v>5700</v>
      </c>
      <c r="J2549" s="4" t="n">
        <v>13300</v>
      </c>
      <c r="K2549" s="8">
        <f>IF(H2549=0,0,I2549/H2549)</f>
        <v/>
      </c>
      <c r="L2549" s="10" t="inlineStr">
        <is>
          <t>In Progress</t>
        </is>
      </c>
    </row>
    <row r="2550">
      <c r="A2550" t="inlineStr">
        <is>
          <t>Walnut Square</t>
        </is>
      </c>
      <c r="B2550" s="7" t="n">
        <v>2026</v>
      </c>
      <c r="C2550" t="inlineStr">
        <is>
          <t>Exterior building Painting</t>
        </is>
      </c>
      <c r="D2550" t="inlineStr">
        <is>
          <t>Paint community</t>
        </is>
      </c>
      <c r="E2550" s="7" t="inlineStr">
        <is>
          <t>84101.0</t>
        </is>
      </c>
      <c r="F2550" s="11" t="inlineStr">
        <is>
          <t>GC</t>
        </is>
      </c>
      <c r="G2550" s="7" t="inlineStr">
        <is>
          <t>Capital Plan</t>
        </is>
      </c>
      <c r="H2550" s="3" t="n">
        <v>232000</v>
      </c>
      <c r="I2550" s="3" t="n">
        <v>69600</v>
      </c>
      <c r="J2550" s="4" t="n">
        <v>162400</v>
      </c>
      <c r="K2550" s="8">
        <f>IF(H2550=0,0,I2550/H2550)</f>
        <v/>
      </c>
      <c r="L2550" s="10" t="inlineStr">
        <is>
          <t>In Progress</t>
        </is>
      </c>
    </row>
    <row r="2551">
      <c r="A2551" t="inlineStr">
        <is>
          <t>Walnut Square</t>
        </is>
      </c>
      <c r="B2551" s="7" t="n">
        <v>2026</v>
      </c>
      <c r="C2551" t="inlineStr">
        <is>
          <t>Repair / replace wood trim</t>
        </is>
      </c>
      <c r="D2551" t="inlineStr">
        <is>
          <t>Repair / replace wood trim</t>
        </is>
      </c>
      <c r="E2551" s="7" t="inlineStr">
        <is>
          <t>84105.0</t>
        </is>
      </c>
      <c r="F2551" s="11" t="inlineStr">
        <is>
          <t>GC</t>
        </is>
      </c>
      <c r="G2551" s="7" t="inlineStr">
        <is>
          <t>Capital Plan</t>
        </is>
      </c>
      <c r="H2551" s="3" t="n">
        <v>16000</v>
      </c>
      <c r="I2551" s="3" t="n">
        <v>4800</v>
      </c>
      <c r="J2551" s="4" t="n">
        <v>11200</v>
      </c>
      <c r="K2551" s="8">
        <f>IF(H2551=0,0,I2551/H2551)</f>
        <v/>
      </c>
      <c r="L2551" s="10" t="inlineStr">
        <is>
          <t>In Progress</t>
        </is>
      </c>
    </row>
    <row r="2552">
      <c r="A2552" t="inlineStr">
        <is>
          <t>Walnut Square</t>
        </is>
      </c>
      <c r="B2552" s="7" t="n">
        <v>2026</v>
      </c>
      <c r="C2552" t="inlineStr">
        <is>
          <t>Drier vents</t>
        </is>
      </c>
      <c r="D2552" t="inlineStr">
        <is>
          <t>Drier vents</t>
        </is>
      </c>
      <c r="E2552" s="7" t="inlineStr">
        <is>
          <t>84106.0</t>
        </is>
      </c>
      <c r="F2552" s="11" t="inlineStr">
        <is>
          <t>GC</t>
        </is>
      </c>
      <c r="G2552" s="7" t="inlineStr">
        <is>
          <t>Capital Plan</t>
        </is>
      </c>
      <c r="H2552" s="3" t="n">
        <v>15675</v>
      </c>
      <c r="I2552" s="3" t="n">
        <v>0</v>
      </c>
      <c r="J2552" s="4" t="n">
        <v>15675</v>
      </c>
      <c r="K2552" s="8">
        <f>IF(H2552=0,0,I2552/H2552)</f>
        <v/>
      </c>
      <c r="L2552" s="13" t="inlineStr">
        <is>
          <t>Not Started</t>
        </is>
      </c>
    </row>
    <row r="2553">
      <c r="A2553" t="inlineStr">
        <is>
          <t>Walnut Square</t>
        </is>
      </c>
      <c r="B2553" s="7" t="n">
        <v>2026</v>
      </c>
      <c r="C2553" t="inlineStr">
        <is>
          <t>Leasing office floor/wall finishes, Replace</t>
        </is>
      </c>
      <c r="D2553" t="inlineStr">
        <is>
          <t>Reflooring / repaint in office</t>
        </is>
      </c>
      <c r="E2553" s="7" t="inlineStr">
        <is>
          <t>84208</t>
        </is>
      </c>
      <c r="F2553" s="11" t="inlineStr">
        <is>
          <t>GC</t>
        </is>
      </c>
      <c r="G2553" s="7" t="inlineStr">
        <is>
          <t>Capital Plan</t>
        </is>
      </c>
      <c r="H2553" s="3" t="n">
        <v>50000</v>
      </c>
      <c r="I2553" s="3" t="n">
        <v>0</v>
      </c>
      <c r="J2553" s="4" t="n">
        <v>50000</v>
      </c>
      <c r="K2553" s="8">
        <f>IF(H2553=0,0,I2553/H2553)</f>
        <v/>
      </c>
      <c r="L2553" s="13" t="inlineStr">
        <is>
          <t>Not Started</t>
        </is>
      </c>
    </row>
    <row r="2554">
      <c r="A2554" t="inlineStr">
        <is>
          <t>Walnut Square</t>
        </is>
      </c>
      <c r="B2554" s="7" t="n">
        <v>2026</v>
      </c>
      <c r="C2554" t="inlineStr">
        <is>
          <t>Leasing office FF&amp;E, Replace</t>
        </is>
      </c>
      <c r="D2554" t="inlineStr">
        <is>
          <t>Leasing office FF&amp;E, Replace</t>
        </is>
      </c>
      <c r="E2554" s="7" t="inlineStr">
        <is>
          <t>84306</t>
        </is>
      </c>
      <c r="F2554" s="11" t="inlineStr">
        <is>
          <t>GC</t>
        </is>
      </c>
      <c r="G2554" s="7" t="inlineStr">
        <is>
          <t>Capital Plan</t>
        </is>
      </c>
      <c r="H2554" s="3" t="n">
        <v>50000</v>
      </c>
      <c r="I2554" s="3" t="n">
        <v>4702</v>
      </c>
      <c r="J2554" s="4" t="n">
        <v>45298</v>
      </c>
      <c r="K2554" s="8">
        <f>IF(H2554=0,0,I2554/H2554)</f>
        <v/>
      </c>
      <c r="L2554" s="10" t="inlineStr">
        <is>
          <t>In Progress</t>
        </is>
      </c>
    </row>
    <row r="2555">
      <c r="A2555" t="inlineStr">
        <is>
          <t>Walnut Square</t>
        </is>
      </c>
      <c r="B2555" s="7" t="n">
        <v>2026</v>
      </c>
      <c r="C2555" t="inlineStr">
        <is>
          <t>Electrical distribution</t>
        </is>
      </c>
      <c r="D2555" t="inlineStr">
        <is>
          <t>Replace lightning controllers</t>
        </is>
      </c>
      <c r="E2555" s="7" t="inlineStr">
        <is>
          <t>84210</t>
        </is>
      </c>
      <c r="F2555" s="11" t="inlineStr">
        <is>
          <t>GC</t>
        </is>
      </c>
      <c r="G2555" s="7" t="inlineStr">
        <is>
          <t>Capital Plan</t>
        </is>
      </c>
      <c r="H2555" s="3" t="n">
        <v>6000</v>
      </c>
      <c r="I2555" s="3" t="n">
        <v>7200</v>
      </c>
      <c r="J2555" s="4" t="n">
        <v>-1200</v>
      </c>
      <c r="K2555" s="8">
        <f>IF(H2555=0,0,I2555/H2555)</f>
        <v/>
      </c>
      <c r="L2555" s="11" t="inlineStr">
        <is>
          <t>Completed</t>
        </is>
      </c>
    </row>
    <row r="2556">
      <c r="A2556" t="inlineStr">
        <is>
          <t>Walnut Square</t>
        </is>
      </c>
      <c r="B2556" s="7" t="n">
        <v>2026</v>
      </c>
      <c r="C2556" t="inlineStr">
        <is>
          <t>Common area light fixtures</t>
        </is>
      </c>
      <c r="D2556" t="inlineStr">
        <is>
          <t>Replace 6 missing pole lights
Allowance to repair/replace emergency light fixtures in common areas based on expired tags</t>
        </is>
      </c>
      <c r="E2556" s="7" t="inlineStr">
        <is>
          <t>84112</t>
        </is>
      </c>
      <c r="F2556" s="11" t="inlineStr">
        <is>
          <t>GC</t>
        </is>
      </c>
      <c r="G2556" s="7" t="inlineStr">
        <is>
          <t>Capital Plan</t>
        </is>
      </c>
      <c r="H2556" s="3" t="n">
        <v>8000</v>
      </c>
      <c r="I2556" s="3" t="n">
        <v>1800</v>
      </c>
      <c r="J2556" s="4" t="n">
        <v>6200</v>
      </c>
      <c r="K2556" s="8">
        <f>IF(H2556=0,0,I2556/H2556)</f>
        <v/>
      </c>
      <c r="L2556" s="10" t="inlineStr">
        <is>
          <t>In Progress</t>
        </is>
      </c>
    </row>
    <row r="2557">
      <c r="A2557" t="inlineStr">
        <is>
          <t>Walnut Square</t>
        </is>
      </c>
      <c r="B2557" s="7" t="n">
        <v>2026</v>
      </c>
      <c r="C2557" t="inlineStr">
        <is>
          <t>Replace breezeway lights</t>
        </is>
      </c>
      <c r="D2557" t="inlineStr">
        <is>
          <t>Replace front door lights with mini LED wallpacks</t>
        </is>
      </c>
      <c r="E2557" s="7" t="inlineStr">
        <is>
          <t>84112</t>
        </is>
      </c>
      <c r="F2557" s="11" t="inlineStr">
        <is>
          <t>GC</t>
        </is>
      </c>
      <c r="G2557" s="7" t="inlineStr">
        <is>
          <t>Capital Plan</t>
        </is>
      </c>
      <c r="H2557" s="3" t="n">
        <v>24000</v>
      </c>
      <c r="I2557" s="3" t="n">
        <v>2400</v>
      </c>
      <c r="J2557" s="4" t="n">
        <v>21600</v>
      </c>
      <c r="K2557" s="8">
        <f>IF(H2557=0,0,I2557/H2557)</f>
        <v/>
      </c>
      <c r="L2557" s="10" t="inlineStr">
        <is>
          <t>In Progress</t>
        </is>
      </c>
    </row>
    <row r="2558">
      <c r="A2558" t="inlineStr">
        <is>
          <t>Walnut Square</t>
        </is>
      </c>
      <c r="B2558" s="7" t="n">
        <v>2026</v>
      </c>
      <c r="C2558" t="inlineStr">
        <is>
          <t>Contingency</t>
        </is>
      </c>
      <c r="D2558" t="inlineStr">
        <is>
          <t>Contingency Amount</t>
        </is>
      </c>
      <c r="E2558" s="7" t="inlineStr">
        <is>
          <t>84510.0</t>
        </is>
      </c>
      <c r="F2558" s="11" t="inlineStr">
        <is>
          <t>GC</t>
        </is>
      </c>
      <c r="G2558" s="15" t="inlineStr">
        <is>
          <t>Contingency</t>
        </is>
      </c>
      <c r="H2558" s="3" t="n">
        <v>44389</v>
      </c>
      <c r="I2558" s="3" t="n">
        <v>0</v>
      </c>
      <c r="J2558" s="4" t="n">
        <v>44389</v>
      </c>
      <c r="K2558" s="8">
        <f>IF(H2558=0,0,I2558/H2558)</f>
        <v/>
      </c>
      <c r="L2558" s="12" t="inlineStr">
        <is>
          <t>Reserve</t>
        </is>
      </c>
    </row>
    <row r="2559">
      <c r="A2559" t="inlineStr">
        <is>
          <t>Walnut Square</t>
        </is>
      </c>
      <c r="B2559" s="7" t="n">
        <v>2026</v>
      </c>
      <c r="C2559" t="inlineStr">
        <is>
          <t>Construction Management Fee</t>
        </is>
      </c>
      <c r="D2559" t="inlineStr">
        <is>
          <t>CM Fee</t>
        </is>
      </c>
      <c r="E2559" s="7" t="inlineStr">
        <is>
          <t>84505.0</t>
        </is>
      </c>
      <c r="F2559" s="11" t="inlineStr">
        <is>
          <t>GC</t>
        </is>
      </c>
      <c r="G2559" s="15" t="inlineStr">
        <is>
          <t>CM Fee</t>
        </is>
      </c>
      <c r="H2559" s="3" t="n">
        <v>46608</v>
      </c>
      <c r="I2559" s="3" t="n">
        <v>0</v>
      </c>
      <c r="J2559" s="4" t="n">
        <v>46608</v>
      </c>
      <c r="K2559" s="8">
        <f>IF(H2559=0,0,I2559/H2559)</f>
        <v/>
      </c>
      <c r="L2559" s="12" t="inlineStr">
        <is>
          <t>Reserve</t>
        </is>
      </c>
    </row>
    <row r="2560">
      <c r="A2560" t="inlineStr">
        <is>
          <t>Waterford</t>
        </is>
      </c>
      <c r="B2560" s="7" t="n">
        <v>2026</v>
      </c>
      <c r="C2560" t="inlineStr">
        <is>
          <t>Parking lot repairs</t>
        </is>
      </c>
      <c r="D2560" t="inlineStr">
        <is>
          <t>PNA: repair potholes.  Concept Walk - Replace speed bumps as needed</t>
        </is>
      </c>
      <c r="E2560" s="7" t="inlineStr">
        <is>
          <t>84201</t>
        </is>
      </c>
      <c r="F2560" s="11" t="inlineStr">
        <is>
          <t>GC</t>
        </is>
      </c>
      <c r="G2560" s="7" t="inlineStr">
        <is>
          <t>Capital Plan</t>
        </is>
      </c>
      <c r="H2560" s="3" t="n">
        <v>38000</v>
      </c>
      <c r="I2560" s="3" t="n">
        <v>12000</v>
      </c>
      <c r="J2560" s="4" t="n">
        <v>26000</v>
      </c>
      <c r="K2560" s="8">
        <f>IF(H2560=0,0,I2560/H2560)</f>
        <v/>
      </c>
      <c r="L2560" s="10" t="inlineStr">
        <is>
          <t>In Progress</t>
        </is>
      </c>
    </row>
    <row r="2561">
      <c r="A2561" t="inlineStr">
        <is>
          <t>Waterford</t>
        </is>
      </c>
      <c r="B2561" s="7" t="n">
        <v>2026</v>
      </c>
      <c r="C2561" t="inlineStr">
        <is>
          <t xml:space="preserve">Asphalt seal coating </t>
        </is>
      </c>
      <c r="D2561" t="inlineStr">
        <is>
          <t xml:space="preserve">PNA: Crack Fill                                                                                                         </t>
        </is>
      </c>
      <c r="E2561" s="7" t="inlineStr">
        <is>
          <t>84221</t>
        </is>
      </c>
      <c r="F2561" s="11" t="inlineStr">
        <is>
          <t>GC</t>
        </is>
      </c>
      <c r="G2561" s="7" t="inlineStr">
        <is>
          <t>Capital Plan</t>
        </is>
      </c>
      <c r="H2561" s="3" t="n">
        <v>29000</v>
      </c>
      <c r="I2561" s="3" t="n">
        <v>8700</v>
      </c>
      <c r="J2561" s="4" t="n">
        <v>20300</v>
      </c>
      <c r="K2561" s="8">
        <f>IF(H2561=0,0,I2561/H2561)</f>
        <v/>
      </c>
      <c r="L2561" s="10" t="inlineStr">
        <is>
          <t>In Progress</t>
        </is>
      </c>
    </row>
    <row r="2562">
      <c r="A2562" t="inlineStr">
        <is>
          <t>Waterford</t>
        </is>
      </c>
      <c r="B2562" s="7" t="n">
        <v>2026</v>
      </c>
      <c r="C2562" t="inlineStr">
        <is>
          <t>Curbing Repairs</t>
        </is>
      </c>
      <c r="D2562" t="inlineStr">
        <is>
          <t xml:space="preserve">PNA: Curbing Repairs                                                                                                    </t>
        </is>
      </c>
      <c r="E2562" s="7" t="inlineStr">
        <is>
          <t>MISSING</t>
        </is>
      </c>
      <c r="F2562" s="11" t="inlineStr">
        <is>
          <t>GC</t>
        </is>
      </c>
      <c r="G2562" s="7" t="inlineStr">
        <is>
          <t>Capital Plan</t>
        </is>
      </c>
      <c r="H2562" s="3" t="n">
        <v>24000</v>
      </c>
      <c r="I2562" s="3" t="n">
        <v>7200</v>
      </c>
      <c r="J2562" s="4" t="n">
        <v>16800</v>
      </c>
      <c r="K2562" s="8">
        <f>IF(H2562=0,0,I2562/H2562)</f>
        <v/>
      </c>
      <c r="L2562" s="10" t="inlineStr">
        <is>
          <t>In Progress</t>
        </is>
      </c>
    </row>
    <row r="2563">
      <c r="A2563" t="inlineStr">
        <is>
          <t>Waterford</t>
        </is>
      </c>
      <c r="B2563" s="7" t="n">
        <v>2026</v>
      </c>
      <c r="C2563" t="inlineStr">
        <is>
          <t>Sidewalks and curbs</t>
        </is>
      </c>
      <c r="D2563" t="inlineStr">
        <is>
          <t xml:space="preserve">PNA: grind trip hazards                                                                                                 </t>
        </is>
      </c>
      <c r="E2563" s="7" t="inlineStr">
        <is>
          <t>84221</t>
        </is>
      </c>
      <c r="F2563" s="11" t="inlineStr">
        <is>
          <t>GC</t>
        </is>
      </c>
      <c r="G2563" s="7" t="inlineStr">
        <is>
          <t>Capital Plan</t>
        </is>
      </c>
      <c r="H2563" s="3" t="n">
        <v>14000</v>
      </c>
      <c r="I2563" s="3" t="n">
        <v>4200</v>
      </c>
      <c r="J2563" s="4" t="n">
        <v>9800</v>
      </c>
      <c r="K2563" s="8">
        <f>IF(H2563=0,0,I2563/H2563)</f>
        <v/>
      </c>
      <c r="L2563" s="10" t="inlineStr">
        <is>
          <t>In Progress</t>
        </is>
      </c>
    </row>
    <row r="2564">
      <c r="A2564" t="inlineStr">
        <is>
          <t>Waterford</t>
        </is>
      </c>
      <c r="B2564" s="7" t="n">
        <v>2026</v>
      </c>
      <c r="C2564" t="inlineStr">
        <is>
          <t>Site perimeter fencing</t>
        </is>
      </c>
      <c r="D2564" t="inlineStr">
        <is>
          <t>Concept Walk - Stain streetside perimeter fencing.  Pressure wash interior perimeter fencing to remove moss buildup.</t>
        </is>
      </c>
      <c r="E2564" s="7" t="inlineStr">
        <is>
          <t>84205</t>
        </is>
      </c>
      <c r="F2564" s="11" t="inlineStr">
        <is>
          <t>GC</t>
        </is>
      </c>
      <c r="G2564" s="7" t="inlineStr">
        <is>
          <t>Capital Plan</t>
        </is>
      </c>
      <c r="H2564" s="3" t="n">
        <v>16480</v>
      </c>
      <c r="I2564" s="3" t="n">
        <v>4944</v>
      </c>
      <c r="J2564" s="4" t="n">
        <v>11536</v>
      </c>
      <c r="K2564" s="8">
        <f>IF(H2564=0,0,I2564/H2564)</f>
        <v/>
      </c>
      <c r="L2564" s="10" t="inlineStr">
        <is>
          <t>In Progress</t>
        </is>
      </c>
    </row>
    <row r="2565">
      <c r="A2565" t="inlineStr">
        <is>
          <t>Waterford</t>
        </is>
      </c>
      <c r="B2565" s="7" t="n">
        <v>2026</v>
      </c>
      <c r="C2565" t="inlineStr">
        <is>
          <t>Landscape Cleanup and Enhancements</t>
        </is>
      </c>
      <c r="D2565" t="inlineStr">
        <is>
          <t>Concept Walk - Tree trim and general curb appeal enhancement; Streetside cleanup around sign</t>
        </is>
      </c>
      <c r="E2565" s="7" t="inlineStr">
        <is>
          <t>84303</t>
        </is>
      </c>
      <c r="F2565" s="12" t="inlineStr">
        <is>
          <t>PMC</t>
        </is>
      </c>
      <c r="G2565" s="7" t="inlineStr">
        <is>
          <t>Capital Plan</t>
        </is>
      </c>
      <c r="H2565" s="3" t="n">
        <v>50000</v>
      </c>
      <c r="I2565" s="3" t="n">
        <v>0</v>
      </c>
      <c r="J2565" s="4" t="n">
        <v>50000</v>
      </c>
      <c r="K2565" s="8">
        <f>IF(H2565=0,0,I2565/H2565)</f>
        <v/>
      </c>
      <c r="L2565" s="13" t="inlineStr">
        <is>
          <t>Not Started</t>
        </is>
      </c>
    </row>
    <row r="2566">
      <c r="A2566" t="inlineStr">
        <is>
          <t>Waterford</t>
        </is>
      </c>
      <c r="B2566" s="7" t="n">
        <v>2026</v>
      </c>
      <c r="C2566" t="inlineStr">
        <is>
          <t>Carports / Garages</t>
        </is>
      </c>
      <c r="D2566" t="inlineStr">
        <is>
          <t>PNA: Repair carports</t>
        </is>
      </c>
      <c r="E2566" s="7" t="inlineStr">
        <is>
          <t>84219</t>
        </is>
      </c>
      <c r="F2566" s="11" t="inlineStr">
        <is>
          <t>GC</t>
        </is>
      </c>
      <c r="G2566" s="7" t="inlineStr">
        <is>
          <t>Capital Plan</t>
        </is>
      </c>
      <c r="H2566" s="3" t="n">
        <v>22000</v>
      </c>
      <c r="I2566" s="3" t="n">
        <v>6600</v>
      </c>
      <c r="J2566" s="4" t="n">
        <v>15400</v>
      </c>
      <c r="K2566" s="8">
        <f>IF(H2566=0,0,I2566/H2566)</f>
        <v/>
      </c>
      <c r="L2566" s="10" t="inlineStr">
        <is>
          <t>In Progress</t>
        </is>
      </c>
    </row>
    <row r="2567">
      <c r="A2567" t="inlineStr">
        <is>
          <t>Waterford</t>
        </is>
      </c>
      <c r="B2567" s="7" t="n">
        <v>2026</v>
      </c>
      <c r="C2567" t="inlineStr">
        <is>
          <t>Dumpster enclosures</t>
        </is>
      </c>
      <c r="D2567" t="inlineStr">
        <is>
          <t xml:space="preserve">PNA - Repair dumpster enclosures.                                                                                       </t>
        </is>
      </c>
      <c r="E2567" s="7" t="inlineStr">
        <is>
          <t>84111</t>
        </is>
      </c>
      <c r="F2567" s="11" t="inlineStr">
        <is>
          <t>GC</t>
        </is>
      </c>
      <c r="G2567" s="7" t="inlineStr">
        <is>
          <t>Capital Plan</t>
        </is>
      </c>
      <c r="H2567" s="3" t="n">
        <v>18000</v>
      </c>
      <c r="I2567" s="3" t="n">
        <v>5400</v>
      </c>
      <c r="J2567" s="4" t="n">
        <v>12600</v>
      </c>
      <c r="K2567" s="8">
        <f>IF(H2567=0,0,I2567/H2567)</f>
        <v/>
      </c>
      <c r="L2567" s="10" t="inlineStr">
        <is>
          <t>In Progress</t>
        </is>
      </c>
    </row>
    <row r="2568">
      <c r="A2568" t="inlineStr">
        <is>
          <t>Waterford</t>
        </is>
      </c>
      <c r="B2568" s="7" t="n">
        <v>2026</v>
      </c>
      <c r="C2568" t="inlineStr">
        <is>
          <t>Concrete deck / floor fill</t>
        </is>
      </c>
      <c r="D2568" t="inlineStr">
        <is>
          <t>PNA: Repair catwalks and install new outdoor carpet</t>
        </is>
      </c>
      <c r="E2568" s="7" t="inlineStr">
        <is>
          <t>84221</t>
        </is>
      </c>
      <c r="F2568" s="11" t="inlineStr">
        <is>
          <t>GC</t>
        </is>
      </c>
      <c r="G2568" s="7" t="inlineStr">
        <is>
          <t>Capital Plan</t>
        </is>
      </c>
      <c r="H2568" s="3" t="n">
        <v>81000</v>
      </c>
      <c r="I2568" s="3" t="n">
        <v>24300</v>
      </c>
      <c r="J2568" s="4" t="n">
        <v>56700</v>
      </c>
      <c r="K2568" s="8">
        <f>IF(H2568=0,0,I2568/H2568)</f>
        <v/>
      </c>
      <c r="L2568" s="10" t="inlineStr">
        <is>
          <t>In Progress</t>
        </is>
      </c>
    </row>
    <row r="2569">
      <c r="A2569" t="inlineStr">
        <is>
          <t>Waterford</t>
        </is>
      </c>
      <c r="B2569" s="7" t="n">
        <v>2026</v>
      </c>
      <c r="C2569" t="inlineStr">
        <is>
          <t>Repair exterior stair treads and stringers</t>
        </is>
      </c>
      <c r="D2569" t="inlineStr">
        <is>
          <t>PNA: inspect and secure railings on cat walks</t>
        </is>
      </c>
      <c r="E2569" s="7" t="inlineStr">
        <is>
          <t>84114</t>
        </is>
      </c>
      <c r="F2569" s="11" t="inlineStr">
        <is>
          <t>GC</t>
        </is>
      </c>
      <c r="G2569" s="7" t="inlineStr">
        <is>
          <t>Capital Plan</t>
        </is>
      </c>
      <c r="H2569" s="3" t="n">
        <v>20000</v>
      </c>
      <c r="I2569" s="3" t="n">
        <v>6000</v>
      </c>
      <c r="J2569" s="4" t="n">
        <v>14000</v>
      </c>
      <c r="K2569" s="8">
        <f>IF(H2569=0,0,I2569/H2569)</f>
        <v/>
      </c>
      <c r="L2569" s="10" t="inlineStr">
        <is>
          <t>In Progress</t>
        </is>
      </c>
    </row>
    <row r="2570">
      <c r="A2570" t="inlineStr">
        <is>
          <t>Waterford</t>
        </is>
      </c>
      <c r="B2570" s="7" t="n">
        <v>2026</v>
      </c>
      <c r="C2570" t="inlineStr">
        <is>
          <t>Asphalt composite shingle roofing</t>
        </is>
      </c>
      <c r="D2570" t="inlineStr">
        <is>
          <t xml:space="preserve">PNA: roof tune up                                                                                                       </t>
        </is>
      </c>
      <c r="E2570" s="7" t="inlineStr">
        <is>
          <t>84433</t>
        </is>
      </c>
      <c r="F2570" s="11" t="inlineStr">
        <is>
          <t>GC</t>
        </is>
      </c>
      <c r="G2570" s="7" t="inlineStr">
        <is>
          <t>Capital Plan</t>
        </is>
      </c>
      <c r="H2570" s="3" t="n">
        <v>29000</v>
      </c>
      <c r="I2570" s="3" t="n">
        <v>8700</v>
      </c>
      <c r="J2570" s="4" t="n">
        <v>20300</v>
      </c>
      <c r="K2570" s="8">
        <f>IF(H2570=0,0,I2570/H2570)</f>
        <v/>
      </c>
      <c r="L2570" s="10" t="inlineStr">
        <is>
          <t>In Progress</t>
        </is>
      </c>
    </row>
    <row r="2571">
      <c r="A2571" t="inlineStr">
        <is>
          <t>Waterford</t>
        </is>
      </c>
      <c r="B2571" s="7" t="n">
        <v>2026</v>
      </c>
      <c r="C2571" t="inlineStr">
        <is>
          <t>Roof treatment / cleaning</t>
        </is>
      </c>
      <c r="D2571" t="inlineStr">
        <is>
          <t>PNA: Flashing</t>
        </is>
      </c>
      <c r="E2571" s="7" t="inlineStr">
        <is>
          <t>84433</t>
        </is>
      </c>
      <c r="F2571" s="11" t="inlineStr">
        <is>
          <t>GC</t>
        </is>
      </c>
      <c r="G2571" s="7" t="inlineStr">
        <is>
          <t>Capital Plan</t>
        </is>
      </c>
      <c r="H2571" s="3" t="n">
        <v>9800</v>
      </c>
      <c r="I2571" s="3" t="n">
        <v>2940</v>
      </c>
      <c r="J2571" s="4" t="n">
        <v>6860</v>
      </c>
      <c r="K2571" s="8">
        <f>IF(H2571=0,0,I2571/H2571)</f>
        <v/>
      </c>
      <c r="L2571" s="10" t="inlineStr">
        <is>
          <t>In Progress</t>
        </is>
      </c>
    </row>
    <row r="2572">
      <c r="A2572" t="inlineStr">
        <is>
          <t>Waterford</t>
        </is>
      </c>
      <c r="B2572" s="7" t="n">
        <v>2026</v>
      </c>
      <c r="C2572" t="inlineStr">
        <is>
          <t>Gutters &amp; downspouts</t>
        </is>
      </c>
      <c r="D2572" t="inlineStr">
        <is>
          <t>PNA: Clean and repatch gutters throughout property</t>
        </is>
      </c>
      <c r="E2572" s="7" t="inlineStr">
        <is>
          <t>84202</t>
        </is>
      </c>
      <c r="F2572" s="11" t="inlineStr">
        <is>
          <t>GC</t>
        </is>
      </c>
      <c r="G2572" s="7" t="inlineStr">
        <is>
          <t>Capital Plan</t>
        </is>
      </c>
      <c r="H2572" s="3" t="n">
        <v>21000</v>
      </c>
      <c r="I2572" s="3" t="n">
        <v>6300</v>
      </c>
      <c r="J2572" s="4" t="n">
        <v>14700</v>
      </c>
      <c r="K2572" s="8">
        <f>IF(H2572=0,0,I2572/H2572)</f>
        <v/>
      </c>
      <c r="L2572" s="10" t="inlineStr">
        <is>
          <t>In Progress</t>
        </is>
      </c>
    </row>
    <row r="2573">
      <c r="A2573" t="inlineStr">
        <is>
          <t>Waterford</t>
        </is>
      </c>
      <c r="B2573" s="7" t="n">
        <v>2026</v>
      </c>
      <c r="C2573" t="inlineStr">
        <is>
          <t xml:space="preserve">Sealants &amp; caulking </t>
        </is>
      </c>
      <c r="D2573" t="inlineStr">
        <is>
          <t>PNA: At band boards</t>
        </is>
      </c>
      <c r="E2573" s="7" t="inlineStr">
        <is>
          <t>84433</t>
        </is>
      </c>
      <c r="F2573" s="11" t="inlineStr">
        <is>
          <t>GC</t>
        </is>
      </c>
      <c r="G2573" s="7" t="inlineStr">
        <is>
          <t>Capital Plan</t>
        </is>
      </c>
      <c r="H2573" s="3" t="n">
        <v>20000</v>
      </c>
      <c r="I2573" s="3" t="n">
        <v>6000</v>
      </c>
      <c r="J2573" s="4" t="n">
        <v>14000</v>
      </c>
      <c r="K2573" s="8">
        <f>IF(H2573=0,0,I2573/H2573)</f>
        <v/>
      </c>
      <c r="L2573" s="10" t="inlineStr">
        <is>
          <t>In Progress</t>
        </is>
      </c>
    </row>
    <row r="2574">
      <c r="A2574" t="inlineStr">
        <is>
          <t>Waterford</t>
        </is>
      </c>
      <c r="B2574" s="7" t="n">
        <v>2026</v>
      </c>
      <c r="C2574" t="inlineStr">
        <is>
          <t>Repair / replace siding</t>
        </is>
      </c>
      <c r="D2574" t="inlineStr">
        <is>
          <t>PNA: Replace damaged Masonite and paint to match</t>
        </is>
      </c>
      <c r="E2574" s="7" t="inlineStr">
        <is>
          <t>84206</t>
        </is>
      </c>
      <c r="F2574" s="11" t="inlineStr">
        <is>
          <t>GC</t>
        </is>
      </c>
      <c r="G2574" s="7" t="inlineStr">
        <is>
          <t>Capital Plan</t>
        </is>
      </c>
      <c r="H2574" s="3" t="n">
        <v>30000</v>
      </c>
      <c r="I2574" s="3" t="n">
        <v>9000</v>
      </c>
      <c r="J2574" s="4" t="n">
        <v>21000</v>
      </c>
      <c r="K2574" s="8">
        <f>IF(H2574=0,0,I2574/H2574)</f>
        <v/>
      </c>
      <c r="L2574" s="10" t="inlineStr">
        <is>
          <t>In Progress</t>
        </is>
      </c>
    </row>
    <row r="2575">
      <c r="A2575" t="inlineStr">
        <is>
          <t>Waterford</t>
        </is>
      </c>
      <c r="B2575" s="7" t="n">
        <v>2026</v>
      </c>
      <c r="C2575" t="inlineStr">
        <is>
          <t xml:space="preserve">Breezeway soffit repairs </t>
        </is>
      </c>
      <c r="D2575" t="inlineStr">
        <is>
          <t>PNA: R&amp;R ceiling lights in breezeways with LED</t>
        </is>
      </c>
      <c r="E2575" s="7" t="inlineStr">
        <is>
          <t>84206</t>
        </is>
      </c>
      <c r="F2575" s="11" t="inlineStr">
        <is>
          <t>GC</t>
        </is>
      </c>
      <c r="G2575" s="7" t="inlineStr">
        <is>
          <t>Capital Plan</t>
        </is>
      </c>
      <c r="H2575" s="3" t="n">
        <v>33200</v>
      </c>
      <c r="I2575" s="3" t="n">
        <v>9960</v>
      </c>
      <c r="J2575" s="4" t="n">
        <v>23240</v>
      </c>
      <c r="K2575" s="8">
        <f>IF(H2575=0,0,I2575/H2575)</f>
        <v/>
      </c>
      <c r="L2575" s="10" t="inlineStr">
        <is>
          <t>In Progress</t>
        </is>
      </c>
    </row>
    <row r="2576">
      <c r="A2576" t="inlineStr">
        <is>
          <t>Waterford</t>
        </is>
      </c>
      <c r="B2576" s="7" t="n">
        <v>2026</v>
      </c>
      <c r="C2576" t="inlineStr">
        <is>
          <t>Repair / replace wood trim</t>
        </is>
      </c>
      <c r="D2576" t="inlineStr">
        <is>
          <t>PNA: R&amp;R rotted wood trim and paint to match</t>
        </is>
      </c>
      <c r="E2576" s="7" t="inlineStr">
        <is>
          <t>84206</t>
        </is>
      </c>
      <c r="F2576" s="11" t="inlineStr">
        <is>
          <t>GC</t>
        </is>
      </c>
      <c r="G2576" s="7" t="inlineStr">
        <is>
          <t>Capital Plan</t>
        </is>
      </c>
      <c r="H2576" s="3" t="n">
        <v>10000</v>
      </c>
      <c r="I2576" s="3" t="n">
        <v>3000</v>
      </c>
      <c r="J2576" s="4" t="n">
        <v>7000</v>
      </c>
      <c r="K2576" s="8">
        <f>IF(H2576=0,0,I2576/H2576)</f>
        <v/>
      </c>
      <c r="L2576" s="10" t="inlineStr">
        <is>
          <t>In Progress</t>
        </is>
      </c>
    </row>
    <row r="2577">
      <c r="A2577" t="inlineStr">
        <is>
          <t>Waterford</t>
        </is>
      </c>
      <c r="B2577" s="7" t="n">
        <v>2026</v>
      </c>
      <c r="C2577" t="inlineStr">
        <is>
          <t>Patio yard enclosures</t>
        </is>
      </c>
      <c r="D2577" t="inlineStr">
        <is>
          <t>Concept Walk - Installation of patior fencing where applicable</t>
        </is>
      </c>
      <c r="E2577" s="7" t="inlineStr">
        <is>
          <t>84120</t>
        </is>
      </c>
      <c r="F2577" s="11" t="inlineStr">
        <is>
          <t>GC</t>
        </is>
      </c>
      <c r="G2577" s="7" t="inlineStr">
        <is>
          <t>Capital Plan</t>
        </is>
      </c>
      <c r="H2577" s="3" t="n">
        <v>3600</v>
      </c>
      <c r="I2577" s="3" t="n">
        <v>0</v>
      </c>
      <c r="J2577" s="4" t="n">
        <v>3600</v>
      </c>
      <c r="K2577" s="8">
        <f>IF(H2577=0,0,I2577/H2577)</f>
        <v/>
      </c>
      <c r="L2577" s="13" t="inlineStr">
        <is>
          <t>Not Started</t>
        </is>
      </c>
    </row>
    <row r="2578">
      <c r="A2578" t="inlineStr">
        <is>
          <t>Waterford</t>
        </is>
      </c>
      <c r="B2578" s="7" t="n">
        <v>2026</v>
      </c>
      <c r="C2578" t="inlineStr">
        <is>
          <t>Electrical Panel Disconnects &amp; Meter Banks</t>
        </is>
      </c>
      <c r="D2578" t="inlineStr">
        <is>
          <t>Electrical Panel Replacements</t>
        </is>
      </c>
      <c r="E2578" s="7" t="inlineStr">
        <is>
          <t>84330</t>
        </is>
      </c>
      <c r="F2578" s="11" t="inlineStr">
        <is>
          <t>GC</t>
        </is>
      </c>
      <c r="G2578" s="7" t="inlineStr">
        <is>
          <t>Capital Plan</t>
        </is>
      </c>
      <c r="H2578" s="3" t="n">
        <v>200000</v>
      </c>
      <c r="I2578" s="3" t="n">
        <v>0</v>
      </c>
      <c r="J2578" s="4" t="n">
        <v>200000</v>
      </c>
      <c r="K2578" s="8">
        <f>IF(H2578=0,0,I2578/H2578)</f>
        <v/>
      </c>
      <c r="L2578" s="13" t="inlineStr">
        <is>
          <t>Not Started</t>
        </is>
      </c>
    </row>
    <row r="2579">
      <c r="A2579" t="inlineStr">
        <is>
          <t>Waterford</t>
        </is>
      </c>
      <c r="B2579" s="7" t="n">
        <v>2026</v>
      </c>
      <c r="C2579" t="inlineStr">
        <is>
          <t>Breezeway Lighting</t>
        </is>
      </c>
      <c r="D2579" t="inlineStr">
        <is>
          <t>PNA - Wiring for pole lights</t>
        </is>
      </c>
      <c r="E2579" s="7" t="inlineStr">
        <is>
          <t>84112</t>
        </is>
      </c>
      <c r="F2579" s="11" t="inlineStr">
        <is>
          <t>GC</t>
        </is>
      </c>
      <c r="G2579" s="7" t="inlineStr">
        <is>
          <t>Capital Plan</t>
        </is>
      </c>
      <c r="H2579" s="3" t="n">
        <v>30000</v>
      </c>
      <c r="I2579" s="3" t="n">
        <v>9000</v>
      </c>
      <c r="J2579" s="4" t="n">
        <v>21000</v>
      </c>
      <c r="K2579" s="8">
        <f>IF(H2579=0,0,I2579/H2579)</f>
        <v/>
      </c>
      <c r="L2579" s="10" t="inlineStr">
        <is>
          <t>In Progress</t>
        </is>
      </c>
    </row>
    <row r="2580">
      <c r="A2580" t="inlineStr">
        <is>
          <t>Waterford</t>
        </is>
      </c>
      <c r="B2580" s="7" t="n">
        <v>2026</v>
      </c>
      <c r="C2580" t="inlineStr">
        <is>
          <t>Common Area Lighting</t>
        </is>
      </c>
      <c r="D2580" t="inlineStr">
        <is>
          <t>PNA: replace both pole light on existing post, straiten posts and add a concrete curb, replace wall packs with LED</t>
        </is>
      </c>
      <c r="E2580" s="7" t="inlineStr">
        <is>
          <t>84112</t>
        </is>
      </c>
      <c r="F2580" s="11" t="inlineStr">
        <is>
          <t>GC</t>
        </is>
      </c>
      <c r="G2580" s="7" t="inlineStr">
        <is>
          <t>Capital Plan</t>
        </is>
      </c>
      <c r="H2580" s="3" t="n">
        <v>73000</v>
      </c>
      <c r="I2580" s="3" t="n">
        <v>21900</v>
      </c>
      <c r="J2580" s="4" t="n">
        <v>51100</v>
      </c>
      <c r="K2580" s="8">
        <f>IF(H2580=0,0,I2580/H2580)</f>
        <v/>
      </c>
      <c r="L2580" s="10" t="inlineStr">
        <is>
          <t>In Progress</t>
        </is>
      </c>
    </row>
    <row r="2581">
      <c r="A2581" t="inlineStr">
        <is>
          <t>Waterford</t>
        </is>
      </c>
      <c r="B2581" s="7" t="n">
        <v>2026</v>
      </c>
      <c r="C2581" t="inlineStr">
        <is>
          <t>Breezeway Lighting</t>
        </is>
      </c>
      <c r="D2581" t="inlineStr">
        <is>
          <t>R&amp;R ceiling lights in breezeway with LED</t>
        </is>
      </c>
      <c r="E2581" s="7" t="inlineStr">
        <is>
          <t>84112</t>
        </is>
      </c>
      <c r="F2581" s="11" t="inlineStr">
        <is>
          <t>GC</t>
        </is>
      </c>
      <c r="G2581" s="7" t="inlineStr">
        <is>
          <t>Capital Plan</t>
        </is>
      </c>
      <c r="H2581" s="3" t="n">
        <v>33200</v>
      </c>
      <c r="I2581" s="3" t="n">
        <v>9960</v>
      </c>
      <c r="J2581" s="4" t="n">
        <v>23240</v>
      </c>
      <c r="K2581" s="8">
        <f>IF(H2581=0,0,I2581/H2581)</f>
        <v/>
      </c>
      <c r="L2581" s="10" t="inlineStr">
        <is>
          <t>In Progress</t>
        </is>
      </c>
    </row>
    <row r="2582">
      <c r="A2582" t="inlineStr">
        <is>
          <t>Waterford</t>
        </is>
      </c>
      <c r="B2582" s="7" t="n">
        <v>2026</v>
      </c>
      <c r="C2582" t="inlineStr">
        <is>
          <t>Drier vents</t>
        </is>
      </c>
      <c r="D2582" t="inlineStr">
        <is>
          <t>PNA: Remove vent covers, clean vent piping, and install new dryer vent covers</t>
        </is>
      </c>
      <c r="E2582" s="7" t="inlineStr">
        <is>
          <t>84106.0</t>
        </is>
      </c>
      <c r="F2582" s="11" t="inlineStr">
        <is>
          <t>GC</t>
        </is>
      </c>
      <c r="G2582" s="7" t="inlineStr">
        <is>
          <t>Capital Plan</t>
        </is>
      </c>
      <c r="H2582" s="3" t="n">
        <v>33000</v>
      </c>
      <c r="I2582" s="3" t="n">
        <v>9900</v>
      </c>
      <c r="J2582" s="4" t="n">
        <v>23100</v>
      </c>
      <c r="K2582" s="8">
        <f>IF(H2582=0,0,I2582/H2582)</f>
        <v/>
      </c>
      <c r="L2582" s="10" t="inlineStr">
        <is>
          <t>In Progress</t>
        </is>
      </c>
    </row>
    <row r="2583">
      <c r="A2583" t="inlineStr">
        <is>
          <t>Waterford</t>
        </is>
      </c>
      <c r="B2583" s="7" t="n">
        <v>2026</v>
      </c>
      <c r="C2583" t="inlineStr">
        <is>
          <t>Fire Stops</t>
        </is>
      </c>
      <c r="D2583" t="inlineStr">
        <is>
          <t>Fire Stops</t>
        </is>
      </c>
      <c r="E2583" s="7" t="inlineStr">
        <is>
          <t>84239</t>
        </is>
      </c>
      <c r="F2583" s="12" t="inlineStr">
        <is>
          <t>PMC</t>
        </is>
      </c>
      <c r="G2583" s="7" t="inlineStr">
        <is>
          <t>Capital Plan</t>
        </is>
      </c>
      <c r="H2583" s="3" t="n">
        <v>19600</v>
      </c>
      <c r="I2583" s="3" t="n">
        <v>0</v>
      </c>
      <c r="J2583" s="4" t="n">
        <v>19600</v>
      </c>
      <c r="K2583" s="8">
        <f>IF(H2583=0,0,I2583/H2583)</f>
        <v/>
      </c>
      <c r="L2583" s="13" t="inlineStr">
        <is>
          <t>Not Started</t>
        </is>
      </c>
    </row>
    <row r="2584">
      <c r="A2584" t="inlineStr">
        <is>
          <t>Waterford</t>
        </is>
      </c>
      <c r="B2584" s="7" t="n">
        <v>2026</v>
      </c>
      <c r="C2584" t="inlineStr">
        <is>
          <t>Clubhouse / Office redecorate (FFE)</t>
        </is>
      </c>
      <c r="D2584" t="inlineStr">
        <is>
          <t>Concept Walk - Update clubhouse furniture and fixtures</t>
        </is>
      </c>
      <c r="E2584" s="7" t="inlineStr">
        <is>
          <t>84208</t>
        </is>
      </c>
      <c r="F2584" s="12" t="inlineStr">
        <is>
          <t>PMC</t>
        </is>
      </c>
      <c r="G2584" s="7" t="inlineStr">
        <is>
          <t>Capital Plan</t>
        </is>
      </c>
      <c r="H2584" s="3" t="n">
        <v>75000</v>
      </c>
      <c r="I2584" s="3" t="n">
        <v>0</v>
      </c>
      <c r="J2584" s="4" t="n">
        <v>75000</v>
      </c>
      <c r="K2584" s="8">
        <f>IF(H2584=0,0,I2584/H2584)</f>
        <v/>
      </c>
      <c r="L2584" s="13" t="inlineStr">
        <is>
          <t>Not Started</t>
        </is>
      </c>
    </row>
    <row r="2585">
      <c r="A2585" t="inlineStr">
        <is>
          <t>Waterford</t>
        </is>
      </c>
      <c r="B2585" s="7" t="n">
        <v>2026</v>
      </c>
      <c r="C2585" t="inlineStr">
        <is>
          <t>Security/ fire alarm systems</t>
        </is>
      </c>
      <c r="D2585" t="inlineStr">
        <is>
          <t>Lender PCA: Valid inspection certificates were affixed to the fire sprinklers dated September 2025. While the systems we</t>
        </is>
      </c>
      <c r="E2585" s="7" t="inlineStr">
        <is>
          <t>84211</t>
        </is>
      </c>
      <c r="F2585" s="12" t="inlineStr">
        <is>
          <t>PMC</t>
        </is>
      </c>
      <c r="G2585" s="7" t="inlineStr">
        <is>
          <t>Capital Plan</t>
        </is>
      </c>
      <c r="H2585" s="3" t="n">
        <v>1500</v>
      </c>
      <c r="I2585" s="3" t="n">
        <v>0</v>
      </c>
      <c r="J2585" s="4" t="n">
        <v>1500</v>
      </c>
      <c r="K2585" s="8">
        <f>IF(H2585=0,0,I2585/H2585)</f>
        <v/>
      </c>
      <c r="L2585" s="13" t="inlineStr">
        <is>
          <t>Not Started</t>
        </is>
      </c>
    </row>
    <row r="2586">
      <c r="A2586" t="inlineStr">
        <is>
          <t>Waterford</t>
        </is>
      </c>
      <c r="B2586" s="7" t="n">
        <v>2026</v>
      </c>
      <c r="C2586" t="inlineStr">
        <is>
          <t>Swimming pool resurface</t>
        </is>
      </c>
      <c r="D2586" t="inlineStr">
        <is>
          <t>PNA: Outdoor pool covered  assume needing resurface hot tub needs resurface Indoor pool has been painted    All Four nee</t>
        </is>
      </c>
      <c r="E2586" s="7" t="inlineStr">
        <is>
          <t>84095</t>
        </is>
      </c>
      <c r="F2586" s="11" t="inlineStr">
        <is>
          <t>GC</t>
        </is>
      </c>
      <c r="G2586" s="7" t="inlineStr">
        <is>
          <t>Capital Plan</t>
        </is>
      </c>
      <c r="H2586" s="3" t="n">
        <v>135000</v>
      </c>
      <c r="I2586" s="3" t="n">
        <v>40500</v>
      </c>
      <c r="J2586" s="4" t="n">
        <v>94500</v>
      </c>
      <c r="K2586" s="8">
        <f>IF(H2586=0,0,I2586/H2586)</f>
        <v/>
      </c>
      <c r="L2586" s="10" t="inlineStr">
        <is>
          <t>In Progress</t>
        </is>
      </c>
    </row>
    <row r="2587">
      <c r="A2587" t="inlineStr">
        <is>
          <t>Waterford</t>
        </is>
      </c>
      <c r="B2587" s="7" t="n">
        <v>2026</v>
      </c>
      <c r="C2587" t="inlineStr">
        <is>
          <t>Swimming pool coping and tile</t>
        </is>
      </c>
      <c r="D2587" t="inlineStr">
        <is>
          <t>Lender PCA: The pool and spa were down at the time of the site visit. Management reported the pool/spa area was closed d</t>
        </is>
      </c>
      <c r="E2587" s="7" t="inlineStr">
        <is>
          <t>84095</t>
        </is>
      </c>
      <c r="F2587" s="11" t="inlineStr">
        <is>
          <t>GC</t>
        </is>
      </c>
      <c r="G2587" s="7" t="inlineStr">
        <is>
          <t>Capital Plan</t>
        </is>
      </c>
      <c r="H2587" s="3" t="n">
        <v>5000</v>
      </c>
      <c r="I2587" s="3" t="n">
        <v>0</v>
      </c>
      <c r="J2587" s="4" t="n">
        <v>5000</v>
      </c>
      <c r="K2587" s="8">
        <f>IF(H2587=0,0,I2587/H2587)</f>
        <v/>
      </c>
      <c r="L2587" s="13" t="inlineStr">
        <is>
          <t>Not Started</t>
        </is>
      </c>
    </row>
    <row r="2588">
      <c r="A2588" t="inlineStr">
        <is>
          <t>Waterford</t>
        </is>
      </c>
      <c r="B2588" s="7" t="n">
        <v>2026</v>
      </c>
      <c r="C2588" t="inlineStr">
        <is>
          <t>Swimming pool deck</t>
        </is>
      </c>
      <c r="D2588" t="inlineStr">
        <is>
          <t>PNA: Repair cracks</t>
        </is>
      </c>
      <c r="E2588" s="7" t="inlineStr">
        <is>
          <t>84095</t>
        </is>
      </c>
      <c r="F2588" s="11" t="inlineStr">
        <is>
          <t>GC</t>
        </is>
      </c>
      <c r="G2588" s="7" t="inlineStr">
        <is>
          <t>Capital Plan</t>
        </is>
      </c>
      <c r="H2588" s="3" t="n">
        <v>32000</v>
      </c>
      <c r="I2588" s="3" t="n">
        <v>9600</v>
      </c>
      <c r="J2588" s="4" t="n">
        <v>22400</v>
      </c>
      <c r="K2588" s="8">
        <f>IF(H2588=0,0,I2588/H2588)</f>
        <v/>
      </c>
      <c r="L2588" s="10" t="inlineStr">
        <is>
          <t>In Progress</t>
        </is>
      </c>
    </row>
    <row r="2589">
      <c r="A2589" t="inlineStr">
        <is>
          <t>Waterford</t>
        </is>
      </c>
      <c r="B2589" s="7" t="n">
        <v>2026</v>
      </c>
      <c r="C2589" t="inlineStr">
        <is>
          <t>Swimming pool fencing / gates</t>
        </is>
      </c>
      <c r="D2589" t="inlineStr">
        <is>
          <t>PNA - Repair pool fence and gate.</t>
        </is>
      </c>
      <c r="E2589" s="7" t="inlineStr">
        <is>
          <t>84205</t>
        </is>
      </c>
      <c r="F2589" s="11" t="inlineStr">
        <is>
          <t>GC</t>
        </is>
      </c>
      <c r="G2589" s="7" t="inlineStr">
        <is>
          <t>Capital Plan</t>
        </is>
      </c>
      <c r="H2589" s="3" t="n">
        <v>14000</v>
      </c>
      <c r="I2589" s="3" t="n">
        <v>4200</v>
      </c>
      <c r="J2589" s="4" t="n">
        <v>9800</v>
      </c>
      <c r="K2589" s="8">
        <f>IF(H2589=0,0,I2589/H2589)</f>
        <v/>
      </c>
      <c r="L2589" s="10" t="inlineStr">
        <is>
          <t>In Progress</t>
        </is>
      </c>
    </row>
    <row r="2590">
      <c r="A2590" t="inlineStr">
        <is>
          <t>Waterford</t>
        </is>
      </c>
      <c r="B2590" s="7" t="n">
        <v>2026</v>
      </c>
      <c r="C2590" t="inlineStr">
        <is>
          <t>Pool furniture</t>
        </is>
      </c>
      <c r="D2590" t="inlineStr">
        <is>
          <t>Concept Walk - Add pool furniture</t>
        </is>
      </c>
      <c r="E2590" s="7" t="inlineStr">
        <is>
          <t>84360</t>
        </is>
      </c>
      <c r="F2590" s="12" t="inlineStr">
        <is>
          <t>PMC</t>
        </is>
      </c>
      <c r="G2590" s="7" t="inlineStr">
        <is>
          <t>Capital Plan</t>
        </is>
      </c>
      <c r="H2590" s="3" t="n">
        <v>15000</v>
      </c>
      <c r="I2590" s="3" t="n">
        <v>0</v>
      </c>
      <c r="J2590" s="4" t="n">
        <v>15000</v>
      </c>
      <c r="K2590" s="8">
        <f>IF(H2590=0,0,I2590/H2590)</f>
        <v/>
      </c>
      <c r="L2590" s="13" t="inlineStr">
        <is>
          <t>Not Started</t>
        </is>
      </c>
    </row>
    <row r="2591">
      <c r="A2591" t="inlineStr">
        <is>
          <t>Waterford</t>
        </is>
      </c>
      <c r="B2591" s="7" t="n">
        <v>2026</v>
      </c>
      <c r="C2591" t="inlineStr">
        <is>
          <t>Pergola / shade covers</t>
        </is>
      </c>
      <c r="D2591" t="inlineStr">
        <is>
          <t>PNA: Repair, paint, and pressure was outdoor kitchen area</t>
        </is>
      </c>
      <c r="E2591" s="7" t="inlineStr">
        <is>
          <t>84113.0</t>
        </is>
      </c>
      <c r="F2591" s="11" t="inlineStr">
        <is>
          <t>GC</t>
        </is>
      </c>
      <c r="G2591" s="7" t="inlineStr">
        <is>
          <t>Capital Plan</t>
        </is>
      </c>
      <c r="H2591" s="3" t="n">
        <v>26000</v>
      </c>
      <c r="I2591" s="3" t="n">
        <v>7800</v>
      </c>
      <c r="J2591" s="4" t="n">
        <v>18200</v>
      </c>
      <c r="K2591" s="8">
        <f>IF(H2591=0,0,I2591/H2591)</f>
        <v/>
      </c>
      <c r="L2591" s="10" t="inlineStr">
        <is>
          <t>In Progress</t>
        </is>
      </c>
    </row>
    <row r="2592">
      <c r="A2592" t="inlineStr">
        <is>
          <t>Waterford</t>
        </is>
      </c>
      <c r="B2592" s="7" t="n">
        <v>2026</v>
      </c>
      <c r="C2592" t="inlineStr">
        <is>
          <t>Tennis / sports court</t>
        </is>
      </c>
      <c r="D2592" t="inlineStr">
        <is>
          <t>Concept Walk - Resurface basketball court / replace goals</t>
        </is>
      </c>
      <c r="E2592" s="7" t="inlineStr">
        <is>
          <t>84390</t>
        </is>
      </c>
      <c r="F2592" s="11" t="inlineStr">
        <is>
          <t>GC</t>
        </is>
      </c>
      <c r="G2592" s="7" t="inlineStr">
        <is>
          <t>Capital Plan</t>
        </is>
      </c>
      <c r="H2592" s="3" t="n">
        <v>25200</v>
      </c>
      <c r="I2592" s="3" t="n">
        <v>7560</v>
      </c>
      <c r="J2592" s="4" t="n">
        <v>17640</v>
      </c>
      <c r="K2592" s="8">
        <f>IF(H2592=0,0,I2592/H2592)</f>
        <v/>
      </c>
      <c r="L2592" s="10" t="inlineStr">
        <is>
          <t>In Progress</t>
        </is>
      </c>
    </row>
    <row r="2593">
      <c r="A2593" t="inlineStr">
        <is>
          <t>Waterford</t>
        </is>
      </c>
      <c r="B2593" s="7" t="n">
        <v>2026</v>
      </c>
      <c r="C2593" t="inlineStr">
        <is>
          <t>Outdoor kitchen, fire pits, and seating area</t>
        </is>
      </c>
      <c r="D2593" t="inlineStr">
        <is>
          <t>PNA: Replace grill with Charcoal Grill to fit in island (8K). Concept Walk: placeholder for outdoor kitchen and shade st</t>
        </is>
      </c>
      <c r="E2593" s="7" t="inlineStr">
        <is>
          <t>84203.0</t>
        </is>
      </c>
      <c r="F2593" s="11" t="inlineStr">
        <is>
          <t>GC</t>
        </is>
      </c>
      <c r="G2593" s="7" t="inlineStr">
        <is>
          <t>Capital Plan</t>
        </is>
      </c>
      <c r="H2593" s="3" t="n">
        <v>28000</v>
      </c>
      <c r="I2593" s="3" t="n">
        <v>8400</v>
      </c>
      <c r="J2593" s="4" t="n">
        <v>19600</v>
      </c>
      <c r="K2593" s="8">
        <f>IF(H2593=0,0,I2593/H2593)</f>
        <v/>
      </c>
      <c r="L2593" s="10" t="inlineStr">
        <is>
          <t>In Progress</t>
        </is>
      </c>
    </row>
    <row r="2594">
      <c r="A2594" t="inlineStr">
        <is>
          <t>Waterford</t>
        </is>
      </c>
      <c r="B2594" s="7" t="n">
        <v>2026</v>
      </c>
      <c r="C2594" t="inlineStr">
        <is>
          <t>Playground area and equipment</t>
        </is>
      </c>
      <c r="D2594" t="inlineStr">
        <is>
          <t>Concept Walk - Install new playground</t>
        </is>
      </c>
      <c r="E2594" s="7" t="inlineStr">
        <is>
          <t>84340</t>
        </is>
      </c>
      <c r="F2594" s="11" t="inlineStr">
        <is>
          <t>GC</t>
        </is>
      </c>
      <c r="G2594" s="7" t="inlineStr">
        <is>
          <t>Capital Plan</t>
        </is>
      </c>
      <c r="H2594" s="3" t="n">
        <v>40000</v>
      </c>
      <c r="I2594" s="3" t="n">
        <v>12000</v>
      </c>
      <c r="J2594" s="4" t="n">
        <v>28000</v>
      </c>
      <c r="K2594" s="8">
        <f>IF(H2594=0,0,I2594/H2594)</f>
        <v/>
      </c>
      <c r="L2594" s="10" t="inlineStr">
        <is>
          <t>In Progress</t>
        </is>
      </c>
    </row>
    <row r="2595">
      <c r="A2595" t="inlineStr">
        <is>
          <t>Waterford</t>
        </is>
      </c>
      <c r="B2595" s="7" t="n">
        <v>2026</v>
      </c>
      <c r="C2595" t="inlineStr">
        <is>
          <t>Pet park / pet washing station</t>
        </is>
      </c>
      <c r="D2595" t="inlineStr">
        <is>
          <t>Concept Walk: placeholder for adding gravel/turf</t>
        </is>
      </c>
      <c r="E2595" s="7" t="inlineStr">
        <is>
          <t>84130</t>
        </is>
      </c>
      <c r="F2595" s="11" t="inlineStr">
        <is>
          <t>GC</t>
        </is>
      </c>
      <c r="G2595" s="7" t="inlineStr">
        <is>
          <t>Capital Plan</t>
        </is>
      </c>
      <c r="H2595" s="3" t="n">
        <v>25000</v>
      </c>
      <c r="I2595" s="3" t="n">
        <v>7500</v>
      </c>
      <c r="J2595" s="4" t="n">
        <v>17500</v>
      </c>
      <c r="K2595" s="8">
        <f>IF(H2595=0,0,I2595/H2595)</f>
        <v/>
      </c>
      <c r="L2595" s="10" t="inlineStr">
        <is>
          <t>In Progress</t>
        </is>
      </c>
    </row>
    <row r="2596">
      <c r="A2596" t="inlineStr">
        <is>
          <t>Waterford</t>
        </is>
      </c>
      <c r="B2596" s="7" t="n">
        <v>2026</v>
      </c>
      <c r="C2596" t="inlineStr">
        <is>
          <t>Fitness Center Remodel</t>
        </is>
      </c>
      <c r="D2596" t="inlineStr">
        <is>
          <t>Concept Walk: placeholder for fitness room/flooring paint in the lobby</t>
        </is>
      </c>
      <c r="E2596" s="7" t="inlineStr">
        <is>
          <t>84190</t>
        </is>
      </c>
      <c r="F2596" s="11" t="inlineStr">
        <is>
          <t>GC</t>
        </is>
      </c>
      <c r="G2596" s="7" t="inlineStr">
        <is>
          <t>Capital Plan</t>
        </is>
      </c>
      <c r="H2596" s="3" t="n">
        <v>15000</v>
      </c>
      <c r="I2596" s="3" t="n">
        <v>0</v>
      </c>
      <c r="J2596" s="4" t="n">
        <v>15000</v>
      </c>
      <c r="K2596" s="8">
        <f>IF(H2596=0,0,I2596/H2596)</f>
        <v/>
      </c>
      <c r="L2596" s="13" t="inlineStr">
        <is>
          <t>Not Started</t>
        </is>
      </c>
    </row>
    <row r="2597">
      <c r="A2597" t="inlineStr">
        <is>
          <t>Waterford</t>
        </is>
      </c>
      <c r="B2597" s="7" t="n">
        <v>2026</v>
      </c>
      <c r="C2597" t="inlineStr">
        <is>
          <t>Model Unit</t>
        </is>
      </c>
      <c r="D2597" t="inlineStr">
        <is>
          <t>Concept Walk - Update model</t>
        </is>
      </c>
      <c r="E2597" s="7" t="inlineStr">
        <is>
          <t>84280.0</t>
        </is>
      </c>
      <c r="F2597" s="12" t="inlineStr">
        <is>
          <t>PMC</t>
        </is>
      </c>
      <c r="G2597" s="7" t="inlineStr">
        <is>
          <t>Capital Plan</t>
        </is>
      </c>
      <c r="H2597" s="3" t="n">
        <v>25000</v>
      </c>
      <c r="I2597" s="3" t="n">
        <v>0</v>
      </c>
      <c r="J2597" s="4" t="n">
        <v>25000</v>
      </c>
      <c r="K2597" s="8">
        <f>IF(H2597=0,0,I2597/H2597)</f>
        <v/>
      </c>
      <c r="L2597" s="13" t="inlineStr">
        <is>
          <t>Not Started</t>
        </is>
      </c>
    </row>
    <row r="2598">
      <c r="A2598" t="inlineStr">
        <is>
          <t>Waterford</t>
        </is>
      </c>
      <c r="B2598" s="7" t="n">
        <v>2026</v>
      </c>
      <c r="C2598" t="inlineStr">
        <is>
          <t>Golf Carts</t>
        </is>
      </c>
      <c r="D2598" t="inlineStr">
        <is>
          <t>Concept Walk: need to purchase two new golf carts</t>
        </is>
      </c>
      <c r="E2598" s="7" t="inlineStr">
        <is>
          <t>83375.0</t>
        </is>
      </c>
      <c r="F2598" s="12" t="inlineStr">
        <is>
          <t>PMC</t>
        </is>
      </c>
      <c r="G2598" s="7" t="inlineStr">
        <is>
          <t>Capital Plan</t>
        </is>
      </c>
      <c r="H2598" s="3" t="n">
        <v>12500</v>
      </c>
      <c r="I2598" s="3" t="n">
        <v>0</v>
      </c>
      <c r="J2598" s="4" t="n">
        <v>12500</v>
      </c>
      <c r="K2598" s="8">
        <f>IF(H2598=0,0,I2598/H2598)</f>
        <v/>
      </c>
      <c r="L2598" s="13" t="inlineStr">
        <is>
          <t>Not Started</t>
        </is>
      </c>
    </row>
    <row r="2599">
      <c r="A2599" t="inlineStr">
        <is>
          <t>Waterford</t>
        </is>
      </c>
      <c r="B2599" s="7" t="n">
        <v>2026</v>
      </c>
      <c r="C2599" t="inlineStr">
        <is>
          <t>Shed (Storage Space)</t>
        </is>
      </c>
      <c r="D2599" t="inlineStr">
        <is>
          <t>Concept Walk: The current shop is only 8x8 and lacks adequate storage space.</t>
        </is>
      </c>
      <c r="E2599" s="7" t="inlineStr">
        <is>
          <t>84102.0</t>
        </is>
      </c>
      <c r="F2599" s="12" t="inlineStr">
        <is>
          <t>PMC</t>
        </is>
      </c>
      <c r="G2599" s="7" t="inlineStr">
        <is>
          <t>Capital Plan</t>
        </is>
      </c>
      <c r="H2599" s="3" t="n">
        <v>7500</v>
      </c>
      <c r="I2599" s="3" t="n">
        <v>0</v>
      </c>
      <c r="J2599" s="4" t="n">
        <v>7500</v>
      </c>
      <c r="K2599" s="8">
        <f>IF(H2599=0,0,I2599/H2599)</f>
        <v/>
      </c>
      <c r="L2599" s="13" t="inlineStr">
        <is>
          <t>Not Started</t>
        </is>
      </c>
    </row>
    <row r="2600">
      <c r="A2600" t="inlineStr">
        <is>
          <t>Waterford</t>
        </is>
      </c>
      <c r="B2600" s="7" t="n">
        <v>2026</v>
      </c>
      <c r="C2600" t="inlineStr">
        <is>
          <t>Contingency</t>
        </is>
      </c>
      <c r="D2600" t="inlineStr">
        <is>
          <t>Contingency Amount</t>
        </is>
      </c>
      <c r="E2600" s="7" t="inlineStr">
        <is>
          <t>84510</t>
        </is>
      </c>
      <c r="F2600" s="11" t="inlineStr">
        <is>
          <t>GC</t>
        </is>
      </c>
      <c r="G2600" s="15" t="inlineStr">
        <is>
          <t>Contingency</t>
        </is>
      </c>
      <c r="H2600" s="3" t="n">
        <v>66979</v>
      </c>
      <c r="I2600" s="3" t="n">
        <v>0</v>
      </c>
      <c r="J2600" s="4" t="n">
        <v>66979</v>
      </c>
      <c r="K2600" s="8">
        <f>IF(H2600=0,0,I2600/H2600)</f>
        <v/>
      </c>
      <c r="L2600" s="12" t="inlineStr">
        <is>
          <t>Reserve</t>
        </is>
      </c>
    </row>
    <row r="2601">
      <c r="A2601" t="inlineStr">
        <is>
          <t>Waterford</t>
        </is>
      </c>
      <c r="B2601" s="7" t="n">
        <v>2026</v>
      </c>
      <c r="C2601" t="inlineStr">
        <is>
          <t>Construction Management Fee</t>
        </is>
      </c>
      <c r="D2601" t="inlineStr">
        <is>
          <t>CM Fee</t>
        </is>
      </c>
      <c r="E2601" s="7" t="inlineStr">
        <is>
          <t>84505</t>
        </is>
      </c>
      <c r="F2601" s="11" t="inlineStr">
        <is>
          <t>GC</t>
        </is>
      </c>
      <c r="G2601" s="15" t="inlineStr">
        <is>
          <t>CM Fee</t>
        </is>
      </c>
      <c r="H2601" s="3" t="n">
        <v>70328</v>
      </c>
      <c r="I2601" s="3" t="n">
        <v>0</v>
      </c>
      <c r="J2601" s="4" t="n">
        <v>70328</v>
      </c>
      <c r="K2601" s="8">
        <f>IF(H2601=0,0,I2601/H2601)</f>
        <v/>
      </c>
      <c r="L2601" s="12" t="inlineStr">
        <is>
          <t>Reserve</t>
        </is>
      </c>
    </row>
    <row r="2602">
      <c r="A2602" t="inlineStr">
        <is>
          <t>Willow Lakes</t>
        </is>
      </c>
      <c r="B2602" s="7" t="n">
        <v>2026</v>
      </c>
      <c r="C2602" t="inlineStr">
        <is>
          <t>Landscape Enhancements</t>
        </is>
      </c>
      <c r="D2602" t="inlineStr">
        <is>
          <t>Tree trim, Increasing by 50K for curb appeal based on concept walk 
LPCA - Tree branches were observed in contact at Bui</t>
        </is>
      </c>
      <c r="E2602" s="7" t="inlineStr">
        <is>
          <t>84303.0</t>
        </is>
      </c>
      <c r="F2602" s="12" t="inlineStr">
        <is>
          <t>PMC</t>
        </is>
      </c>
      <c r="G2602" s="7" t="inlineStr">
        <is>
          <t>Capital Plan</t>
        </is>
      </c>
      <c r="H2602" s="3" t="n">
        <v>95000</v>
      </c>
      <c r="I2602" s="3" t="n">
        <v>0</v>
      </c>
      <c r="J2602" s="4" t="n">
        <v>95000</v>
      </c>
      <c r="K2602" s="8">
        <f>IF(H2602=0,0,I2602/H2602)</f>
        <v/>
      </c>
      <c r="L2602" s="13" t="inlineStr">
        <is>
          <t>Not Started</t>
        </is>
      </c>
    </row>
    <row r="2603">
      <c r="A2603" t="inlineStr">
        <is>
          <t>Willow Lakes</t>
        </is>
      </c>
      <c r="B2603" s="7" t="n">
        <v>2026</v>
      </c>
      <c r="C2603" t="inlineStr">
        <is>
          <t>Pool Area Repairs &amp; Equipment</t>
        </is>
      </c>
      <c r="D2603" t="inlineStr">
        <is>
          <t>Repair pool gates</t>
        </is>
      </c>
      <c r="E2603" s="7" t="inlineStr">
        <is>
          <t>84361.0</t>
        </is>
      </c>
      <c r="F2603" s="11" t="inlineStr">
        <is>
          <t>GC</t>
        </is>
      </c>
      <c r="G2603" s="7" t="inlineStr">
        <is>
          <t>Capital Plan</t>
        </is>
      </c>
      <c r="H2603" s="3" t="n">
        <v>19000</v>
      </c>
      <c r="I2603" s="3" t="n">
        <v>9500</v>
      </c>
      <c r="J2603" s="4" t="n">
        <v>9500</v>
      </c>
      <c r="K2603" s="8">
        <f>IF(H2603=0,0,I2603/H2603)</f>
        <v/>
      </c>
      <c r="L2603" s="10" t="inlineStr">
        <is>
          <t>In Progress</t>
        </is>
      </c>
    </row>
    <row r="2604">
      <c r="A2604" t="inlineStr">
        <is>
          <t>Willow Lakes</t>
        </is>
      </c>
      <c r="B2604" s="7" t="n">
        <v>2026</v>
      </c>
      <c r="C2604" t="inlineStr">
        <is>
          <t>Covered Parking &amp; Misc. Parking Items</t>
        </is>
      </c>
      <c r="D2604" t="inlineStr">
        <is>
          <t>LPCA - Impact damage was observed at the garage door at the G-30 garage. Repairs are recommended.</t>
        </is>
      </c>
      <c r="E2604" s="7" t="inlineStr">
        <is>
          <t>84219.0</t>
        </is>
      </c>
      <c r="F2604" s="12" t="inlineStr">
        <is>
          <t>PMC</t>
        </is>
      </c>
      <c r="G2604" s="7" t="inlineStr">
        <is>
          <t>Capital Plan</t>
        </is>
      </c>
      <c r="H2604" s="3" t="n">
        <v>1500</v>
      </c>
      <c r="I2604" s="3" t="n">
        <v>0</v>
      </c>
      <c r="J2604" s="4" t="n">
        <v>1500</v>
      </c>
      <c r="K2604" s="8">
        <f>IF(H2604=0,0,I2604/H2604)</f>
        <v/>
      </c>
      <c r="L2604" s="13" t="inlineStr">
        <is>
          <t>Not Started</t>
        </is>
      </c>
    </row>
    <row r="2605">
      <c r="A2605" t="inlineStr">
        <is>
          <t>Willow Lakes</t>
        </is>
      </c>
      <c r="B2605" s="7" t="n">
        <v>2026</v>
      </c>
      <c r="C2605" t="inlineStr">
        <is>
          <t>Asphalt Milling/Paving/Sealcoat</t>
        </is>
      </c>
      <c r="D2605" t="inlineStr">
        <is>
          <t>Stripe Parking Areas</t>
        </is>
      </c>
      <c r="E2605" s="7" t="inlineStr">
        <is>
          <t>84204.0</t>
        </is>
      </c>
      <c r="F2605" s="11" t="inlineStr">
        <is>
          <t>GC</t>
        </is>
      </c>
      <c r="G2605" s="7" t="inlineStr">
        <is>
          <t>Capital Plan</t>
        </is>
      </c>
      <c r="H2605" s="3" t="n">
        <v>22000</v>
      </c>
      <c r="I2605" s="3" t="n">
        <v>22000</v>
      </c>
      <c r="J2605" s="4" t="n">
        <v>0</v>
      </c>
      <c r="K2605" s="8">
        <f>IF(H2605=0,0,I2605/H2605)</f>
        <v/>
      </c>
      <c r="L2605" s="11" t="inlineStr">
        <is>
          <t>Completed</t>
        </is>
      </c>
    </row>
    <row r="2606">
      <c r="A2606" t="inlineStr">
        <is>
          <t>Willow Lakes</t>
        </is>
      </c>
      <c r="B2606" s="7" t="n">
        <v>2026</v>
      </c>
      <c r="C2606" t="inlineStr">
        <is>
          <t>Concrete Curb/Sidewalk</t>
        </is>
      </c>
      <c r="D2606" t="inlineStr">
        <is>
          <t>Repair 2000 sq ft of concrete</t>
        </is>
      </c>
      <c r="E2606" s="7" t="inlineStr">
        <is>
          <t>84221.0</t>
        </is>
      </c>
      <c r="F2606" s="11" t="inlineStr">
        <is>
          <t>GC</t>
        </is>
      </c>
      <c r="G2606" s="7" t="inlineStr">
        <is>
          <t>Capital Plan</t>
        </is>
      </c>
      <c r="H2606" s="3" t="n">
        <v>70000</v>
      </c>
      <c r="I2606" s="3" t="n">
        <v>96000</v>
      </c>
      <c r="J2606" s="4" t="n">
        <v>-26000</v>
      </c>
      <c r="K2606" s="8">
        <f>IF(H2606=0,0,I2606/H2606)</f>
        <v/>
      </c>
      <c r="L2606" s="11" t="inlineStr">
        <is>
          <t>Completed</t>
        </is>
      </c>
    </row>
    <row r="2607">
      <c r="A2607" t="inlineStr">
        <is>
          <t>Willow Lakes</t>
        </is>
      </c>
      <c r="B2607" s="7" t="n">
        <v>2026</v>
      </c>
      <c r="C2607" t="inlineStr">
        <is>
          <t>ADA Compliance Expense</t>
        </is>
      </c>
      <c r="D2607" t="inlineStr">
        <is>
          <t>ADA landings on apartment entrances are cracking up and failing</t>
        </is>
      </c>
      <c r="E2607" s="7" t="inlineStr">
        <is>
          <t>83520.0</t>
        </is>
      </c>
      <c r="F2607" s="11" t="inlineStr">
        <is>
          <t>GC</t>
        </is>
      </c>
      <c r="G2607" s="7" t="inlineStr">
        <is>
          <t>Capital Plan</t>
        </is>
      </c>
      <c r="H2607" s="3" t="n">
        <v>36000</v>
      </c>
      <c r="I2607" s="3" t="n">
        <v>36000</v>
      </c>
      <c r="J2607" s="4" t="n">
        <v>0</v>
      </c>
      <c r="K2607" s="8">
        <f>IF(H2607=0,0,I2607/H2607)</f>
        <v/>
      </c>
      <c r="L2607" s="11" t="inlineStr">
        <is>
          <t>Completed</t>
        </is>
      </c>
    </row>
    <row r="2608">
      <c r="A2608" t="inlineStr">
        <is>
          <t>Willow Lakes</t>
        </is>
      </c>
      <c r="B2608" s="7" t="n">
        <v>2026</v>
      </c>
      <c r="C2608" t="inlineStr">
        <is>
          <t>Sidewalks</t>
        </is>
      </c>
      <c r="D2608" t="inlineStr">
        <is>
          <t>repair trip hazards</t>
        </is>
      </c>
      <c r="E2608" s="7" t="inlineStr">
        <is>
          <t>84115.0</t>
        </is>
      </c>
      <c r="F2608" s="11" t="inlineStr">
        <is>
          <t>GC</t>
        </is>
      </c>
      <c r="G2608" s="7" t="inlineStr">
        <is>
          <t>Capital Plan</t>
        </is>
      </c>
      <c r="H2608" s="3" t="n">
        <v>30000</v>
      </c>
      <c r="I2608" s="3" t="n">
        <v>30000</v>
      </c>
      <c r="J2608" s="4" t="n">
        <v>0</v>
      </c>
      <c r="K2608" s="8">
        <f>IF(H2608=0,0,I2608/H2608)</f>
        <v/>
      </c>
      <c r="L2608" s="11" t="inlineStr">
        <is>
          <t>Completed</t>
        </is>
      </c>
    </row>
    <row r="2609">
      <c r="A2609" t="inlineStr">
        <is>
          <t>Willow Lakes</t>
        </is>
      </c>
      <c r="B2609" s="7" t="n">
        <v>2026</v>
      </c>
      <c r="C2609" t="inlineStr">
        <is>
          <t>Pool Area Repairs &amp; Equipment</t>
        </is>
      </c>
      <c r="D2609" t="inlineStr">
        <is>
          <t>LPCA - Excessive algae growth due to an inoperable aeration
pump was observed at the south portion of the pond.</t>
        </is>
      </c>
      <c r="E2609" s="7" t="inlineStr">
        <is>
          <t>84361.0</t>
        </is>
      </c>
      <c r="F2609" s="11" t="inlineStr">
        <is>
          <t>GC</t>
        </is>
      </c>
      <c r="G2609" s="7" t="inlineStr">
        <is>
          <t>Capital Plan</t>
        </is>
      </c>
      <c r="H2609" s="3" t="n">
        <v>2500</v>
      </c>
      <c r="I2609" s="3" t="n">
        <v>16000</v>
      </c>
      <c r="J2609" s="4" t="n">
        <v>-13500</v>
      </c>
      <c r="K2609" s="8">
        <f>IF(H2609=0,0,I2609/H2609)</f>
        <v/>
      </c>
      <c r="L2609" s="11" t="inlineStr">
        <is>
          <t>Completed</t>
        </is>
      </c>
    </row>
    <row r="2610">
      <c r="A2610" t="inlineStr">
        <is>
          <t>Willow Lakes</t>
        </is>
      </c>
      <c r="B2610" s="7" t="n">
        <v>2026</v>
      </c>
      <c r="C2610" t="inlineStr">
        <is>
          <t xml:space="preserve">Erosion control </t>
        </is>
      </c>
      <c r="D2610" t="inlineStr">
        <is>
          <t>Landscaping Erosion Control</t>
        </is>
      </c>
      <c r="E2610" s="7" t="inlineStr">
        <is>
          <t>84517.0</t>
        </is>
      </c>
      <c r="F2610" s="11" t="inlineStr">
        <is>
          <t>GC</t>
        </is>
      </c>
      <c r="G2610" s="7" t="inlineStr">
        <is>
          <t>Capital Plan</t>
        </is>
      </c>
      <c r="H2610" s="3" t="n">
        <v>30000</v>
      </c>
      <c r="I2610" s="3" t="n">
        <v>30000</v>
      </c>
      <c r="J2610" s="4" t="n">
        <v>0</v>
      </c>
      <c r="K2610" s="8">
        <f>IF(H2610=0,0,I2610/H2610)</f>
        <v/>
      </c>
      <c r="L2610" s="11" t="inlineStr">
        <is>
          <t>Completed</t>
        </is>
      </c>
    </row>
    <row r="2611">
      <c r="A2611" t="inlineStr">
        <is>
          <t>Willow Lakes</t>
        </is>
      </c>
      <c r="B2611" s="7" t="n">
        <v>2026</v>
      </c>
      <c r="C2611" t="inlineStr">
        <is>
          <t>Fences &amp; gates - site perimeter</t>
        </is>
      </c>
      <c r="D2611" t="inlineStr">
        <is>
          <t>repair iron and wood fence and paint</t>
        </is>
      </c>
      <c r="E2611" s="7" t="inlineStr">
        <is>
          <t>84205.0</t>
        </is>
      </c>
      <c r="F2611" s="11" t="inlineStr">
        <is>
          <t>GC</t>
        </is>
      </c>
      <c r="G2611" s="7" t="inlineStr">
        <is>
          <t>Capital Plan</t>
        </is>
      </c>
      <c r="H2611" s="3" t="n">
        <v>56000</v>
      </c>
      <c r="I2611" s="3" t="n">
        <v>66000</v>
      </c>
      <c r="J2611" s="4" t="n">
        <v>-10000</v>
      </c>
      <c r="K2611" s="8">
        <f>IF(H2611=0,0,I2611/H2611)</f>
        <v/>
      </c>
      <c r="L2611" s="11" t="inlineStr">
        <is>
          <t>Completed</t>
        </is>
      </c>
    </row>
    <row r="2612">
      <c r="A2612" t="inlineStr">
        <is>
          <t>Willow Lakes</t>
        </is>
      </c>
      <c r="B2612" s="7" t="n">
        <v>2026</v>
      </c>
      <c r="C2612" t="inlineStr">
        <is>
          <t>Pool Area Repairs &amp; Equipment</t>
        </is>
      </c>
      <c r="D2612" t="inlineStr">
        <is>
          <t>deck o seal</t>
        </is>
      </c>
      <c r="E2612" s="7" t="inlineStr">
        <is>
          <t>84361.0</t>
        </is>
      </c>
      <c r="F2612" s="11" t="inlineStr">
        <is>
          <t>GC</t>
        </is>
      </c>
      <c r="G2612" s="7" t="inlineStr">
        <is>
          <t>Capital Plan</t>
        </is>
      </c>
      <c r="H2612" s="3" t="n">
        <v>9500</v>
      </c>
      <c r="I2612" s="3" t="n">
        <v>0</v>
      </c>
      <c r="J2612" s="4" t="n">
        <v>9500</v>
      </c>
      <c r="K2612" s="8">
        <f>IF(H2612=0,0,I2612/H2612)</f>
        <v/>
      </c>
      <c r="L2612" s="13" t="inlineStr">
        <is>
          <t>Not Started</t>
        </is>
      </c>
    </row>
    <row r="2613">
      <c r="A2613" t="inlineStr">
        <is>
          <t>Willow Lakes</t>
        </is>
      </c>
      <c r="B2613" s="7" t="n">
        <v>2026</v>
      </c>
      <c r="C2613" t="inlineStr">
        <is>
          <t>Pool Area Repairs &amp; Equipment</t>
        </is>
      </c>
      <c r="D2613" t="inlineStr">
        <is>
          <t>seal small cracks on pool deck and clean</t>
        </is>
      </c>
      <c r="E2613" s="7" t="inlineStr">
        <is>
          <t>84361.0</t>
        </is>
      </c>
      <c r="F2613" s="11" t="inlineStr">
        <is>
          <t>GC</t>
        </is>
      </c>
      <c r="G2613" s="7" t="inlineStr">
        <is>
          <t>Capital Plan</t>
        </is>
      </c>
      <c r="H2613" s="3" t="n">
        <v>16000</v>
      </c>
      <c r="I2613" s="3" t="n">
        <v>0</v>
      </c>
      <c r="J2613" s="4" t="n">
        <v>16000</v>
      </c>
      <c r="K2613" s="8">
        <f>IF(H2613=0,0,I2613/H2613)</f>
        <v/>
      </c>
      <c r="L2613" s="13" t="inlineStr">
        <is>
          <t>Not Started</t>
        </is>
      </c>
    </row>
    <row r="2614">
      <c r="A2614" t="inlineStr">
        <is>
          <t>Willow Lakes</t>
        </is>
      </c>
      <c r="B2614" s="7" t="n">
        <v>2026</v>
      </c>
      <c r="C2614" t="inlineStr">
        <is>
          <t>Fences &amp; gates</t>
        </is>
      </c>
      <c r="D2614" t="inlineStr">
        <is>
          <t>Pedestrian and Front Gate Improvements</t>
        </is>
      </c>
      <c r="E2614" s="7" t="inlineStr">
        <is>
          <t>84205.0</t>
        </is>
      </c>
      <c r="F2614" s="11" t="inlineStr">
        <is>
          <t>GC</t>
        </is>
      </c>
      <c r="G2614" s="7" t="inlineStr">
        <is>
          <t>Capital Plan</t>
        </is>
      </c>
      <c r="H2614" s="3" t="n">
        <v>10000</v>
      </c>
      <c r="I2614" s="3" t="n">
        <v>19000</v>
      </c>
      <c r="J2614" s="4" t="n">
        <v>-9000</v>
      </c>
      <c r="K2614" s="8">
        <f>IF(H2614=0,0,I2614/H2614)</f>
        <v/>
      </c>
      <c r="L2614" s="11" t="inlineStr">
        <is>
          <t>Completed</t>
        </is>
      </c>
    </row>
    <row r="2615">
      <c r="A2615" t="inlineStr">
        <is>
          <t>Willow Lakes</t>
        </is>
      </c>
      <c r="B2615" s="7" t="n">
        <v>2026</v>
      </c>
      <c r="C2615" t="inlineStr">
        <is>
          <t>Exterior Kitchen</t>
        </is>
      </c>
      <c r="D2615" t="inlineStr">
        <is>
          <t>replace grills</t>
        </is>
      </c>
      <c r="E2615" s="7" t="inlineStr">
        <is>
          <t>84203.0</t>
        </is>
      </c>
      <c r="F2615" s="11" t="inlineStr">
        <is>
          <t>GC</t>
        </is>
      </c>
      <c r="G2615" s="7" t="inlineStr">
        <is>
          <t>Capital Plan</t>
        </is>
      </c>
      <c r="H2615" s="3" t="n">
        <v>9500</v>
      </c>
      <c r="I2615" s="3" t="n">
        <v>9500</v>
      </c>
      <c r="J2615" s="4" t="n">
        <v>0</v>
      </c>
      <c r="K2615" s="8">
        <f>IF(H2615=0,0,I2615/H2615)</f>
        <v/>
      </c>
      <c r="L2615" s="11" t="inlineStr">
        <is>
          <t>Completed</t>
        </is>
      </c>
    </row>
    <row r="2616">
      <c r="A2616" t="inlineStr">
        <is>
          <t>Willow Lakes</t>
        </is>
      </c>
      <c r="B2616" s="7" t="n">
        <v>2026</v>
      </c>
      <c r="C2616" t="inlineStr">
        <is>
          <t>Dumpster enclosures</t>
        </is>
      </c>
      <c r="D2616" t="inlineStr">
        <is>
          <t>Build an enclosed area around roll off trash set up</t>
        </is>
      </c>
      <c r="E2616" s="7" t="inlineStr">
        <is>
          <t>84111.0</t>
        </is>
      </c>
      <c r="F2616" s="11" t="inlineStr">
        <is>
          <t>GC</t>
        </is>
      </c>
      <c r="G2616" s="7" t="inlineStr">
        <is>
          <t>Capital Plan</t>
        </is>
      </c>
      <c r="H2616" s="3" t="n">
        <v>25000</v>
      </c>
      <c r="I2616" s="3" t="n">
        <v>25000</v>
      </c>
      <c r="J2616" s="4" t="n">
        <v>0</v>
      </c>
      <c r="K2616" s="8">
        <f>IF(H2616=0,0,I2616/H2616)</f>
        <v/>
      </c>
      <c r="L2616" s="11" t="inlineStr">
        <is>
          <t>Completed</t>
        </is>
      </c>
    </row>
    <row r="2617">
      <c r="A2617" t="inlineStr">
        <is>
          <t>Willow Lakes</t>
        </is>
      </c>
      <c r="B2617" s="7" t="n">
        <v>2026</v>
      </c>
      <c r="C2617" t="inlineStr">
        <is>
          <t>Common Corridors Rehab</t>
        </is>
      </c>
      <c r="D2617" t="inlineStr">
        <is>
          <t>Grind and seal cracks in breezeways
An isolated area of sectional cracking was noted on the main entrance drive and area</t>
        </is>
      </c>
      <c r="E2617" s="7" t="inlineStr">
        <is>
          <t>84120.0</t>
        </is>
      </c>
      <c r="F2617" s="11" t="inlineStr">
        <is>
          <t>GC</t>
        </is>
      </c>
      <c r="G2617" s="7" t="inlineStr">
        <is>
          <t>Capital Plan</t>
        </is>
      </c>
      <c r="H2617" s="3" t="n">
        <v>26000</v>
      </c>
      <c r="I2617" s="3" t="n">
        <v>0</v>
      </c>
      <c r="J2617" s="4" t="n">
        <v>26000</v>
      </c>
      <c r="K2617" s="8">
        <f>IF(H2617=0,0,I2617/H2617)</f>
        <v/>
      </c>
      <c r="L2617" s="13" t="inlineStr">
        <is>
          <t>Not Started</t>
        </is>
      </c>
    </row>
    <row r="2618">
      <c r="A2618" t="inlineStr">
        <is>
          <t>Willow Lakes</t>
        </is>
      </c>
      <c r="B2618" s="7" t="n">
        <v>2026</v>
      </c>
      <c r="C2618" t="inlineStr">
        <is>
          <t>Exterior Stairs</t>
        </is>
      </c>
      <c r="D2618" t="inlineStr">
        <is>
          <t>Repair exterior stair treads and stringers - Replace 90 stair treads</t>
        </is>
      </c>
      <c r="E2618" s="7" t="inlineStr">
        <is>
          <t>84114.0</t>
        </is>
      </c>
      <c r="F2618" s="11" t="inlineStr">
        <is>
          <t>GC</t>
        </is>
      </c>
      <c r="G2618" s="7" t="inlineStr">
        <is>
          <t>Capital Plan</t>
        </is>
      </c>
      <c r="H2618" s="3" t="n">
        <v>12500</v>
      </c>
      <c r="I2618" s="3" t="n">
        <v>12500</v>
      </c>
      <c r="J2618" s="4" t="n">
        <v>0</v>
      </c>
      <c r="K2618" s="8">
        <f>IF(H2618=0,0,I2618/H2618)</f>
        <v/>
      </c>
      <c r="L2618" s="11" t="inlineStr">
        <is>
          <t>Completed</t>
        </is>
      </c>
    </row>
    <row r="2619">
      <c r="A2619" t="inlineStr">
        <is>
          <t>Willow Lakes</t>
        </is>
      </c>
      <c r="B2619" s="7" t="n">
        <v>2026</v>
      </c>
      <c r="C2619" t="inlineStr">
        <is>
          <t>Handrail / Railings</t>
        </is>
      </c>
      <c r="D2619" t="inlineStr">
        <is>
          <t>Repair Exterior Railings</t>
        </is>
      </c>
      <c r="E2619" s="7" t="inlineStr">
        <is>
          <t>84121.0</t>
        </is>
      </c>
      <c r="F2619" s="11" t="inlineStr">
        <is>
          <t>GC</t>
        </is>
      </c>
      <c r="G2619" s="7" t="inlineStr">
        <is>
          <t>Capital Plan</t>
        </is>
      </c>
      <c r="H2619" s="3" t="n">
        <v>8500</v>
      </c>
      <c r="I2619" s="3" t="n">
        <v>8500</v>
      </c>
      <c r="J2619" s="4" t="n">
        <v>0</v>
      </c>
      <c r="K2619" s="8">
        <f>IF(H2619=0,0,I2619/H2619)</f>
        <v/>
      </c>
      <c r="L2619" s="11" t="inlineStr">
        <is>
          <t>Completed</t>
        </is>
      </c>
    </row>
    <row r="2620">
      <c r="A2620" t="inlineStr">
        <is>
          <t>Willow Lakes</t>
        </is>
      </c>
      <c r="B2620" s="7" t="n">
        <v>2026</v>
      </c>
      <c r="C2620" t="inlineStr">
        <is>
          <t>Balconies</t>
        </is>
      </c>
      <c r="D2620" t="inlineStr">
        <is>
          <t>Repair Balcony Decks</t>
        </is>
      </c>
      <c r="E2620" s="7" t="inlineStr">
        <is>
          <t>84104.0</t>
        </is>
      </c>
      <c r="F2620" s="11" t="inlineStr">
        <is>
          <t>GC</t>
        </is>
      </c>
      <c r="G2620" s="7" t="inlineStr">
        <is>
          <t>Capital Plan</t>
        </is>
      </c>
      <c r="H2620" s="3" t="n">
        <v>30000</v>
      </c>
      <c r="I2620" s="3" t="n">
        <v>30000</v>
      </c>
      <c r="J2620" s="4" t="n">
        <v>0</v>
      </c>
      <c r="K2620" s="8">
        <f>IF(H2620=0,0,I2620/H2620)</f>
        <v/>
      </c>
      <c r="L2620" s="11" t="inlineStr">
        <is>
          <t>Completed</t>
        </is>
      </c>
    </row>
    <row r="2621">
      <c r="A2621" t="inlineStr">
        <is>
          <t>Willow Lakes</t>
        </is>
      </c>
      <c r="B2621" s="7" t="n">
        <v>2026</v>
      </c>
      <c r="C2621" t="inlineStr">
        <is>
          <t>Roof Replacements/Repairs</t>
        </is>
      </c>
      <c r="D2621" t="inlineStr">
        <is>
          <t>Roof tune up - Asphalt composite shingle roofing</t>
        </is>
      </c>
      <c r="E2621" s="7" t="inlineStr">
        <is>
          <t>84433.0</t>
        </is>
      </c>
      <c r="F2621" s="11" t="inlineStr">
        <is>
          <t>GC</t>
        </is>
      </c>
      <c r="G2621" s="7" t="inlineStr">
        <is>
          <t>Capital Plan</t>
        </is>
      </c>
      <c r="H2621" s="3" t="n">
        <v>26000</v>
      </c>
      <c r="I2621" s="3" t="n">
        <v>26000</v>
      </c>
      <c r="J2621" s="4" t="n">
        <v>0</v>
      </c>
      <c r="K2621" s="8">
        <f>IF(H2621=0,0,I2621/H2621)</f>
        <v/>
      </c>
      <c r="L2621" s="11" t="inlineStr">
        <is>
          <t>Completed</t>
        </is>
      </c>
    </row>
    <row r="2622">
      <c r="A2622" t="inlineStr">
        <is>
          <t>Willow Lakes</t>
        </is>
      </c>
      <c r="B2622" s="7" t="n">
        <v>2026</v>
      </c>
      <c r="C2622" t="inlineStr">
        <is>
          <t>Roof/Gutters</t>
        </is>
      </c>
      <c r="D2622" t="inlineStr">
        <is>
          <t>Clean gutters and downspouts</t>
        </is>
      </c>
      <c r="E2622" s="7" t="inlineStr">
        <is>
          <t>84202.0</t>
        </is>
      </c>
      <c r="F2622" s="11" t="inlineStr">
        <is>
          <t>GC</t>
        </is>
      </c>
      <c r="G2622" s="7" t="inlineStr">
        <is>
          <t>Capital Plan</t>
        </is>
      </c>
      <c r="H2622" s="3" t="n">
        <v>21000</v>
      </c>
      <c r="I2622" s="3" t="n">
        <v>21000</v>
      </c>
      <c r="J2622" s="4" t="n">
        <v>0</v>
      </c>
      <c r="K2622" s="8">
        <f>IF(H2622=0,0,I2622/H2622)</f>
        <v/>
      </c>
      <c r="L2622" s="11" t="inlineStr">
        <is>
          <t>Completed</t>
        </is>
      </c>
    </row>
    <row r="2623">
      <c r="A2623" t="inlineStr">
        <is>
          <t>Willow Lakes</t>
        </is>
      </c>
      <c r="B2623" s="7" t="n">
        <v>2026</v>
      </c>
      <c r="C2623" t="inlineStr">
        <is>
          <t>Building - Exterior</t>
        </is>
      </c>
      <c r="D2623" t="inlineStr">
        <is>
          <t>replace siding that was caulked and painted over</t>
        </is>
      </c>
      <c r="E2623" s="7" t="inlineStr">
        <is>
          <t>84206.0</t>
        </is>
      </c>
      <c r="F2623" s="11" t="inlineStr">
        <is>
          <t>GC</t>
        </is>
      </c>
      <c r="G2623" s="7" t="inlineStr">
        <is>
          <t>Capital Plan</t>
        </is>
      </c>
      <c r="H2623" s="3" t="n">
        <v>26000</v>
      </c>
      <c r="I2623" s="3" t="n">
        <v>26000</v>
      </c>
      <c r="J2623" s="4" t="n">
        <v>0</v>
      </c>
      <c r="K2623" s="8">
        <f>IF(H2623=0,0,I2623/H2623)</f>
        <v/>
      </c>
      <c r="L2623" s="11" t="inlineStr">
        <is>
          <t>Completed</t>
        </is>
      </c>
    </row>
    <row r="2624">
      <c r="A2624" t="inlineStr">
        <is>
          <t>Willow Lakes</t>
        </is>
      </c>
      <c r="B2624" s="7" t="n">
        <v>2026</v>
      </c>
      <c r="C2624" t="inlineStr">
        <is>
          <t>Building Repairs</t>
        </is>
      </c>
      <c r="D2624" t="inlineStr">
        <is>
          <t>Masonry Repairs - Repair areas of damaged stone</t>
        </is>
      </c>
      <c r="E2624" s="7" t="inlineStr">
        <is>
          <t>84102.0</t>
        </is>
      </c>
      <c r="F2624" s="11" t="inlineStr">
        <is>
          <t>GC</t>
        </is>
      </c>
      <c r="G2624" s="7" t="inlineStr">
        <is>
          <t>Capital Plan</t>
        </is>
      </c>
      <c r="H2624" s="3" t="n">
        <v>20000</v>
      </c>
      <c r="I2624" s="3" t="n">
        <v>20000</v>
      </c>
      <c r="J2624" s="4" t="n">
        <v>0</v>
      </c>
      <c r="K2624" s="8">
        <f>IF(H2624=0,0,I2624/H2624)</f>
        <v/>
      </c>
      <c r="L2624" s="11" t="inlineStr">
        <is>
          <t>Completed</t>
        </is>
      </c>
    </row>
    <row r="2625">
      <c r="A2625" t="inlineStr">
        <is>
          <t>Willow Lakes</t>
        </is>
      </c>
      <c r="B2625" s="7" t="n">
        <v>2026</v>
      </c>
      <c r="C2625" t="inlineStr">
        <is>
          <t>Dryer Vents</t>
        </is>
      </c>
      <c r="D2625" t="inlineStr">
        <is>
          <t>Annual Dryer Vent Cleaning</t>
        </is>
      </c>
      <c r="E2625" s="7" t="inlineStr">
        <is>
          <t>84106.0</t>
        </is>
      </c>
      <c r="F2625" s="11" t="inlineStr">
        <is>
          <t>GC</t>
        </is>
      </c>
      <c r="G2625" s="7" t="inlineStr">
        <is>
          <t>Capital Plan</t>
        </is>
      </c>
      <c r="H2625" s="3" t="n">
        <v>20460</v>
      </c>
      <c r="I2625" s="3" t="n">
        <v>20460</v>
      </c>
      <c r="J2625" s="4" t="n">
        <v>0</v>
      </c>
      <c r="K2625" s="8">
        <f>IF(H2625=0,0,I2625/H2625)</f>
        <v/>
      </c>
      <c r="L2625" s="11" t="inlineStr">
        <is>
          <t>Completed</t>
        </is>
      </c>
    </row>
    <row r="2626">
      <c r="A2626" t="inlineStr">
        <is>
          <t>Willow Lakes</t>
        </is>
      </c>
      <c r="B2626" s="7" t="n">
        <v>2026</v>
      </c>
      <c r="C2626" t="inlineStr">
        <is>
          <t>Exterior Paint, Carpentry, &amp; Misc. Repairs</t>
        </is>
      </c>
      <c r="D2626" t="inlineStr">
        <is>
          <t>Repair / replace wood trim - replace rotted wood</t>
        </is>
      </c>
      <c r="E2626" s="7" t="inlineStr">
        <is>
          <t>84113.0</t>
        </is>
      </c>
      <c r="F2626" s="11" t="inlineStr">
        <is>
          <t>GC</t>
        </is>
      </c>
      <c r="G2626" s="7" t="inlineStr">
        <is>
          <t>Capital Plan</t>
        </is>
      </c>
      <c r="H2626" s="3" t="n">
        <v>30000</v>
      </c>
      <c r="I2626" s="3" t="n">
        <v>30000</v>
      </c>
      <c r="J2626" s="4" t="n">
        <v>0</v>
      </c>
      <c r="K2626" s="8">
        <f>IF(H2626=0,0,I2626/H2626)</f>
        <v/>
      </c>
      <c r="L2626" s="11" t="inlineStr">
        <is>
          <t>Completed</t>
        </is>
      </c>
    </row>
    <row r="2627">
      <c r="A2627" t="inlineStr">
        <is>
          <t>Willow Lakes</t>
        </is>
      </c>
      <c r="B2627" s="7" t="n">
        <v>2026</v>
      </c>
      <c r="C2627" t="inlineStr">
        <is>
          <t>Equipment, baracades and staging</t>
        </is>
      </c>
      <c r="D2627" t="inlineStr">
        <is>
          <t>Equipment &amp; Staging (Details of Scope?)</t>
        </is>
      </c>
      <c r="E2627" s="7" t="inlineStr">
        <is>
          <t>84305.0</t>
        </is>
      </c>
      <c r="F2627" s="11" t="inlineStr">
        <is>
          <t>GC</t>
        </is>
      </c>
      <c r="G2627" s="7" t="inlineStr">
        <is>
          <t>Capital Plan</t>
        </is>
      </c>
      <c r="H2627" s="3" t="n">
        <v>10000</v>
      </c>
      <c r="I2627" s="3" t="n">
        <v>10000</v>
      </c>
      <c r="J2627" s="4" t="n">
        <v>0</v>
      </c>
      <c r="K2627" s="8">
        <f>IF(H2627=0,0,I2627/H2627)</f>
        <v/>
      </c>
      <c r="L2627" s="11" t="inlineStr">
        <is>
          <t>Completed</t>
        </is>
      </c>
    </row>
    <row r="2628">
      <c r="A2628" t="inlineStr">
        <is>
          <t>Willow Lakes</t>
        </is>
      </c>
      <c r="B2628" s="7" t="n">
        <v>2026</v>
      </c>
      <c r="C2628" t="inlineStr">
        <is>
          <t>Fire Life Safety Work</t>
        </is>
      </c>
      <c r="D2628" t="inlineStr">
        <is>
          <t>Fire stops</t>
        </is>
      </c>
      <c r="E2628" s="7" t="inlineStr">
        <is>
          <t>84239.0</t>
        </is>
      </c>
      <c r="F2628" s="12" t="inlineStr">
        <is>
          <t>PMC</t>
        </is>
      </c>
      <c r="G2628" s="7" t="inlineStr">
        <is>
          <t>Capital Plan</t>
        </is>
      </c>
      <c r="H2628" s="3" t="n">
        <v>36456</v>
      </c>
      <c r="I2628" s="3" t="n">
        <v>0</v>
      </c>
      <c r="J2628" s="4" t="n">
        <v>36456</v>
      </c>
      <c r="K2628" s="8">
        <f>IF(H2628=0,0,I2628/H2628)</f>
        <v/>
      </c>
      <c r="L2628" s="13" t="inlineStr">
        <is>
          <t>Not Started</t>
        </is>
      </c>
    </row>
    <row r="2629">
      <c r="A2629" t="inlineStr">
        <is>
          <t>Willow Lakes</t>
        </is>
      </c>
      <c r="B2629" s="7" t="n">
        <v>2026</v>
      </c>
      <c r="C2629" t="inlineStr">
        <is>
          <t>Smoke Alarms</t>
        </is>
      </c>
      <c r="D2629" t="inlineStr">
        <is>
          <t>Completed by Seller - Move to Contingency?</t>
        </is>
      </c>
      <c r="E2629" s="7" t="inlineStr">
        <is>
          <t>83236.0</t>
        </is>
      </c>
      <c r="F2629" s="12" t="inlineStr">
        <is>
          <t>PMC</t>
        </is>
      </c>
      <c r="G2629" s="7" t="inlineStr">
        <is>
          <t>Capital Plan</t>
        </is>
      </c>
      <c r="H2629" s="3" t="n">
        <v>18600</v>
      </c>
      <c r="I2629" s="3" t="n">
        <v>0</v>
      </c>
      <c r="J2629" s="4" t="n">
        <v>18600</v>
      </c>
      <c r="K2629" s="8">
        <f>IF(H2629=0,0,I2629/H2629)</f>
        <v/>
      </c>
      <c r="L2629" s="13" t="inlineStr">
        <is>
          <t>Not Started</t>
        </is>
      </c>
    </row>
    <row r="2630">
      <c r="A2630" t="inlineStr">
        <is>
          <t>Willow Lakes</t>
        </is>
      </c>
      <c r="B2630" s="7" t="n">
        <v>2026</v>
      </c>
      <c r="C2630" t="inlineStr">
        <is>
          <t>Monument Sign</t>
        </is>
      </c>
      <c r="D2630" t="inlineStr">
        <is>
          <t>Enhance Signage (cordinate w/ church - add signage on their property)</t>
        </is>
      </c>
      <c r="E2630" s="7" t="inlineStr">
        <is>
          <t>84290.0</t>
        </is>
      </c>
      <c r="F2630" s="12" t="inlineStr">
        <is>
          <t>PMC</t>
        </is>
      </c>
      <c r="G2630" s="7" t="inlineStr">
        <is>
          <t>Capital Plan</t>
        </is>
      </c>
      <c r="H2630" s="3" t="n">
        <v>20000</v>
      </c>
      <c r="I2630" s="3" t="n">
        <v>0</v>
      </c>
      <c r="J2630" s="4" t="n">
        <v>20000</v>
      </c>
      <c r="K2630" s="8">
        <f>IF(H2630=0,0,I2630/H2630)</f>
        <v/>
      </c>
      <c r="L2630" s="13" t="inlineStr">
        <is>
          <t>Not Started</t>
        </is>
      </c>
    </row>
    <row r="2631">
      <c r="A2631" t="inlineStr">
        <is>
          <t>Willow Lakes</t>
        </is>
      </c>
      <c r="B2631" s="7" t="n">
        <v>2026</v>
      </c>
      <c r="C2631" t="inlineStr">
        <is>
          <t>Club House/Leasing Center Addition/Alteration</t>
        </is>
      </c>
      <c r="D2631" t="inlineStr">
        <is>
          <t>Leasing office floor/wall finishes - Light leasing office upgrade</t>
        </is>
      </c>
      <c r="E2631" s="7" t="inlineStr">
        <is>
          <t>84116.0</t>
        </is>
      </c>
      <c r="F2631" s="12" t="inlineStr">
        <is>
          <t>PMC</t>
        </is>
      </c>
      <c r="G2631" s="7" t="inlineStr">
        <is>
          <t>Capital Plan</t>
        </is>
      </c>
      <c r="H2631" s="3" t="n">
        <v>10000</v>
      </c>
      <c r="I2631" s="3" t="n">
        <v>0</v>
      </c>
      <c r="J2631" s="4" t="n">
        <v>10000</v>
      </c>
      <c r="K2631" s="8">
        <f>IF(H2631=0,0,I2631/H2631)</f>
        <v/>
      </c>
      <c r="L2631" s="13" t="inlineStr">
        <is>
          <t>Not Started</t>
        </is>
      </c>
    </row>
    <row r="2632">
      <c r="A2632" t="inlineStr">
        <is>
          <t>Willow Lakes</t>
        </is>
      </c>
      <c r="B2632" s="7" t="n">
        <v>2026</v>
      </c>
      <c r="C2632" t="inlineStr">
        <is>
          <t>Fitness Center</t>
        </is>
      </c>
      <c r="D2632" t="inlineStr">
        <is>
          <t>Moderate upgrades to the fitness center</t>
        </is>
      </c>
      <c r="E2632" s="7" t="inlineStr">
        <is>
          <t>84190.0</t>
        </is>
      </c>
      <c r="F2632" s="12" t="inlineStr">
        <is>
          <t>PMC</t>
        </is>
      </c>
      <c r="G2632" s="7" t="inlineStr">
        <is>
          <t>Capital Plan</t>
        </is>
      </c>
      <c r="H2632" s="3" t="n">
        <v>15000</v>
      </c>
      <c r="I2632" s="3" t="n">
        <v>0</v>
      </c>
      <c r="J2632" s="4" t="n">
        <v>15000</v>
      </c>
      <c r="K2632" s="8">
        <f>IF(H2632=0,0,I2632/H2632)</f>
        <v/>
      </c>
      <c r="L2632" s="13" t="inlineStr">
        <is>
          <t>Not Started</t>
        </is>
      </c>
    </row>
    <row r="2633">
      <c r="A2633" t="inlineStr">
        <is>
          <t>Willow Lakes</t>
        </is>
      </c>
      <c r="B2633" s="7" t="n">
        <v>2026</v>
      </c>
      <c r="C2633" t="inlineStr">
        <is>
          <t>Pool Area Remodel</t>
        </is>
      </c>
      <c r="D2633" t="inlineStr">
        <is>
          <t>Refresh area with color and furniture. Split between the two pools</t>
        </is>
      </c>
      <c r="E2633" s="7" t="inlineStr">
        <is>
          <t>84360.0</t>
        </is>
      </c>
      <c r="F2633" s="12" t="inlineStr">
        <is>
          <t>PMC</t>
        </is>
      </c>
      <c r="G2633" s="7" t="inlineStr">
        <is>
          <t>Capital Plan</t>
        </is>
      </c>
      <c r="H2633" s="3" t="n">
        <v>60000</v>
      </c>
      <c r="I2633" s="3" t="n">
        <v>49907</v>
      </c>
      <c r="J2633" s="4" t="n">
        <v>10093</v>
      </c>
      <c r="K2633" s="8">
        <f>IF(H2633=0,0,I2633/H2633)</f>
        <v/>
      </c>
      <c r="L2633" s="10" t="inlineStr">
        <is>
          <t>In Progress</t>
        </is>
      </c>
    </row>
    <row r="2634">
      <c r="A2634" t="inlineStr">
        <is>
          <t>Willow Lakes</t>
        </is>
      </c>
      <c r="B2634" s="7" t="n">
        <v>2026</v>
      </c>
      <c r="C2634" t="inlineStr">
        <is>
          <t>Dog Run</t>
        </is>
      </c>
      <c r="D2634" t="inlineStr">
        <is>
          <t>Add lighting, dog amenities, and repairs to fencing</t>
        </is>
      </c>
      <c r="E2634" s="7" t="inlineStr">
        <is>
          <t>84130.0</t>
        </is>
      </c>
      <c r="F2634" s="11" t="inlineStr">
        <is>
          <t>GC</t>
        </is>
      </c>
      <c r="G2634" s="7" t="inlineStr">
        <is>
          <t>Capital Plan</t>
        </is>
      </c>
      <c r="H2634" s="3" t="n">
        <v>30000</v>
      </c>
      <c r="I2634" s="3" t="n">
        <v>30000</v>
      </c>
      <c r="J2634" s="4" t="n">
        <v>0</v>
      </c>
      <c r="K2634" s="8">
        <f>IF(H2634=0,0,I2634/H2634)</f>
        <v/>
      </c>
      <c r="L2634" s="11" t="inlineStr">
        <is>
          <t>Completed</t>
        </is>
      </c>
    </row>
    <row r="2635">
      <c r="A2635" t="inlineStr">
        <is>
          <t>Willow Lakes</t>
        </is>
      </c>
      <c r="B2635" s="7" t="n">
        <v>2026</v>
      </c>
      <c r="C2635" t="inlineStr">
        <is>
          <t>Golf Cart</t>
        </is>
      </c>
      <c r="D2635" t="inlineStr">
        <is>
          <t>Add leasing cart</t>
        </is>
      </c>
      <c r="E2635" s="7" t="inlineStr">
        <is>
          <t>83375.0</t>
        </is>
      </c>
      <c r="F2635" s="12" t="inlineStr">
        <is>
          <t>PMC</t>
        </is>
      </c>
      <c r="G2635" s="7" t="inlineStr">
        <is>
          <t>Capital Plan</t>
        </is>
      </c>
      <c r="H2635" s="3" t="n">
        <v>15000</v>
      </c>
      <c r="I2635" s="3" t="n">
        <v>0</v>
      </c>
      <c r="J2635" s="4" t="n">
        <v>15000</v>
      </c>
      <c r="K2635" s="8">
        <f>IF(H2635=0,0,I2635/H2635)</f>
        <v/>
      </c>
      <c r="L2635" s="13" t="inlineStr">
        <is>
          <t>Not Started</t>
        </is>
      </c>
    </row>
    <row r="2636">
      <c r="A2636" t="inlineStr">
        <is>
          <t>Willow Lakes</t>
        </is>
      </c>
      <c r="B2636" s="7" t="n">
        <v>2026</v>
      </c>
      <c r="C2636" t="inlineStr">
        <is>
          <t>Stormwater Piping</t>
        </is>
      </c>
      <c r="D2636" t="inlineStr">
        <is>
          <t>Clean out basin</t>
        </is>
      </c>
      <c r="E2636" s="7" t="inlineStr">
        <is>
          <t>84432.0</t>
        </is>
      </c>
      <c r="F2636" s="11" t="inlineStr">
        <is>
          <t>GC</t>
        </is>
      </c>
      <c r="G2636" s="7" t="inlineStr">
        <is>
          <t>Capital Plan</t>
        </is>
      </c>
      <c r="H2636" s="3" t="n">
        <v>14000</v>
      </c>
      <c r="I2636" s="3" t="n">
        <v>14000</v>
      </c>
      <c r="J2636" s="4" t="n">
        <v>0</v>
      </c>
      <c r="K2636" s="8">
        <f>IF(H2636=0,0,I2636/H2636)</f>
        <v/>
      </c>
      <c r="L2636" s="11" t="inlineStr">
        <is>
          <t>Completed</t>
        </is>
      </c>
    </row>
    <row r="2637">
      <c r="A2637" t="inlineStr">
        <is>
          <t>Willow Lakes</t>
        </is>
      </c>
      <c r="B2637" s="7" t="n">
        <v>2026</v>
      </c>
      <c r="C2637" t="inlineStr">
        <is>
          <t>Replace AC condenser</t>
        </is>
      </c>
      <c r="D2637" t="inlineStr">
        <is>
          <t>align condensers and insulate suction lines</t>
        </is>
      </c>
      <c r="E2637" s="7" t="inlineStr">
        <is>
          <t>84218.0</t>
        </is>
      </c>
      <c r="F2637" s="11" t="inlineStr">
        <is>
          <t>GC</t>
        </is>
      </c>
      <c r="G2637" s="7" t="inlineStr">
        <is>
          <t>Capital Plan</t>
        </is>
      </c>
      <c r="H2637" s="3" t="n">
        <v>38000</v>
      </c>
      <c r="I2637" s="3" t="n">
        <v>38000</v>
      </c>
      <c r="J2637" s="4" t="n">
        <v>0</v>
      </c>
      <c r="K2637" s="8">
        <f>IF(H2637=0,0,I2637/H2637)</f>
        <v/>
      </c>
      <c r="L2637" s="11" t="inlineStr">
        <is>
          <t>Completed</t>
        </is>
      </c>
    </row>
    <row r="2638">
      <c r="A2638" t="inlineStr">
        <is>
          <t>Willow Lakes</t>
        </is>
      </c>
      <c r="B2638" s="7" t="n">
        <v>2026</v>
      </c>
      <c r="C2638" t="inlineStr">
        <is>
          <t>Electrical/Lighting</t>
        </is>
      </c>
      <c r="D2638" t="inlineStr">
        <is>
          <t>Electrical distribution - repair lighting controlers</t>
        </is>
      </c>
      <c r="E2638" s="7" t="inlineStr">
        <is>
          <t>84210.0</t>
        </is>
      </c>
      <c r="F2638" s="11" t="inlineStr">
        <is>
          <t>GC</t>
        </is>
      </c>
      <c r="G2638" s="7" t="inlineStr">
        <is>
          <t>Capital Plan</t>
        </is>
      </c>
      <c r="H2638" s="3" t="n">
        <v>21000</v>
      </c>
      <c r="I2638" s="3" t="n">
        <v>21000</v>
      </c>
      <c r="J2638" s="4" t="n">
        <v>0</v>
      </c>
      <c r="K2638" s="8">
        <f>IF(H2638=0,0,I2638/H2638)</f>
        <v/>
      </c>
      <c r="L2638" s="11" t="inlineStr">
        <is>
          <t>Completed</t>
        </is>
      </c>
    </row>
    <row r="2639">
      <c r="A2639" t="inlineStr">
        <is>
          <t>Willow Lakes</t>
        </is>
      </c>
      <c r="B2639" s="7" t="n">
        <v>2026</v>
      </c>
      <c r="C2639" t="inlineStr">
        <is>
          <t>Exterior Lighting</t>
        </is>
      </c>
      <c r="D2639" t="inlineStr">
        <is>
          <t>Common area light fixtures - wall packs and pole light throughout</t>
        </is>
      </c>
      <c r="E2639" s="7" t="inlineStr">
        <is>
          <t>84112.0</t>
        </is>
      </c>
      <c r="F2639" s="11" t="inlineStr">
        <is>
          <t>GC</t>
        </is>
      </c>
      <c r="G2639" s="7" t="inlineStr">
        <is>
          <t>Capital Plan</t>
        </is>
      </c>
      <c r="H2639" s="3" t="n">
        <v>39000</v>
      </c>
      <c r="I2639" s="3" t="n">
        <v>39000</v>
      </c>
      <c r="J2639" s="4" t="n">
        <v>0</v>
      </c>
      <c r="K2639" s="8">
        <f>IF(H2639=0,0,I2639/H2639)</f>
        <v/>
      </c>
      <c r="L2639" s="11" t="inlineStr">
        <is>
          <t>Completed</t>
        </is>
      </c>
    </row>
    <row r="2640">
      <c r="A2640" t="inlineStr">
        <is>
          <t>Willow Lakes</t>
        </is>
      </c>
      <c r="B2640" s="7" t="n">
        <v>2026</v>
      </c>
      <c r="C2640" t="inlineStr">
        <is>
          <t>Exterior Lighting</t>
        </is>
      </c>
      <c r="D2640" t="inlineStr">
        <is>
          <t>Replace breezeway lights - wall sconce, ceiling and garage lights</t>
        </is>
      </c>
      <c r="E2640" s="7" t="inlineStr">
        <is>
          <t>84112.0</t>
        </is>
      </c>
      <c r="F2640" s="11" t="inlineStr">
        <is>
          <t>GC</t>
        </is>
      </c>
      <c r="G2640" s="7" t="inlineStr">
        <is>
          <t>Capital Plan</t>
        </is>
      </c>
      <c r="H2640" s="3" t="n">
        <v>59500</v>
      </c>
      <c r="I2640" s="3" t="n">
        <v>59500</v>
      </c>
      <c r="J2640" s="4" t="n">
        <v>0</v>
      </c>
      <c r="K2640" s="8">
        <f>IF(H2640=0,0,I2640/H2640)</f>
        <v/>
      </c>
      <c r="L2640" s="11" t="inlineStr">
        <is>
          <t>Completed</t>
        </is>
      </c>
    </row>
    <row r="2641">
      <c r="A2641" t="inlineStr">
        <is>
          <t>Willow Lakes</t>
        </is>
      </c>
      <c r="B2641" s="7" t="n">
        <v>2026</v>
      </c>
      <c r="C2641" t="inlineStr">
        <is>
          <t>Contingency</t>
        </is>
      </c>
      <c r="D2641" t="inlineStr">
        <is>
          <t>Contingency Amount</t>
        </is>
      </c>
      <c r="E2641" s="7" t="inlineStr">
        <is>
          <t>84510.0</t>
        </is>
      </c>
      <c r="F2641" s="11" t="inlineStr">
        <is>
          <t>GC</t>
        </is>
      </c>
      <c r="G2641" s="15" t="inlineStr">
        <is>
          <t>Contingency</t>
        </is>
      </c>
      <c r="H2641" s="3" t="n">
        <v>51163</v>
      </c>
      <c r="I2641" s="3" t="n">
        <v>0</v>
      </c>
      <c r="J2641" s="4" t="n">
        <v>51163</v>
      </c>
      <c r="K2641" s="8">
        <f>IF(H2641=0,0,I2641/H2641)</f>
        <v/>
      </c>
      <c r="L2641" s="12" t="inlineStr">
        <is>
          <t>Reserve</t>
        </is>
      </c>
    </row>
    <row r="2642">
      <c r="A2642" t="inlineStr">
        <is>
          <t>Willow Lakes</t>
        </is>
      </c>
      <c r="B2642" s="7" t="n">
        <v>2026</v>
      </c>
      <c r="C2642" t="inlineStr">
        <is>
          <t>Other CM Fees</t>
        </is>
      </c>
      <c r="D2642" t="inlineStr">
        <is>
          <t>Construction Management Fee Amount</t>
        </is>
      </c>
      <c r="E2642" s="7" t="inlineStr">
        <is>
          <t>84505.0</t>
        </is>
      </c>
      <c r="F2642" s="11" t="inlineStr">
        <is>
          <t>GC</t>
        </is>
      </c>
      <c r="G2642" s="15" t="inlineStr">
        <is>
          <t>CM Fee</t>
        </is>
      </c>
      <c r="H2642" s="3" t="n">
        <v>54509</v>
      </c>
      <c r="I2642" s="3" t="n">
        <v>0</v>
      </c>
      <c r="J2642" s="4" t="n">
        <v>54509</v>
      </c>
      <c r="K2642" s="8">
        <f>IF(H2642=0,0,I2642/H2642)</f>
        <v/>
      </c>
      <c r="L2642" s="12" t="inlineStr">
        <is>
          <t>Reserve</t>
        </is>
      </c>
    </row>
    <row r="2643">
      <c r="A2643" t="inlineStr">
        <is>
          <t>Colonnade</t>
        </is>
      </c>
      <c r="B2643" s="7" t="n">
        <v>2026</v>
      </c>
      <c r="C2643" t="inlineStr">
        <is>
          <t>Interior Hallway painting</t>
        </is>
      </c>
      <c r="D2643" t="inlineStr">
        <is>
          <t>Interior hallway repaint</t>
        </is>
      </c>
      <c r="E2643" s="7" t="inlineStr">
        <is>
          <t>51160-00</t>
        </is>
      </c>
      <c r="F2643" s="11" t="inlineStr">
        <is>
          <t>GC</t>
        </is>
      </c>
      <c r="G2643" s="7" t="inlineStr">
        <is>
          <t>Capital Plan</t>
        </is>
      </c>
      <c r="H2643" s="3" t="n">
        <v>158900</v>
      </c>
      <c r="I2643" s="3" t="n">
        <v>158900</v>
      </c>
      <c r="J2643" s="4" t="n">
        <v>0</v>
      </c>
      <c r="K2643" s="8">
        <f>IF(H2643=0,0,I2643/H2643)</f>
        <v/>
      </c>
      <c r="L2643" s="11" t="inlineStr">
        <is>
          <t>Completed</t>
        </is>
      </c>
    </row>
    <row r="2644">
      <c r="A2644" t="inlineStr">
        <is>
          <t>Colonnade</t>
        </is>
      </c>
      <c r="B2644" s="7" t="n">
        <v>2026</v>
      </c>
      <c r="C2644" t="inlineStr">
        <is>
          <t>Controlled access gates</t>
        </is>
      </c>
      <c r="D2644" t="inlineStr">
        <is>
          <t>Add controlled access to main entry, fitness center, pool, &amp; any other main entry point</t>
        </is>
      </c>
      <c r="E2644" s="7" t="inlineStr">
        <is>
          <t>51993-00</t>
        </is>
      </c>
      <c r="F2644" s="11" t="inlineStr">
        <is>
          <t>GC</t>
        </is>
      </c>
      <c r="G2644" s="7" t="inlineStr">
        <is>
          <t>Capital Plan</t>
        </is>
      </c>
      <c r="H2644" s="3" t="n">
        <v>100000</v>
      </c>
      <c r="I2644" s="3" t="n">
        <v>100000</v>
      </c>
      <c r="J2644" s="4" t="n">
        <v>0</v>
      </c>
      <c r="K2644" s="8">
        <f>IF(H2644=0,0,I2644/H2644)</f>
        <v/>
      </c>
      <c r="L2644" s="11" t="inlineStr">
        <is>
          <t>Completed</t>
        </is>
      </c>
    </row>
    <row r="2645">
      <c r="A2645" t="inlineStr">
        <is>
          <t>Colonnade</t>
        </is>
      </c>
      <c r="B2645" s="7" t="n">
        <v>2026</v>
      </c>
      <c r="C2645" t="inlineStr">
        <is>
          <t>Trellis Repairs</t>
        </is>
      </c>
      <c r="D2645" t="inlineStr">
        <is>
          <t>Deteriorated beam framing at the wood beam framed trellis structure was noted. Repair is recommended.</t>
        </is>
      </c>
      <c r="E2645" s="7" t="inlineStr">
        <is>
          <t>51070-00</t>
        </is>
      </c>
      <c r="F2645" s="12" t="inlineStr">
        <is>
          <t>PMC</t>
        </is>
      </c>
      <c r="G2645" s="7" t="inlineStr">
        <is>
          <t>Capital Plan</t>
        </is>
      </c>
      <c r="H2645" s="3" t="n">
        <v>2500</v>
      </c>
      <c r="I2645" s="3" t="n">
        <v>0</v>
      </c>
      <c r="J2645" s="4" t="n">
        <v>2500</v>
      </c>
      <c r="K2645" s="8">
        <f>IF(H2645=0,0,I2645/H2645)</f>
        <v/>
      </c>
      <c r="L2645" s="13" t="inlineStr">
        <is>
          <t>Not Started</t>
        </is>
      </c>
    </row>
    <row r="2646">
      <c r="A2646" t="inlineStr">
        <is>
          <t>Colonnade</t>
        </is>
      </c>
      <c r="B2646" s="7" t="n">
        <v>2026</v>
      </c>
      <c r="C2646" t="inlineStr">
        <is>
          <t>Equipment, Baracades, &amp; Staging</t>
        </is>
      </c>
      <c r="D2646" t="inlineStr">
        <is>
          <t>Baracades &amp; Staging</t>
        </is>
      </c>
      <c r="E2646" s="7" t="inlineStr">
        <is>
          <t>51180-00</t>
        </is>
      </c>
      <c r="F2646" s="11" t="inlineStr">
        <is>
          <t>GC</t>
        </is>
      </c>
      <c r="G2646" s="7" t="inlineStr">
        <is>
          <t>Capital Plan</t>
        </is>
      </c>
      <c r="H2646" s="3" t="n">
        <v>45000</v>
      </c>
      <c r="I2646" s="3" t="n">
        <v>45000</v>
      </c>
      <c r="J2646" s="4" t="n">
        <v>0</v>
      </c>
      <c r="K2646" s="8">
        <f>IF(H2646=0,0,I2646/H2646)</f>
        <v/>
      </c>
      <c r="L2646" s="11" t="inlineStr">
        <is>
          <t>Completed</t>
        </is>
      </c>
    </row>
    <row r="2647">
      <c r="A2647" t="inlineStr">
        <is>
          <t>Colonnade</t>
        </is>
      </c>
      <c r="B2647" s="7" t="n">
        <v>2026</v>
      </c>
      <c r="C2647" t="inlineStr">
        <is>
          <t>Repair exterior stair railings</t>
        </is>
      </c>
      <c r="D2647" t="inlineStr">
        <is>
          <t>Paint interior stairwells and iron</t>
        </is>
      </c>
      <c r="E2647" s="7" t="inlineStr">
        <is>
          <t>51077-00</t>
        </is>
      </c>
      <c r="F2647" s="11" t="inlineStr">
        <is>
          <t>GC</t>
        </is>
      </c>
      <c r="G2647" s="7" t="inlineStr">
        <is>
          <t>Capital Plan</t>
        </is>
      </c>
      <c r="H2647" s="3" t="n">
        <v>38000</v>
      </c>
      <c r="I2647" s="3" t="n">
        <v>38000</v>
      </c>
      <c r="J2647" s="4" t="n">
        <v>0</v>
      </c>
      <c r="K2647" s="8">
        <f>IF(H2647=0,0,I2647/H2647)</f>
        <v/>
      </c>
      <c r="L2647" s="11" t="inlineStr">
        <is>
          <t>Completed</t>
        </is>
      </c>
    </row>
    <row r="2648">
      <c r="A2648" t="inlineStr">
        <is>
          <t>Colonnade</t>
        </is>
      </c>
      <c r="B2648" s="7" t="n">
        <v>2026</v>
      </c>
      <c r="C2648" t="inlineStr">
        <is>
          <t>Façade repairs</t>
        </is>
      </c>
      <c r="D2648" t="inlineStr">
        <is>
          <t>Stucco deterioration was noted on the northern upper facade locations and organic build-up was noted. Repairs are recomm</t>
        </is>
      </c>
      <c r="E2648" s="7" t="inlineStr">
        <is>
          <t>51075-00</t>
        </is>
      </c>
      <c r="F2648" s="11" t="inlineStr">
        <is>
          <t>GC</t>
        </is>
      </c>
      <c r="G2648" s="7" t="inlineStr">
        <is>
          <t>Capital Plan</t>
        </is>
      </c>
      <c r="H2648" s="3" t="n">
        <v>5000</v>
      </c>
      <c r="I2648" s="3" t="n">
        <v>5000</v>
      </c>
      <c r="J2648" s="4" t="n">
        <v>0</v>
      </c>
      <c r="K2648" s="8">
        <f>IF(H2648=0,0,I2648/H2648)</f>
        <v/>
      </c>
      <c r="L2648" s="11" t="inlineStr">
        <is>
          <t>Completed</t>
        </is>
      </c>
    </row>
    <row r="2649">
      <c r="A2649" t="inlineStr">
        <is>
          <t>Colonnade</t>
        </is>
      </c>
      <c r="B2649" s="7" t="n">
        <v>2026</v>
      </c>
      <c r="C2649" t="inlineStr">
        <is>
          <t>Full Property Repaint</t>
        </is>
      </c>
      <c r="D2649" t="inlineStr">
        <is>
          <t>Full property repaint</t>
        </is>
      </c>
      <c r="E2649" s="7" t="inlineStr">
        <is>
          <t>51080-00</t>
        </is>
      </c>
      <c r="F2649" s="11" t="inlineStr">
        <is>
          <t>GC</t>
        </is>
      </c>
      <c r="G2649" s="7" t="inlineStr">
        <is>
          <t>Capital Plan</t>
        </is>
      </c>
      <c r="H2649" s="3" t="n">
        <v>663000</v>
      </c>
      <c r="I2649" s="3" t="n">
        <v>663000</v>
      </c>
      <c r="J2649" s="4" t="n">
        <v>0</v>
      </c>
      <c r="K2649" s="8">
        <f>IF(H2649=0,0,I2649/H2649)</f>
        <v/>
      </c>
      <c r="L2649" s="11" t="inlineStr">
        <is>
          <t>Completed</t>
        </is>
      </c>
    </row>
    <row r="2650">
      <c r="A2650" t="inlineStr">
        <is>
          <t>Colonnade</t>
        </is>
      </c>
      <c r="B2650" s="7" t="n">
        <v>2026</v>
      </c>
      <c r="C2650" t="inlineStr">
        <is>
          <t>Gutters &amp; downspouts</t>
        </is>
      </c>
      <c r="D2650" t="inlineStr">
        <is>
          <t>Clean scuppers and roof drains</t>
        </is>
      </c>
      <c r="E2650" s="7" t="inlineStr">
        <is>
          <t>51071-00</t>
        </is>
      </c>
      <c r="F2650" s="11" t="inlineStr">
        <is>
          <t>GC</t>
        </is>
      </c>
      <c r="G2650" s="7" t="inlineStr">
        <is>
          <t>Capital Plan</t>
        </is>
      </c>
      <c r="H2650" s="3" t="n">
        <v>24000</v>
      </c>
      <c r="I2650" s="3" t="n">
        <v>24000</v>
      </c>
      <c r="J2650" s="4" t="n">
        <v>0</v>
      </c>
      <c r="K2650" s="8">
        <f>IF(H2650=0,0,I2650/H2650)</f>
        <v/>
      </c>
      <c r="L2650" s="11" t="inlineStr">
        <is>
          <t>Completed</t>
        </is>
      </c>
    </row>
    <row r="2651">
      <c r="A2651" t="inlineStr">
        <is>
          <t>Colonnade</t>
        </is>
      </c>
      <c r="B2651" s="7" t="n">
        <v>2026</v>
      </c>
      <c r="C2651" t="inlineStr">
        <is>
          <t xml:space="preserve">Sealants &amp; caulking </t>
        </is>
      </c>
      <c r="D2651" t="inlineStr">
        <is>
          <t>Roof Sealants &amp; Caulking</t>
        </is>
      </c>
      <c r="E2651" s="7" t="inlineStr">
        <is>
          <t>51062-00</t>
        </is>
      </c>
      <c r="F2651" s="11" t="inlineStr">
        <is>
          <t>GC</t>
        </is>
      </c>
      <c r="G2651" s="7" t="inlineStr">
        <is>
          <t>Capital Plan</t>
        </is>
      </c>
      <c r="H2651" s="3" t="n">
        <v>25300</v>
      </c>
      <c r="I2651" s="3" t="n">
        <v>25300</v>
      </c>
      <c r="J2651" s="4" t="n">
        <v>0</v>
      </c>
      <c r="K2651" s="8">
        <f>IF(H2651=0,0,I2651/H2651)</f>
        <v/>
      </c>
      <c r="L2651" s="11" t="inlineStr">
        <is>
          <t>Completed</t>
        </is>
      </c>
    </row>
    <row r="2652">
      <c r="A2652" t="inlineStr">
        <is>
          <t>Colonnade</t>
        </is>
      </c>
      <c r="B2652" s="7" t="n">
        <v>2026</v>
      </c>
      <c r="C2652" t="inlineStr">
        <is>
          <t>Elevator Cabs</t>
        </is>
      </c>
      <c r="D2652" t="inlineStr">
        <is>
          <t>Full repairs of 3 elevator interiors. Wood panels, flooring, stainless doors</t>
        </is>
      </c>
      <c r="E2652" s="7" t="inlineStr">
        <is>
          <t>51160-00</t>
        </is>
      </c>
      <c r="F2652" s="11" t="inlineStr">
        <is>
          <t>GC</t>
        </is>
      </c>
      <c r="G2652" s="7" t="inlineStr">
        <is>
          <t>Capital Plan</t>
        </is>
      </c>
      <c r="H2652" s="3" t="n">
        <v>30000</v>
      </c>
      <c r="I2652" s="3" t="n">
        <v>30000</v>
      </c>
      <c r="J2652" s="4" t="n">
        <v>0</v>
      </c>
      <c r="K2652" s="8">
        <f>IF(H2652=0,0,I2652/H2652)</f>
        <v/>
      </c>
      <c r="L2652" s="11" t="inlineStr">
        <is>
          <t>Completed</t>
        </is>
      </c>
    </row>
    <row r="2653">
      <c r="A2653" t="inlineStr">
        <is>
          <t>Colonnade</t>
        </is>
      </c>
      <c r="B2653" s="7" t="n">
        <v>2026</v>
      </c>
      <c r="C2653" t="inlineStr">
        <is>
          <t>Fire Stops</t>
        </is>
      </c>
      <c r="D2653" t="inlineStr">
        <is>
          <t>Add fire stops to 50% of units missing</t>
        </is>
      </c>
      <c r="E2653" s="7" t="inlineStr">
        <is>
          <t>51993-01</t>
        </is>
      </c>
      <c r="F2653" s="12" t="inlineStr">
        <is>
          <t>PMC</t>
        </is>
      </c>
      <c r="G2653" s="7" t="inlineStr">
        <is>
          <t>Capital Plan</t>
        </is>
      </c>
      <c r="H2653" s="3" t="n">
        <v>10829</v>
      </c>
      <c r="I2653" s="3" t="n">
        <v>0</v>
      </c>
      <c r="J2653" s="4" t="n">
        <v>10829</v>
      </c>
      <c r="K2653" s="8">
        <f>IF(H2653=0,0,I2653/H2653)</f>
        <v/>
      </c>
      <c r="L2653" s="13" t="inlineStr">
        <is>
          <t>Not Started</t>
        </is>
      </c>
    </row>
    <row r="2654">
      <c r="A2654" t="inlineStr">
        <is>
          <t>Colonnade</t>
        </is>
      </c>
      <c r="B2654" s="7" t="n">
        <v>2026</v>
      </c>
      <c r="C2654" t="inlineStr">
        <is>
          <t>Fitness center renovation</t>
        </is>
      </c>
      <c r="D2654" t="inlineStr">
        <is>
          <t>Full redeck of flooring and full repaint</t>
        </is>
      </c>
      <c r="E2654" s="7" t="inlineStr">
        <is>
          <t>51160-00</t>
        </is>
      </c>
      <c r="F2654" s="11" t="inlineStr">
        <is>
          <t>GC</t>
        </is>
      </c>
      <c r="G2654" s="7" t="inlineStr">
        <is>
          <t>Capital Plan</t>
        </is>
      </c>
      <c r="H2654" s="3" t="n">
        <v>25000</v>
      </c>
      <c r="I2654" s="3" t="n">
        <v>25000</v>
      </c>
      <c r="J2654" s="4" t="n">
        <v>0</v>
      </c>
      <c r="K2654" s="8">
        <f>IF(H2654=0,0,I2654/H2654)</f>
        <v/>
      </c>
      <c r="L2654" s="11" t="inlineStr">
        <is>
          <t>Completed</t>
        </is>
      </c>
    </row>
    <row r="2655">
      <c r="A2655" t="inlineStr">
        <is>
          <t>Colonnade</t>
        </is>
      </c>
      <c r="B2655" s="7" t="n">
        <v>2026</v>
      </c>
      <c r="C2655" t="inlineStr">
        <is>
          <t>Stab-Lok Panels</t>
        </is>
      </c>
      <c r="D2655" t="inlineStr">
        <is>
          <t>Stab-Lok brand breaker panels manufactured by Federal Pacific Electric (FPE) were observed in the units. These panels ha</t>
        </is>
      </c>
      <c r="E2655" s="7" t="inlineStr">
        <is>
          <t>51142-00</t>
        </is>
      </c>
      <c r="F2655" s="11" t="inlineStr">
        <is>
          <t>GC</t>
        </is>
      </c>
      <c r="G2655" s="7" t="inlineStr">
        <is>
          <t>Capital Plan</t>
        </is>
      </c>
      <c r="H2655" s="3" t="n">
        <v>123200</v>
      </c>
      <c r="I2655" s="3" t="n">
        <v>123200</v>
      </c>
      <c r="J2655" s="4" t="n">
        <v>0</v>
      </c>
      <c r="K2655" s="8">
        <f>IF(H2655=0,0,I2655/H2655)</f>
        <v/>
      </c>
      <c r="L2655" s="11" t="inlineStr">
        <is>
          <t>Completed</t>
        </is>
      </c>
    </row>
    <row r="2656">
      <c r="A2656" t="inlineStr">
        <is>
          <t>Colonnade</t>
        </is>
      </c>
      <c r="B2656" s="7" t="n">
        <v>2026</v>
      </c>
      <c r="C2656" t="inlineStr">
        <is>
          <t>Security/ fire alarm systems</t>
        </is>
      </c>
      <c r="D2656" t="inlineStr">
        <is>
          <t>An annual fire alarm certification tag was not present at the fire alarm control panel. Servicing and recertification of</t>
        </is>
      </c>
      <c r="E2656" s="7" t="inlineStr">
        <is>
          <t>51993-00</t>
        </is>
      </c>
      <c r="F2656" s="12" t="inlineStr">
        <is>
          <t>PMC</t>
        </is>
      </c>
      <c r="G2656" s="7" t="inlineStr">
        <is>
          <t>Capital Plan</t>
        </is>
      </c>
      <c r="H2656" s="3" t="n">
        <v>1500</v>
      </c>
      <c r="I2656" s="3" t="n">
        <v>0</v>
      </c>
      <c r="J2656" s="4" t="n">
        <v>1500</v>
      </c>
      <c r="K2656" s="8">
        <f>IF(H2656=0,0,I2656/H2656)</f>
        <v/>
      </c>
      <c r="L2656" s="13" t="inlineStr">
        <is>
          <t>Not Started</t>
        </is>
      </c>
    </row>
    <row r="2657">
      <c r="A2657" t="inlineStr">
        <is>
          <t>Colonnade</t>
        </is>
      </c>
      <c r="B2657" s="7" t="n">
        <v>2026</v>
      </c>
      <c r="C2657" t="inlineStr">
        <is>
          <t>Fire Sprinkler Certificaiton</t>
        </is>
      </c>
      <c r="D2657" t="inlineStr">
        <is>
          <t>The systems display lapsed certification. Recertification is required</t>
        </is>
      </c>
      <c r="E2657" s="7" t="inlineStr">
        <is>
          <t>51993-01</t>
        </is>
      </c>
      <c r="F2657" s="12" t="inlineStr">
        <is>
          <t>PMC</t>
        </is>
      </c>
      <c r="G2657" s="7" t="inlineStr">
        <is>
          <t>Capital Plan</t>
        </is>
      </c>
      <c r="H2657" s="3" t="n">
        <v>1500</v>
      </c>
      <c r="I2657" s="3" t="n">
        <v>0</v>
      </c>
      <c r="J2657" s="4" t="n">
        <v>1500</v>
      </c>
      <c r="K2657" s="8">
        <f>IF(H2657=0,0,I2657/H2657)</f>
        <v/>
      </c>
      <c r="L2657" s="13" t="inlineStr">
        <is>
          <t>Not Started</t>
        </is>
      </c>
    </row>
    <row r="2658">
      <c r="A2658" t="inlineStr">
        <is>
          <t>Colonnade</t>
        </is>
      </c>
      <c r="B2658" s="7" t="n">
        <v>2026</v>
      </c>
      <c r="C2658" t="inlineStr">
        <is>
          <t>Fire extinguisher certification</t>
        </is>
      </c>
      <c r="D2658" t="inlineStr">
        <is>
          <t>The extinguishers displayed lapsed certification. Recertification is required.</t>
        </is>
      </c>
      <c r="E2658" s="7" t="inlineStr">
        <is>
          <t>51993-01</t>
        </is>
      </c>
      <c r="F2658" s="12" t="inlineStr">
        <is>
          <t>PMC</t>
        </is>
      </c>
      <c r="G2658" s="7" t="inlineStr">
        <is>
          <t>Capital Plan</t>
        </is>
      </c>
      <c r="H2658" s="3" t="n">
        <v>1500</v>
      </c>
      <c r="I2658" s="3" t="n">
        <v>0</v>
      </c>
      <c r="J2658" s="4" t="n">
        <v>1500</v>
      </c>
      <c r="K2658" s="8">
        <f>IF(H2658=0,0,I2658/H2658)</f>
        <v/>
      </c>
      <c r="L2658" s="13" t="inlineStr">
        <is>
          <t>Not Started</t>
        </is>
      </c>
    </row>
    <row r="2659">
      <c r="A2659" t="inlineStr">
        <is>
          <t>Colonnade</t>
        </is>
      </c>
      <c r="B2659" s="7" t="n">
        <v>2026</v>
      </c>
      <c r="C2659" t="inlineStr">
        <is>
          <t>Elevator Inspection</t>
        </is>
      </c>
      <c r="D2659" t="inlineStr">
        <is>
          <t>A current cab certification permit was not provided and load test information was not displayed. Property management sho</t>
        </is>
      </c>
      <c r="E2659" s="7" t="inlineStr">
        <is>
          <t>51993-01</t>
        </is>
      </c>
      <c r="F2659" s="12" t="inlineStr">
        <is>
          <t>PMC</t>
        </is>
      </c>
      <c r="G2659" s="7" t="inlineStr">
        <is>
          <t>Capital Plan</t>
        </is>
      </c>
      <c r="H2659" s="3" t="n">
        <v>1500</v>
      </c>
      <c r="I2659" s="3" t="n">
        <v>0</v>
      </c>
      <c r="J2659" s="4" t="n">
        <v>1500</v>
      </c>
      <c r="K2659" s="8">
        <f>IF(H2659=0,0,I2659/H2659)</f>
        <v/>
      </c>
      <c r="L2659" s="13" t="inlineStr">
        <is>
          <t>Not Started</t>
        </is>
      </c>
    </row>
    <row r="2660">
      <c r="A2660" t="inlineStr">
        <is>
          <t>Colonnade</t>
        </is>
      </c>
      <c r="B2660" s="7" t="n">
        <v>2026</v>
      </c>
      <c r="C2660" t="inlineStr">
        <is>
          <t>Fountain Repairs</t>
        </is>
      </c>
      <c r="D2660" t="inlineStr">
        <is>
          <t>The water feature is reportedly leaking into the garage area and are not presently in use. Repair is recommended.</t>
        </is>
      </c>
      <c r="E2660" s="7" t="inlineStr">
        <is>
          <t>51160-00</t>
        </is>
      </c>
      <c r="F2660" s="12" t="inlineStr">
        <is>
          <t>PMC</t>
        </is>
      </c>
      <c r="G2660" s="7" t="inlineStr">
        <is>
          <t>Capital Plan</t>
        </is>
      </c>
      <c r="H2660" s="3" t="n">
        <v>5000</v>
      </c>
      <c r="I2660" s="3" t="n">
        <v>0</v>
      </c>
      <c r="J2660" s="4" t="n">
        <v>5000</v>
      </c>
      <c r="K2660" s="8">
        <f>IF(H2660=0,0,I2660/H2660)</f>
        <v/>
      </c>
      <c r="L2660" s="13" t="inlineStr">
        <is>
          <t>Not Started</t>
        </is>
      </c>
    </row>
    <row r="2661">
      <c r="A2661" t="inlineStr">
        <is>
          <t>Colonnade</t>
        </is>
      </c>
      <c r="B2661" s="7" t="n">
        <v>2026</v>
      </c>
      <c r="C2661" t="inlineStr">
        <is>
          <t>Startup Marketing</t>
        </is>
      </c>
      <c r="D2661" t="inlineStr">
        <is>
          <t>Rebrand of property signage</t>
        </is>
      </c>
      <c r="E2661" s="7" t="inlineStr">
        <is>
          <t>51990-00</t>
        </is>
      </c>
      <c r="F2661" s="12" t="inlineStr">
        <is>
          <t>PMC</t>
        </is>
      </c>
      <c r="G2661" s="7" t="inlineStr">
        <is>
          <t>Capital Plan</t>
        </is>
      </c>
      <c r="H2661" s="3" t="n">
        <v>35000</v>
      </c>
      <c r="I2661" s="3" t="n">
        <v>0</v>
      </c>
      <c r="J2661" s="4" t="n">
        <v>35000</v>
      </c>
      <c r="K2661" s="8">
        <f>IF(H2661=0,0,I2661/H2661)</f>
        <v/>
      </c>
      <c r="L2661" s="13" t="inlineStr">
        <is>
          <t>Not Started</t>
        </is>
      </c>
    </row>
    <row r="2662">
      <c r="A2662" t="inlineStr">
        <is>
          <t>Colonnade</t>
        </is>
      </c>
      <c r="B2662" s="7" t="n">
        <v>2026</v>
      </c>
      <c r="C2662" t="inlineStr">
        <is>
          <t>Pest Control</t>
        </is>
      </c>
      <c r="D2662" t="inlineStr">
        <is>
          <t>Rat droppings were observed at the emergency generator room. Engaging a pest contractor and treatment for pest control o</t>
        </is>
      </c>
      <c r="E2662" s="7" t="inlineStr">
        <is>
          <t>51992-00</t>
        </is>
      </c>
      <c r="F2662" s="12" t="inlineStr">
        <is>
          <t>PMC</t>
        </is>
      </c>
      <c r="G2662" s="7" t="inlineStr">
        <is>
          <t>Capital Plan</t>
        </is>
      </c>
      <c r="H2662" s="3" t="n">
        <v>1500</v>
      </c>
      <c r="I2662" s="3" t="n">
        <v>0</v>
      </c>
      <c r="J2662" s="4" t="n">
        <v>1500</v>
      </c>
      <c r="K2662" s="8">
        <f>IF(H2662=0,0,I2662/H2662)</f>
        <v/>
      </c>
      <c r="L2662" s="13" t="inlineStr">
        <is>
          <t>Not Started</t>
        </is>
      </c>
    </row>
    <row r="2663">
      <c r="A2663" t="inlineStr">
        <is>
          <t>Colonnade</t>
        </is>
      </c>
      <c r="B2663" s="7" t="n">
        <v>2026</v>
      </c>
      <c r="C2663" t="inlineStr">
        <is>
          <t>Swimming pool coping and tile</t>
        </is>
      </c>
      <c r="D2663" t="inlineStr">
        <is>
          <t>Resurface pool ( pool is on 4th floor and will required extreme labor cost )</t>
        </is>
      </c>
      <c r="E2663" s="7" t="inlineStr">
        <is>
          <t>51021-00</t>
        </is>
      </c>
      <c r="F2663" s="11" t="inlineStr">
        <is>
          <t>GC</t>
        </is>
      </c>
      <c r="G2663" s="7" t="inlineStr">
        <is>
          <t>Capital Plan</t>
        </is>
      </c>
      <c r="H2663" s="3" t="n">
        <v>50000</v>
      </c>
      <c r="I2663" s="3" t="n">
        <v>50000</v>
      </c>
      <c r="J2663" s="4" t="n">
        <v>0</v>
      </c>
      <c r="K2663" s="8">
        <f>IF(H2663=0,0,I2663/H2663)</f>
        <v/>
      </c>
      <c r="L2663" s="11" t="inlineStr">
        <is>
          <t>Completed</t>
        </is>
      </c>
    </row>
    <row r="2664">
      <c r="A2664" t="inlineStr">
        <is>
          <t>Colonnade</t>
        </is>
      </c>
      <c r="B2664" s="7" t="n">
        <v>2026</v>
      </c>
      <c r="C2664" t="inlineStr">
        <is>
          <t>Swimming pool deck</t>
        </is>
      </c>
      <c r="D2664" t="inlineStr">
        <is>
          <t>Seal small cracks on pool deck and clean</t>
        </is>
      </c>
      <c r="E2664" s="7" t="inlineStr">
        <is>
          <t>51022-00</t>
        </is>
      </c>
      <c r="F2664" s="11" t="inlineStr">
        <is>
          <t>GC</t>
        </is>
      </c>
      <c r="G2664" s="7" t="inlineStr">
        <is>
          <t>Capital Plan</t>
        </is>
      </c>
      <c r="H2664" s="3" t="n">
        <v>16000</v>
      </c>
      <c r="I2664" s="3" t="n">
        <v>16000</v>
      </c>
      <c r="J2664" s="4" t="n">
        <v>0</v>
      </c>
      <c r="K2664" s="8">
        <f>IF(H2664=0,0,I2664/H2664)</f>
        <v/>
      </c>
      <c r="L2664" s="11" t="inlineStr">
        <is>
          <t>Completed</t>
        </is>
      </c>
    </row>
    <row r="2665">
      <c r="A2665" t="inlineStr">
        <is>
          <t>Colonnade</t>
        </is>
      </c>
      <c r="B2665" s="7" t="n">
        <v>2026</v>
      </c>
      <c r="C2665" t="inlineStr">
        <is>
          <t>Pool furniture</t>
        </is>
      </c>
      <c r="D2665" t="inlineStr">
        <is>
          <t>Furniture Upgrades</t>
        </is>
      </c>
      <c r="E2665" s="7" t="inlineStr">
        <is>
          <t>51011-00</t>
        </is>
      </c>
      <c r="F2665" s="12" t="inlineStr">
        <is>
          <t>PMC</t>
        </is>
      </c>
      <c r="G2665" s="7" t="inlineStr">
        <is>
          <t>Capital Plan</t>
        </is>
      </c>
      <c r="H2665" s="3" t="n">
        <v>50000</v>
      </c>
      <c r="I2665" s="3" t="n">
        <v>0</v>
      </c>
      <c r="J2665" s="4" t="n">
        <v>50000</v>
      </c>
      <c r="K2665" s="8">
        <f>IF(H2665=0,0,I2665/H2665)</f>
        <v/>
      </c>
      <c r="L2665" s="13" t="inlineStr">
        <is>
          <t>Not Started</t>
        </is>
      </c>
    </row>
    <row r="2666">
      <c r="A2666" t="inlineStr">
        <is>
          <t>Colonnade</t>
        </is>
      </c>
      <c r="B2666" s="7" t="n">
        <v>2026</v>
      </c>
      <c r="C2666" t="inlineStr">
        <is>
          <t>Pergola / shade covers</t>
        </is>
      </c>
      <c r="D2666" t="inlineStr">
        <is>
          <t>Repair and recoat pergola</t>
        </is>
      </c>
      <c r="E2666" s="7" t="inlineStr">
        <is>
          <t>51070-00</t>
        </is>
      </c>
      <c r="F2666" s="11" t="inlineStr">
        <is>
          <t>GC</t>
        </is>
      </c>
      <c r="G2666" s="7" t="inlineStr">
        <is>
          <t>Capital Plan</t>
        </is>
      </c>
      <c r="H2666" s="3" t="n">
        <v>26000</v>
      </c>
      <c r="I2666" s="3" t="n">
        <v>26000</v>
      </c>
      <c r="J2666" s="4" t="n">
        <v>0</v>
      </c>
      <c r="K2666" s="8">
        <f>IF(H2666=0,0,I2666/H2666)</f>
        <v/>
      </c>
      <c r="L2666" s="11" t="inlineStr">
        <is>
          <t>Completed</t>
        </is>
      </c>
    </row>
    <row r="2667">
      <c r="A2667" t="inlineStr">
        <is>
          <t>Colonnade</t>
        </is>
      </c>
      <c r="B2667" s="7" t="n">
        <v>2026</v>
      </c>
      <c r="C2667" t="inlineStr">
        <is>
          <t>Outdoor kitchen, fire pits, and seating area</t>
        </is>
      </c>
      <c r="D2667" t="inlineStr">
        <is>
          <t>Kitchen and outdoor cooking area upgrades</t>
        </is>
      </c>
      <c r="E2667" s="7" t="inlineStr">
        <is>
          <t>51160-04</t>
        </is>
      </c>
      <c r="F2667" s="12" t="inlineStr">
        <is>
          <t>PMC</t>
        </is>
      </c>
      <c r="G2667" s="7" t="inlineStr">
        <is>
          <t>Capital Plan</t>
        </is>
      </c>
      <c r="H2667" s="3" t="n">
        <v>50000</v>
      </c>
      <c r="I2667" s="3" t="n">
        <v>0</v>
      </c>
      <c r="J2667" s="4" t="n">
        <v>50000</v>
      </c>
      <c r="K2667" s="8">
        <f>IF(H2667=0,0,I2667/H2667)</f>
        <v/>
      </c>
      <c r="L2667" s="13" t="inlineStr">
        <is>
          <t>Not Started</t>
        </is>
      </c>
    </row>
    <row r="2668">
      <c r="A2668" t="inlineStr">
        <is>
          <t>Colonnade</t>
        </is>
      </c>
      <c r="B2668" s="7" t="n">
        <v>2026</v>
      </c>
      <c r="C2668" t="inlineStr">
        <is>
          <t>Steam Sauna &amp; Bathroom</t>
        </is>
      </c>
      <c r="D2668" t="inlineStr">
        <is>
          <t>FF&amp;E facelift and upgrade</t>
        </is>
      </c>
      <c r="E2668" s="7" t="inlineStr">
        <is>
          <t>51160-00</t>
        </is>
      </c>
      <c r="F2668" s="12" t="inlineStr">
        <is>
          <t>PMC</t>
        </is>
      </c>
      <c r="G2668" s="7" t="inlineStr">
        <is>
          <t>Capital Plan</t>
        </is>
      </c>
      <c r="H2668" s="3" t="n">
        <v>12000</v>
      </c>
      <c r="I2668" s="3" t="n">
        <v>0</v>
      </c>
      <c r="J2668" s="4" t="n">
        <v>12000</v>
      </c>
      <c r="K2668" s="8">
        <f>IF(H2668=0,0,I2668/H2668)</f>
        <v/>
      </c>
      <c r="L2668" s="13" t="inlineStr">
        <is>
          <t>Not Started</t>
        </is>
      </c>
    </row>
    <row r="2669">
      <c r="A2669" t="inlineStr">
        <is>
          <t>Colonnade</t>
        </is>
      </c>
      <c r="B2669" s="7" t="n">
        <v>2026</v>
      </c>
      <c r="C2669" t="inlineStr">
        <is>
          <t>Fitness equipment</t>
        </is>
      </c>
      <c r="D2669" t="inlineStr">
        <is>
          <t>7 pieces of new equipments</t>
        </is>
      </c>
      <c r="E2669" s="7" t="inlineStr">
        <is>
          <t>51028-00</t>
        </is>
      </c>
      <c r="F2669" s="12" t="inlineStr">
        <is>
          <t>PMC</t>
        </is>
      </c>
      <c r="G2669" s="7" t="inlineStr">
        <is>
          <t>Capital Plan</t>
        </is>
      </c>
      <c r="H2669" s="3" t="n">
        <v>75000</v>
      </c>
      <c r="I2669" s="3" t="n">
        <v>0</v>
      </c>
      <c r="J2669" s="4" t="n">
        <v>75000</v>
      </c>
      <c r="K2669" s="8">
        <f>IF(H2669=0,0,I2669/H2669)</f>
        <v/>
      </c>
      <c r="L2669" s="13" t="inlineStr">
        <is>
          <t>Not Started</t>
        </is>
      </c>
    </row>
    <row r="2670">
      <c r="A2670" t="inlineStr">
        <is>
          <t>Colonnade</t>
        </is>
      </c>
      <c r="B2670" s="7" t="n">
        <v>2026</v>
      </c>
      <c r="C2670" t="inlineStr">
        <is>
          <t>Contingency</t>
        </is>
      </c>
      <c r="D2670" t="inlineStr">
        <is>
          <t>Contingency Amount</t>
        </is>
      </c>
      <c r="E2670" s="7" t="inlineStr">
        <is>
          <t>51175-00</t>
        </is>
      </c>
      <c r="F2670" s="11" t="inlineStr">
        <is>
          <t>GC</t>
        </is>
      </c>
      <c r="G2670" s="15" t="inlineStr">
        <is>
          <t>Contingency</t>
        </is>
      </c>
      <c r="H2670" s="3" t="n">
        <v>78861</v>
      </c>
      <c r="I2670" s="3" t="n">
        <v>78861</v>
      </c>
      <c r="J2670" s="4" t="n">
        <v>0</v>
      </c>
      <c r="K2670" s="8">
        <f>IF(H2670=0,0,I2670/H2670)</f>
        <v/>
      </c>
      <c r="L2670" s="12" t="inlineStr">
        <is>
          <t>Reserve</t>
        </is>
      </c>
    </row>
    <row r="2671">
      <c r="A2671" t="inlineStr">
        <is>
          <t>Colonnade</t>
        </is>
      </c>
      <c r="B2671" s="7" t="n">
        <v>2026</v>
      </c>
      <c r="C2671" t="inlineStr">
        <is>
          <t>Construction Management Fee</t>
        </is>
      </c>
      <c r="D2671" t="inlineStr">
        <is>
          <t>CM Fee</t>
        </is>
      </c>
      <c r="E2671" s="7" t="inlineStr">
        <is>
          <t>51190-00</t>
        </is>
      </c>
      <c r="F2671" s="11" t="inlineStr">
        <is>
          <t>GC</t>
        </is>
      </c>
      <c r="G2671" s="15" t="inlineStr">
        <is>
          <t>CM Fee</t>
        </is>
      </c>
      <c r="H2671" s="3" t="n">
        <v>82805</v>
      </c>
      <c r="I2671" s="3" t="n">
        <v>82805</v>
      </c>
      <c r="J2671" s="4" t="n">
        <v>0</v>
      </c>
      <c r="K2671" s="8">
        <f>IF(H2671=0,0,I2671/H2671)</f>
        <v/>
      </c>
      <c r="L2671" s="12" t="inlineStr">
        <is>
          <t>Reserve</t>
        </is>
      </c>
    </row>
    <row r="2672">
      <c r="A2672" t="inlineStr">
        <is>
          <t>The Retreat</t>
        </is>
      </c>
      <c r="B2672" s="7" t="n">
        <v>2022</v>
      </c>
      <c r="C2672" t="inlineStr">
        <is>
          <t>Parking equipment</t>
        </is>
      </c>
      <c r="D2672" t="inlineStr">
        <is>
          <t>add 15 speed bumps</t>
        </is>
      </c>
      <c r="E2672" s="7" t="inlineStr">
        <is>
          <t>0200 - Site Utilities &amp; Improvements</t>
        </is>
      </c>
      <c r="F2672" s="11" t="inlineStr">
        <is>
          <t>GC</t>
        </is>
      </c>
      <c r="G2672" s="7" t="inlineStr">
        <is>
          <t>Capital Plan</t>
        </is>
      </c>
      <c r="H2672" s="3" t="n">
        <v>20000</v>
      </c>
      <c r="I2672" s="3" t="n">
        <v>20000</v>
      </c>
      <c r="J2672" s="4" t="n">
        <v>0</v>
      </c>
      <c r="K2672" s="8">
        <f>IF(H2672=0,0,I2672/H2672)</f>
        <v/>
      </c>
      <c r="L2672" s="11" t="inlineStr">
        <is>
          <t>Completed</t>
        </is>
      </c>
    </row>
    <row r="2673">
      <c r="A2673" t="inlineStr">
        <is>
          <t>The Retreat</t>
        </is>
      </c>
      <c r="B2673" s="7" t="n">
        <v>2022</v>
      </c>
      <c r="C2673" t="inlineStr">
        <is>
          <t>Sidewalks</t>
        </is>
      </c>
      <c r="D2673" t="inlineStr">
        <is>
          <t>repair cracked concrete</t>
        </is>
      </c>
      <c r="E2673" s="7" t="inlineStr">
        <is>
          <t>0200 - Site Utilities &amp; Improvements</t>
        </is>
      </c>
      <c r="F2673" s="11" t="inlineStr">
        <is>
          <t>GC</t>
        </is>
      </c>
      <c r="G2673" s="7" t="inlineStr">
        <is>
          <t>Capital Plan</t>
        </is>
      </c>
      <c r="H2673" s="3" t="n">
        <v>20000</v>
      </c>
      <c r="I2673" s="3" t="n">
        <v>20000</v>
      </c>
      <c r="J2673" s="4" t="n">
        <v>0</v>
      </c>
      <c r="K2673" s="8">
        <f>IF(H2673=0,0,I2673/H2673)</f>
        <v/>
      </c>
      <c r="L2673" s="11" t="inlineStr">
        <is>
          <t>Completed</t>
        </is>
      </c>
    </row>
    <row r="2674">
      <c r="A2674" t="inlineStr">
        <is>
          <t>The Retreat</t>
        </is>
      </c>
      <c r="B2674" s="7" t="n">
        <v>2022</v>
      </c>
      <c r="C2674" t="inlineStr">
        <is>
          <t>Landscape irrigation</t>
        </is>
      </c>
      <c r="D2674" t="inlineStr">
        <is>
          <t>inspect and repair irrigation</t>
        </is>
      </c>
      <c r="E2674" s="7" t="inlineStr">
        <is>
          <t>0200 - Site Utilities &amp; Improvements</t>
        </is>
      </c>
      <c r="F2674" s="11" t="inlineStr">
        <is>
          <t>GC</t>
        </is>
      </c>
      <c r="G2674" s="7" t="inlineStr">
        <is>
          <t>Capital Plan</t>
        </is>
      </c>
      <c r="H2674" s="3" t="n">
        <v>26000</v>
      </c>
      <c r="I2674" s="3" t="n">
        <v>26000</v>
      </c>
      <c r="J2674" s="4" t="n">
        <v>0</v>
      </c>
      <c r="K2674" s="8">
        <f>IF(H2674=0,0,I2674/H2674)</f>
        <v/>
      </c>
      <c r="L2674" s="11" t="inlineStr">
        <is>
          <t>Completed</t>
        </is>
      </c>
    </row>
    <row r="2675">
      <c r="A2675" t="inlineStr">
        <is>
          <t>The Retreat</t>
        </is>
      </c>
      <c r="B2675" s="7" t="n">
        <v>2022</v>
      </c>
      <c r="C2675" t="inlineStr">
        <is>
          <t>Patio fencing</t>
        </is>
      </c>
      <c r="D2675" t="inlineStr">
        <is>
          <t>20 Extended Dog yards @ $5k- Value add</t>
        </is>
      </c>
      <c r="E2675" s="7" t="inlineStr">
        <is>
          <t>0200 - Site Utilities &amp; Improvements</t>
        </is>
      </c>
      <c r="F2675" s="11" t="inlineStr">
        <is>
          <t>GC</t>
        </is>
      </c>
      <c r="G2675" s="7" t="inlineStr">
        <is>
          <t>Capital Plan</t>
        </is>
      </c>
      <c r="H2675" s="3" t="n">
        <v>100000</v>
      </c>
      <c r="I2675" s="3" t="n">
        <v>100000</v>
      </c>
      <c r="J2675" s="4" t="n">
        <v>0</v>
      </c>
      <c r="K2675" s="8">
        <f>IF(H2675=0,0,I2675/H2675)</f>
        <v/>
      </c>
      <c r="L2675" s="11" t="inlineStr">
        <is>
          <t>Completed</t>
        </is>
      </c>
    </row>
    <row r="2676">
      <c r="A2676" t="inlineStr">
        <is>
          <t>The Retreat</t>
        </is>
      </c>
      <c r="B2676" s="7" t="n">
        <v>2022</v>
      </c>
      <c r="C2676" t="inlineStr">
        <is>
          <t>Landscaping</t>
        </is>
      </c>
      <c r="D2676" t="inlineStr">
        <is>
          <t>New palms, bare land, dead bushes, etc..</t>
        </is>
      </c>
      <c r="E2676" s="7" t="inlineStr">
        <is>
          <t>0200 - Site Utilities &amp; Improvements</t>
        </is>
      </c>
      <c r="F2676" s="11" t="inlineStr">
        <is>
          <t>GC</t>
        </is>
      </c>
      <c r="G2676" s="7" t="inlineStr">
        <is>
          <t>Capital Plan</t>
        </is>
      </c>
      <c r="H2676" s="3" t="n">
        <v>25000</v>
      </c>
      <c r="I2676" s="3" t="n">
        <v>25000</v>
      </c>
      <c r="J2676" s="4" t="n">
        <v>0</v>
      </c>
      <c r="K2676" s="8">
        <f>IF(H2676=0,0,I2676/H2676)</f>
        <v/>
      </c>
      <c r="L2676" s="11" t="inlineStr">
        <is>
          <t>Completed</t>
        </is>
      </c>
    </row>
    <row r="2677">
      <c r="A2677" t="inlineStr">
        <is>
          <t>The Retreat</t>
        </is>
      </c>
      <c r="B2677" s="7" t="n">
        <v>2022</v>
      </c>
      <c r="C2677" t="inlineStr">
        <is>
          <t>Fences &amp; gates - swimming pool</t>
        </is>
      </c>
      <c r="D2677" t="inlineStr">
        <is>
          <t>Replace entire dog park fence</t>
        </is>
      </c>
      <c r="E2677" s="7" t="inlineStr">
        <is>
          <t>0200 - Site Utilities &amp; Improvements</t>
        </is>
      </c>
      <c r="F2677" s="11" t="inlineStr">
        <is>
          <t>GC</t>
        </is>
      </c>
      <c r="G2677" s="7" t="inlineStr">
        <is>
          <t>Capital Plan</t>
        </is>
      </c>
      <c r="H2677" s="3" t="n">
        <v>35000</v>
      </c>
      <c r="I2677" s="3" t="n">
        <v>35000</v>
      </c>
      <c r="J2677" s="4" t="n">
        <v>0</v>
      </c>
      <c r="K2677" s="8">
        <f>IF(H2677=0,0,I2677/H2677)</f>
        <v/>
      </c>
      <c r="L2677" s="11" t="inlineStr">
        <is>
          <t>Completed</t>
        </is>
      </c>
    </row>
    <row r="2678">
      <c r="A2678" t="inlineStr">
        <is>
          <t>The Retreat</t>
        </is>
      </c>
      <c r="B2678" s="7" t="n">
        <v>2022</v>
      </c>
      <c r="C2678" t="inlineStr">
        <is>
          <t>Pickleball court</t>
        </is>
      </c>
      <c r="D2678" t="inlineStr">
        <is>
          <t>Install pickleball court behind clubhouse</t>
        </is>
      </c>
      <c r="E2678" s="7" t="inlineStr">
        <is>
          <t>0200 - Site Utilities &amp; Improvements</t>
        </is>
      </c>
      <c r="F2678" s="11" t="inlineStr">
        <is>
          <t>GC</t>
        </is>
      </c>
      <c r="G2678" s="7" t="inlineStr">
        <is>
          <t>Capital Plan</t>
        </is>
      </c>
      <c r="H2678" s="3" t="n">
        <v>40000</v>
      </c>
      <c r="I2678" s="3" t="n">
        <v>40000</v>
      </c>
      <c r="J2678" s="4" t="n">
        <v>0</v>
      </c>
      <c r="K2678" s="8">
        <f>IF(H2678=0,0,I2678/H2678)</f>
        <v/>
      </c>
      <c r="L2678" s="11" t="inlineStr">
        <is>
          <t>Completed</t>
        </is>
      </c>
    </row>
    <row r="2679">
      <c r="A2679" t="inlineStr">
        <is>
          <t>The Retreat</t>
        </is>
      </c>
      <c r="B2679" s="7" t="n">
        <v>2022</v>
      </c>
      <c r="C2679" t="inlineStr">
        <is>
          <t>Playground equipment</t>
        </is>
      </c>
      <c r="D2679" t="inlineStr">
        <is>
          <t>New Playground</t>
        </is>
      </c>
      <c r="E2679" s="7" t="inlineStr">
        <is>
          <t>0200 - Site Utilities &amp; Improvements</t>
        </is>
      </c>
      <c r="F2679" s="11" t="inlineStr">
        <is>
          <t>GC</t>
        </is>
      </c>
      <c r="G2679" s="7" t="inlineStr">
        <is>
          <t>Capital Plan</t>
        </is>
      </c>
      <c r="H2679" s="3" t="n">
        <v>30000</v>
      </c>
      <c r="I2679" s="3" t="n">
        <v>30000</v>
      </c>
      <c r="J2679" s="4" t="n">
        <v>0</v>
      </c>
      <c r="K2679" s="8">
        <f>IF(H2679=0,0,I2679/H2679)</f>
        <v/>
      </c>
      <c r="L2679" s="11" t="inlineStr">
        <is>
          <t>Completed</t>
        </is>
      </c>
    </row>
    <row r="2680">
      <c r="A2680" t="inlineStr">
        <is>
          <t>The Retreat</t>
        </is>
      </c>
      <c r="B2680" s="7" t="n">
        <v>2022</v>
      </c>
      <c r="C2680" t="inlineStr">
        <is>
          <t>Dumpster enclosures</t>
        </is>
      </c>
      <c r="D2680" t="inlineStr">
        <is>
          <t>Repair Dumpsters and paint</t>
        </is>
      </c>
      <c r="E2680" s="7" t="inlineStr">
        <is>
          <t>0200 - Site Utilities &amp; Improvements</t>
        </is>
      </c>
      <c r="F2680" s="11" t="inlineStr">
        <is>
          <t>GC</t>
        </is>
      </c>
      <c r="G2680" s="7" t="inlineStr">
        <is>
          <t>Capital Plan</t>
        </is>
      </c>
      <c r="H2680" s="3" t="n">
        <v>6000</v>
      </c>
      <c r="I2680" s="3" t="n">
        <v>6000</v>
      </c>
      <c r="J2680" s="4" t="n">
        <v>0</v>
      </c>
      <c r="K2680" s="8">
        <f>IF(H2680=0,0,I2680/H2680)</f>
        <v/>
      </c>
      <c r="L2680" s="11" t="inlineStr">
        <is>
          <t>Completed</t>
        </is>
      </c>
    </row>
    <row r="2681">
      <c r="A2681" t="inlineStr">
        <is>
          <t>The Retreat</t>
        </is>
      </c>
      <c r="B2681" s="7" t="n">
        <v>2022</v>
      </c>
      <c r="C2681" t="inlineStr">
        <is>
          <t>Asphalt composite shingle roofing</t>
        </is>
      </c>
      <c r="D2681" t="inlineStr">
        <is>
          <t>inspect and replace missing or damaged shingles</t>
        </is>
      </c>
      <c r="E2681" s="7" t="inlineStr">
        <is>
          <t>0700 - Roofing</t>
        </is>
      </c>
      <c r="F2681" s="11" t="inlineStr">
        <is>
          <t>GC</t>
        </is>
      </c>
      <c r="G2681" s="7" t="inlineStr">
        <is>
          <t>Capital Plan</t>
        </is>
      </c>
      <c r="H2681" s="3" t="n">
        <v>16500</v>
      </c>
      <c r="I2681" s="3" t="n">
        <v>16500</v>
      </c>
      <c r="J2681" s="4" t="n">
        <v>0</v>
      </c>
      <c r="K2681" s="8">
        <f>IF(H2681=0,0,I2681/H2681)</f>
        <v/>
      </c>
      <c r="L2681" s="11" t="inlineStr">
        <is>
          <t>Completed</t>
        </is>
      </c>
    </row>
    <row r="2682">
      <c r="A2682" t="inlineStr">
        <is>
          <t>The Retreat</t>
        </is>
      </c>
      <c r="B2682" s="7" t="n">
        <v>2022</v>
      </c>
      <c r="C2682" t="inlineStr">
        <is>
          <t>Dryer Vents</t>
        </is>
      </c>
      <c r="D2682" t="inlineStr">
        <is>
          <t>Clean all dryer vents</t>
        </is>
      </c>
      <c r="E2682" s="7" t="inlineStr">
        <is>
          <t>0800 - Exterior Wall</t>
        </is>
      </c>
      <c r="F2682" s="11" t="inlineStr">
        <is>
          <t>GC</t>
        </is>
      </c>
      <c r="G2682" s="7" t="inlineStr">
        <is>
          <t>Capital Plan</t>
        </is>
      </c>
      <c r="H2682" s="3" t="n">
        <v>11340</v>
      </c>
      <c r="I2682" s="3" t="n">
        <v>11340</v>
      </c>
      <c r="J2682" s="4" t="n">
        <v>0</v>
      </c>
      <c r="K2682" s="8">
        <f>IF(H2682=0,0,I2682/H2682)</f>
        <v/>
      </c>
      <c r="L2682" s="11" t="inlineStr">
        <is>
          <t>Completed</t>
        </is>
      </c>
    </row>
    <row r="2683">
      <c r="A2683" t="inlineStr">
        <is>
          <t>The Retreat</t>
        </is>
      </c>
      <c r="B2683" s="7" t="n">
        <v>2022</v>
      </c>
      <c r="C2683" t="inlineStr">
        <is>
          <t>Appliances Package</t>
        </is>
      </c>
      <c r="E2683" s="7" t="inlineStr">
        <is>
          <t>0900 - FF&amp;E in Units</t>
        </is>
      </c>
      <c r="F2683" s="12" t="inlineStr">
        <is>
          <t>PMC</t>
        </is>
      </c>
      <c r="G2683" s="7" t="inlineStr">
        <is>
          <t>Capital Plan</t>
        </is>
      </c>
      <c r="H2683" s="3" t="n">
        <v>486000</v>
      </c>
      <c r="I2683" s="3" t="n">
        <v>0</v>
      </c>
      <c r="J2683" s="4" t="n">
        <v>486000</v>
      </c>
      <c r="K2683" s="8">
        <f>IF(H2683=0,0,I2683/H2683)</f>
        <v/>
      </c>
      <c r="L2683" s="13" t="inlineStr">
        <is>
          <t>Not Started</t>
        </is>
      </c>
    </row>
    <row r="2684">
      <c r="A2684" t="inlineStr">
        <is>
          <t>The Retreat</t>
        </is>
      </c>
      <c r="B2684" s="7" t="n">
        <v>2022</v>
      </c>
      <c r="C2684" t="inlineStr">
        <is>
          <t xml:space="preserve">Ceramic tile </t>
        </is>
      </c>
      <c r="D2684" t="inlineStr">
        <is>
          <t>324 Backsplash @ $700</t>
        </is>
      </c>
      <c r="E2684" s="7" t="inlineStr">
        <is>
          <t>0900 - FF&amp;E in Units</t>
        </is>
      </c>
      <c r="F2684" s="12" t="inlineStr">
        <is>
          <t>PMC</t>
        </is>
      </c>
      <c r="G2684" s="7" t="inlineStr">
        <is>
          <t>Capital Plan</t>
        </is>
      </c>
      <c r="H2684" s="3" t="n">
        <v>226800</v>
      </c>
      <c r="I2684" s="3" t="n">
        <v>0</v>
      </c>
      <c r="J2684" s="4" t="n">
        <v>226800</v>
      </c>
      <c r="K2684" s="8">
        <f>IF(H2684=0,0,I2684/H2684)</f>
        <v/>
      </c>
      <c r="L2684" s="13" t="inlineStr">
        <is>
          <t>Not Started</t>
        </is>
      </c>
    </row>
    <row r="2685">
      <c r="A2685" t="inlineStr">
        <is>
          <t>The Retreat</t>
        </is>
      </c>
      <c r="B2685" s="7" t="n">
        <v>2022</v>
      </c>
      <c r="C2685" t="inlineStr">
        <is>
          <t xml:space="preserve">Range Queen </t>
        </is>
      </c>
      <c r="E2685" s="7" t="inlineStr">
        <is>
          <t>0900 - FF&amp;E in Units</t>
        </is>
      </c>
      <c r="F2685" s="12" t="inlineStr">
        <is>
          <t>PMC</t>
        </is>
      </c>
      <c r="G2685" s="7" t="inlineStr">
        <is>
          <t>Capital Plan</t>
        </is>
      </c>
      <c r="H2685" s="3" t="n">
        <v>29160</v>
      </c>
      <c r="I2685" s="3" t="n">
        <v>0</v>
      </c>
      <c r="J2685" s="4" t="n">
        <v>29160</v>
      </c>
      <c r="K2685" s="8">
        <f>IF(H2685=0,0,I2685/H2685)</f>
        <v/>
      </c>
      <c r="L2685" s="13" t="inlineStr">
        <is>
          <t>Not Started</t>
        </is>
      </c>
    </row>
    <row r="2686">
      <c r="A2686" t="inlineStr">
        <is>
          <t>The Retreat</t>
        </is>
      </c>
      <c r="B2686" s="7" t="n">
        <v>2022</v>
      </c>
      <c r="C2686" t="inlineStr">
        <is>
          <t>Unit Model Update</t>
        </is>
      </c>
      <c r="D2686" t="inlineStr">
        <is>
          <t>New furniture in model unit</t>
        </is>
      </c>
      <c r="E2686" s="7" t="inlineStr">
        <is>
          <t>0900 - FF&amp;E in Units</t>
        </is>
      </c>
      <c r="F2686" s="12" t="inlineStr">
        <is>
          <t>PMC</t>
        </is>
      </c>
      <c r="G2686" s="7" t="inlineStr">
        <is>
          <t>Capital Plan</t>
        </is>
      </c>
      <c r="H2686" s="3" t="n">
        <v>13000</v>
      </c>
      <c r="I2686" s="3" t="n">
        <v>0</v>
      </c>
      <c r="J2686" s="4" t="n">
        <v>13000</v>
      </c>
      <c r="K2686" s="8">
        <f>IF(H2686=0,0,I2686/H2686)</f>
        <v/>
      </c>
      <c r="L2686" s="13" t="inlineStr">
        <is>
          <t>Not Started</t>
        </is>
      </c>
    </row>
    <row r="2687">
      <c r="A2687" t="inlineStr">
        <is>
          <t>The Retreat</t>
        </is>
      </c>
      <c r="B2687" s="7" t="n">
        <v>2022</v>
      </c>
      <c r="C2687" t="inlineStr">
        <is>
          <t>Signage - site</t>
        </is>
      </c>
      <c r="E2687" s="7" t="inlineStr">
        <is>
          <t>1100- Specialties, Equipment &amp; Furnishings</t>
        </is>
      </c>
      <c r="F2687" s="12" t="inlineStr">
        <is>
          <t>PMC</t>
        </is>
      </c>
      <c r="G2687" s="7" t="inlineStr">
        <is>
          <t>Capital Plan</t>
        </is>
      </c>
      <c r="H2687" s="3" t="n">
        <v>25000</v>
      </c>
      <c r="I2687" s="3" t="n">
        <v>3739</v>
      </c>
      <c r="J2687" s="4" t="n">
        <v>21261</v>
      </c>
      <c r="K2687" s="8">
        <f>IF(H2687=0,0,I2687/H2687)</f>
        <v/>
      </c>
      <c r="L2687" s="10" t="inlineStr">
        <is>
          <t>In Progress</t>
        </is>
      </c>
    </row>
    <row r="2688">
      <c r="A2688" t="inlineStr">
        <is>
          <t>The Retreat</t>
        </is>
      </c>
      <c r="B2688" s="7" t="n">
        <v>2022</v>
      </c>
      <c r="C2688" t="inlineStr">
        <is>
          <t>Clubhouse / Office Remodel</t>
        </is>
      </c>
      <c r="D2688" t="inlineStr">
        <is>
          <t>Wall and glass door between game/movie rooms</t>
        </is>
      </c>
      <c r="E2688" s="7" t="inlineStr">
        <is>
          <t>1100- Specialties, Equipment &amp; Furnishings</t>
        </is>
      </c>
      <c r="F2688" s="11" t="inlineStr">
        <is>
          <t>GC</t>
        </is>
      </c>
      <c r="G2688" s="7" t="inlineStr">
        <is>
          <t>Capital Plan</t>
        </is>
      </c>
      <c r="H2688" s="3" t="n">
        <v>6500</v>
      </c>
      <c r="I2688" s="3" t="n">
        <v>6500</v>
      </c>
      <c r="J2688" s="4" t="n">
        <v>0</v>
      </c>
      <c r="K2688" s="8">
        <f>IF(H2688=0,0,I2688/H2688)</f>
        <v/>
      </c>
      <c r="L2688" s="11" t="inlineStr">
        <is>
          <t>Completed</t>
        </is>
      </c>
    </row>
    <row r="2689">
      <c r="A2689" t="inlineStr">
        <is>
          <t>The Retreat</t>
        </is>
      </c>
      <c r="B2689" s="7" t="n">
        <v>2022</v>
      </c>
      <c r="C2689" t="inlineStr">
        <is>
          <t>Video Systems</t>
        </is>
      </c>
      <c r="D2689" t="inlineStr">
        <is>
          <t>Movie Room refresh</t>
        </is>
      </c>
      <c r="E2689" s="7" t="inlineStr">
        <is>
          <t>1100- Specialties, Equipment &amp; Furnishings</t>
        </is>
      </c>
      <c r="F2689" s="12" t="inlineStr">
        <is>
          <t>PMC</t>
        </is>
      </c>
      <c r="G2689" s="7" t="inlineStr">
        <is>
          <t>Capital Plan</t>
        </is>
      </c>
      <c r="H2689" s="3" t="n">
        <v>15000</v>
      </c>
      <c r="I2689" s="3" t="n">
        <v>0</v>
      </c>
      <c r="J2689" s="4" t="n">
        <v>15000</v>
      </c>
      <c r="K2689" s="8">
        <f>IF(H2689=0,0,I2689/H2689)</f>
        <v/>
      </c>
      <c r="L2689" s="13" t="inlineStr">
        <is>
          <t>Not Started</t>
        </is>
      </c>
    </row>
    <row r="2690">
      <c r="A2690" t="inlineStr">
        <is>
          <t>The Retreat</t>
        </is>
      </c>
      <c r="B2690" s="7" t="n">
        <v>2022</v>
      </c>
      <c r="C2690" t="inlineStr">
        <is>
          <t>Clubhouse / Office Redecorate (FFE)</t>
        </is>
      </c>
      <c r="D2690" t="inlineStr">
        <is>
          <t>Clubhouse furniture- quote #PS6143285 from Charter Furniture</t>
        </is>
      </c>
      <c r="E2690" s="7" t="inlineStr">
        <is>
          <t>1100- Specialties, Equipment &amp; Furnishings</t>
        </is>
      </c>
      <c r="F2690" s="12" t="inlineStr">
        <is>
          <t>PMC</t>
        </is>
      </c>
      <c r="G2690" s="7" t="inlineStr">
        <is>
          <t>Capital Plan</t>
        </is>
      </c>
      <c r="H2690" s="3" t="n">
        <v>92000</v>
      </c>
      <c r="I2690" s="3" t="n">
        <v>46776</v>
      </c>
      <c r="J2690" s="4" t="n">
        <v>45224</v>
      </c>
      <c r="K2690" s="8">
        <f>IF(H2690=0,0,I2690/H2690)</f>
        <v/>
      </c>
      <c r="L2690" s="10" t="inlineStr">
        <is>
          <t>In Progress</t>
        </is>
      </c>
    </row>
    <row r="2691">
      <c r="A2691" t="inlineStr">
        <is>
          <t>The Retreat</t>
        </is>
      </c>
      <c r="B2691" s="7" t="n">
        <v>2022</v>
      </c>
      <c r="C2691" t="inlineStr">
        <is>
          <t>Tech Package per unit</t>
        </is>
      </c>
      <c r="D2691" t="inlineStr">
        <is>
          <t>162 units x $700</t>
        </is>
      </c>
      <c r="E2691" s="7" t="inlineStr">
        <is>
          <t>1100- Specialties, Equipment &amp; Furnishings</t>
        </is>
      </c>
      <c r="F2691" s="12" t="inlineStr">
        <is>
          <t>PMC</t>
        </is>
      </c>
      <c r="G2691" s="7" t="inlineStr">
        <is>
          <t>Capital Plan</t>
        </is>
      </c>
      <c r="H2691" s="3" t="n">
        <v>113400</v>
      </c>
      <c r="I2691" s="3" t="n">
        <v>0</v>
      </c>
      <c r="J2691" s="4" t="n">
        <v>113400</v>
      </c>
      <c r="K2691" s="8">
        <f>IF(H2691=0,0,I2691/H2691)</f>
        <v/>
      </c>
      <c r="L2691" s="13" t="inlineStr">
        <is>
          <t>Not Started</t>
        </is>
      </c>
    </row>
    <row r="2692">
      <c r="A2692" t="inlineStr">
        <is>
          <t>The Retreat</t>
        </is>
      </c>
      <c r="B2692" s="7" t="n">
        <v>2022</v>
      </c>
      <c r="C2692" t="inlineStr">
        <is>
          <t>Audio systems</t>
        </is>
      </c>
      <c r="D2692" t="inlineStr">
        <is>
          <t>Audio systems - Game Room</t>
        </is>
      </c>
      <c r="E2692" s="7" t="inlineStr">
        <is>
          <t>1100- Specialties, Equipment &amp; Furnishings</t>
        </is>
      </c>
      <c r="F2692" s="12" t="inlineStr">
        <is>
          <t>PMC</t>
        </is>
      </c>
      <c r="G2692" s="7" t="inlineStr">
        <is>
          <t>Capital Plan</t>
        </is>
      </c>
      <c r="H2692" s="3" t="n">
        <v>10000</v>
      </c>
      <c r="I2692" s="3" t="n">
        <v>0</v>
      </c>
      <c r="J2692" s="4" t="n">
        <v>10000</v>
      </c>
      <c r="K2692" s="8">
        <f>IF(H2692=0,0,I2692/H2692)</f>
        <v/>
      </c>
      <c r="L2692" s="13" t="inlineStr">
        <is>
          <t>Not Started</t>
        </is>
      </c>
    </row>
    <row r="2693">
      <c r="A2693" t="inlineStr">
        <is>
          <t>The Retreat</t>
        </is>
      </c>
      <c r="B2693" s="7" t="n">
        <v>2022</v>
      </c>
      <c r="C2693" t="inlineStr">
        <is>
          <t>Pool furniture</t>
        </is>
      </c>
      <c r="D2693" t="inlineStr">
        <is>
          <t>Update pool furniture to include cabanas</t>
        </is>
      </c>
      <c r="E2693" s="7" t="inlineStr">
        <is>
          <t>1100- Specialties, Equipment &amp; Furnishings</t>
        </is>
      </c>
      <c r="F2693" s="12" t="inlineStr">
        <is>
          <t>PMC</t>
        </is>
      </c>
      <c r="G2693" s="7" t="inlineStr">
        <is>
          <t>Capital Plan</t>
        </is>
      </c>
      <c r="H2693" s="3" t="n">
        <v>40000</v>
      </c>
      <c r="I2693" s="3" t="n">
        <v>37994</v>
      </c>
      <c r="J2693" s="4" t="n">
        <v>2006</v>
      </c>
      <c r="K2693" s="8">
        <f>IF(H2693=0,0,I2693/H2693)</f>
        <v/>
      </c>
      <c r="L2693" s="10" t="inlineStr">
        <is>
          <t>In Progress</t>
        </is>
      </c>
    </row>
    <row r="2694">
      <c r="A2694" t="inlineStr">
        <is>
          <t>The Retreat</t>
        </is>
      </c>
      <c r="B2694" s="7" t="n">
        <v>2022</v>
      </c>
      <c r="C2694" t="inlineStr">
        <is>
          <t>Golf Cart</t>
        </is>
      </c>
      <c r="E2694" s="7" t="inlineStr">
        <is>
          <t>1100- Specialties, Equipment &amp; Furnishings</t>
        </is>
      </c>
      <c r="F2694" s="12" t="inlineStr">
        <is>
          <t>PMC</t>
        </is>
      </c>
      <c r="G2694" s="7" t="inlineStr">
        <is>
          <t>Capital Plan</t>
        </is>
      </c>
      <c r="H2694" s="3" t="n">
        <v>14000</v>
      </c>
      <c r="I2694" s="3" t="n">
        <v>24807</v>
      </c>
      <c r="J2694" s="4" t="n">
        <v>-10807</v>
      </c>
      <c r="K2694" s="8">
        <f>IF(H2694=0,0,I2694/H2694)</f>
        <v/>
      </c>
      <c r="L2694" s="11" t="inlineStr">
        <is>
          <t>Completed</t>
        </is>
      </c>
    </row>
    <row r="2695">
      <c r="A2695" t="inlineStr">
        <is>
          <t>The Retreat</t>
        </is>
      </c>
      <c r="B2695" s="7" t="n">
        <v>2022</v>
      </c>
      <c r="C2695" t="inlineStr">
        <is>
          <t>Replace Fire Alarm Panel</t>
        </is>
      </c>
      <c r="E2695" s="7" t="inlineStr">
        <is>
          <t>1600 - Electrical</t>
        </is>
      </c>
      <c r="F2695" s="11" t="inlineStr">
        <is>
          <t>GC</t>
        </is>
      </c>
      <c r="G2695" s="7" t="inlineStr">
        <is>
          <t>Capital Plan</t>
        </is>
      </c>
      <c r="H2695" s="3" t="n">
        <v>1500</v>
      </c>
      <c r="I2695" s="3" t="n">
        <v>1500</v>
      </c>
      <c r="J2695" s="4" t="n">
        <v>0</v>
      </c>
      <c r="K2695" s="8">
        <f>IF(H2695=0,0,I2695/H2695)</f>
        <v/>
      </c>
      <c r="L2695" s="11" t="inlineStr">
        <is>
          <t>Completed</t>
        </is>
      </c>
    </row>
    <row r="2696">
      <c r="A2696" t="inlineStr">
        <is>
          <t>Anthem Clearwater</t>
        </is>
      </c>
      <c r="B2696" t="n">
        <v>2026</v>
      </c>
      <c r="C2696" t="inlineStr">
        <is>
          <t>Exterior paint</t>
        </is>
      </c>
      <c r="D2696" t="inlineStr">
        <is>
          <t>Exterior paint</t>
        </is>
      </c>
      <c r="E2696" t="n">
        <v>84101</v>
      </c>
      <c r="F2696" s="98" t="inlineStr">
        <is>
          <t>GC</t>
        </is>
      </c>
      <c r="G2696" t="inlineStr">
        <is>
          <t>Capital Plan</t>
        </is>
      </c>
      <c r="H2696" s="3" t="n">
        <v>624000</v>
      </c>
      <c r="I2696" s="3" t="n">
        <v>0</v>
      </c>
      <c r="J2696" s="4" t="n">
        <v>624000</v>
      </c>
      <c r="K2696" s="99">
        <f>IF(H2696=0,0,I2696/H2696)</f>
        <v/>
      </c>
      <c r="L2696" s="100" t="inlineStr">
        <is>
          <t>Not Started</t>
        </is>
      </c>
    </row>
    <row r="2697">
      <c r="A2697" t="inlineStr">
        <is>
          <t>Anthem Clearwater</t>
        </is>
      </c>
      <c r="B2697" t="n">
        <v>2026</v>
      </c>
      <c r="C2697" t="inlineStr">
        <is>
          <t>Repair exterior stair treads and stringers</t>
        </is>
      </c>
      <c r="D2697" t="inlineStr">
        <is>
          <t>Repair exterior stair treads and stringers</t>
        </is>
      </c>
      <c r="E2697" t="n">
        <v>84114</v>
      </c>
      <c r="F2697" s="98" t="inlineStr">
        <is>
          <t>GC</t>
        </is>
      </c>
      <c r="G2697" t="inlineStr">
        <is>
          <t>Capital Plan</t>
        </is>
      </c>
      <c r="H2697" s="3" t="n">
        <v>520183</v>
      </c>
      <c r="I2697" s="3" t="n">
        <v>0</v>
      </c>
      <c r="J2697" s="4" t="n">
        <v>520183</v>
      </c>
      <c r="K2697" s="99">
        <f>IF(H2697=0,0,I2697/H2697)</f>
        <v/>
      </c>
      <c r="L2697" s="100" t="inlineStr">
        <is>
          <t>Not Started</t>
        </is>
      </c>
    </row>
    <row r="2698">
      <c r="A2698" t="inlineStr">
        <is>
          <t>Anthem Clearwater</t>
        </is>
      </c>
      <c r="B2698" t="n">
        <v>2026</v>
      </c>
      <c r="C2698" t="inlineStr">
        <is>
          <t>Modified bitumen membrane repairs / replacement</t>
        </is>
      </c>
      <c r="D2698" t="inlineStr">
        <is>
          <t>Modified bitumen membrane repairs / replacement</t>
        </is>
      </c>
      <c r="E2698" t="n">
        <v>84433</v>
      </c>
      <c r="F2698" s="98" t="inlineStr">
        <is>
          <t>GC</t>
        </is>
      </c>
      <c r="G2698" t="inlineStr">
        <is>
          <t>Capital Plan</t>
        </is>
      </c>
      <c r="H2698" s="3" t="n">
        <v>324000</v>
      </c>
      <c r="I2698" s="3" t="n">
        <v>0</v>
      </c>
      <c r="J2698" s="4" t="n">
        <v>324000</v>
      </c>
      <c r="K2698" s="99">
        <f>IF(H2698=0,0,I2698/H2698)</f>
        <v/>
      </c>
      <c r="L2698" s="100" t="inlineStr">
        <is>
          <t>Not Started</t>
        </is>
      </c>
    </row>
    <row r="2699">
      <c r="A2699" t="inlineStr">
        <is>
          <t>Anthem Clearwater</t>
        </is>
      </c>
      <c r="B2699" t="n">
        <v>2026</v>
      </c>
      <c r="C2699" t="inlineStr">
        <is>
          <t xml:space="preserve">Asphalt seal coating </t>
        </is>
      </c>
      <c r="D2699" t="inlineStr">
        <is>
          <t>Asphalt seal coating</t>
        </is>
      </c>
      <c r="E2699" t="n">
        <v>84201</v>
      </c>
      <c r="F2699" s="98" t="inlineStr">
        <is>
          <t>GC</t>
        </is>
      </c>
      <c r="G2699" t="inlineStr">
        <is>
          <t>Capital Plan</t>
        </is>
      </c>
      <c r="H2699" s="3" t="n">
        <v>272450</v>
      </c>
      <c r="I2699" s="3" t="n">
        <v>0</v>
      </c>
      <c r="J2699" s="4" t="n">
        <v>272450</v>
      </c>
      <c r="K2699" s="99">
        <f>IF(H2699=0,0,I2699/H2699)</f>
        <v/>
      </c>
      <c r="L2699" s="100" t="inlineStr">
        <is>
          <t>Not Started</t>
        </is>
      </c>
    </row>
    <row r="2700">
      <c r="A2700" t="inlineStr">
        <is>
          <t>Anthem Clearwater</t>
        </is>
      </c>
      <c r="B2700" t="n">
        <v>2026</v>
      </c>
      <c r="C2700" t="inlineStr">
        <is>
          <t>Swimming pool resurface</t>
        </is>
      </c>
      <c r="D2700" t="inlineStr">
        <is>
          <t>Swimming pool resurface</t>
        </is>
      </c>
      <c r="E2700" t="n">
        <v>84095</v>
      </c>
      <c r="F2700" s="98" t="inlineStr">
        <is>
          <t>GC</t>
        </is>
      </c>
      <c r="G2700" t="inlineStr">
        <is>
          <t>Capital Plan</t>
        </is>
      </c>
      <c r="H2700" s="3" t="n">
        <v>130000</v>
      </c>
      <c r="I2700" s="3" t="n">
        <v>0</v>
      </c>
      <c r="J2700" s="4" t="n">
        <v>130000</v>
      </c>
      <c r="K2700" s="99">
        <f>IF(H2700=0,0,I2700/H2700)</f>
        <v/>
      </c>
      <c r="L2700" s="100" t="inlineStr">
        <is>
          <t>Not Started</t>
        </is>
      </c>
    </row>
    <row r="2701">
      <c r="A2701" t="inlineStr">
        <is>
          <t>Anthem Clearwater</t>
        </is>
      </c>
      <c r="B2701" t="n">
        <v>2026</v>
      </c>
      <c r="C2701" t="inlineStr">
        <is>
          <t>Repair / replace wood trim</t>
        </is>
      </c>
      <c r="D2701" t="inlineStr">
        <is>
          <t>Repair / replace wood trim</t>
        </is>
      </c>
      <c r="E2701" t="n">
        <v>84206</v>
      </c>
      <c r="F2701" s="98" t="inlineStr">
        <is>
          <t>GC</t>
        </is>
      </c>
      <c r="G2701" t="inlineStr">
        <is>
          <t>Capital Plan</t>
        </is>
      </c>
      <c r="H2701" s="3" t="n">
        <v>126000</v>
      </c>
      <c r="I2701" s="3" t="n">
        <v>0</v>
      </c>
      <c r="J2701" s="4" t="n">
        <v>126000</v>
      </c>
      <c r="K2701" s="99">
        <f>IF(H2701=0,0,I2701/H2701)</f>
        <v/>
      </c>
      <c r="L2701" s="100" t="inlineStr">
        <is>
          <t>Not Started</t>
        </is>
      </c>
    </row>
    <row r="2702">
      <c r="A2702" t="inlineStr">
        <is>
          <t>Anthem Clearwater</t>
        </is>
      </c>
      <c r="B2702" t="n">
        <v>2026</v>
      </c>
      <c r="C2702" t="inlineStr">
        <is>
          <t>Repair exterior stair railings</t>
        </is>
      </c>
      <c r="D2702" t="inlineStr">
        <is>
          <t>Repair exterior stair railings</t>
        </is>
      </c>
      <c r="E2702" t="n">
        <v>84114</v>
      </c>
      <c r="F2702" s="98" t="inlineStr">
        <is>
          <t>GC</t>
        </is>
      </c>
      <c r="G2702" t="inlineStr">
        <is>
          <t>Capital Plan</t>
        </is>
      </c>
      <c r="H2702" s="3" t="n">
        <v>102520</v>
      </c>
      <c r="I2702" s="3" t="n">
        <v>0</v>
      </c>
      <c r="J2702" s="4" t="n">
        <v>102520</v>
      </c>
      <c r="K2702" s="99">
        <f>IF(H2702=0,0,I2702/H2702)</f>
        <v/>
      </c>
      <c r="L2702" s="100" t="inlineStr">
        <is>
          <t>Not Started</t>
        </is>
      </c>
    </row>
    <row r="2703">
      <c r="A2703" t="inlineStr">
        <is>
          <t>Anthem Clearwater</t>
        </is>
      </c>
      <c r="B2703" t="n">
        <v>2026</v>
      </c>
      <c r="C2703" t="inlineStr">
        <is>
          <t>Landscape Cleanup &amp; Enhancements</t>
        </is>
      </c>
      <c r="D2703" t="inlineStr">
        <is>
          <t>Landscape Cleanup &amp; Enhancements</t>
        </is>
      </c>
      <c r="E2703" t="n">
        <v>84303</v>
      </c>
      <c r="F2703" s="98" t="inlineStr">
        <is>
          <t>GC</t>
        </is>
      </c>
      <c r="G2703" t="inlineStr">
        <is>
          <t>Capital Plan</t>
        </is>
      </c>
      <c r="H2703" s="3" t="n">
        <v>82500</v>
      </c>
      <c r="I2703" s="3" t="n">
        <v>0</v>
      </c>
      <c r="J2703" s="4" t="n">
        <v>82500</v>
      </c>
      <c r="K2703" s="99">
        <f>IF(H2703=0,0,I2703/H2703)</f>
        <v/>
      </c>
      <c r="L2703" s="100" t="inlineStr">
        <is>
          <t>Not Started</t>
        </is>
      </c>
    </row>
    <row r="2704">
      <c r="A2704" t="inlineStr">
        <is>
          <t>Anthem Clearwater</t>
        </is>
      </c>
      <c r="B2704" t="n">
        <v>2026</v>
      </c>
      <c r="C2704" t="inlineStr">
        <is>
          <t>Pool furniture</t>
        </is>
      </c>
      <c r="D2704" t="inlineStr">
        <is>
          <t>Pool furniture</t>
        </is>
      </c>
      <c r="E2704" t="n">
        <v>84360</v>
      </c>
      <c r="F2704" s="101" t="inlineStr">
        <is>
          <t>PMC</t>
        </is>
      </c>
      <c r="G2704" t="inlineStr">
        <is>
          <t>Capital Plan</t>
        </is>
      </c>
      <c r="H2704" s="3" t="n">
        <v>55000</v>
      </c>
      <c r="I2704" s="3" t="n">
        <v>0</v>
      </c>
      <c r="J2704" s="4" t="n">
        <v>55000</v>
      </c>
      <c r="K2704" s="99">
        <f>IF(H2704=0,0,I2704/H2704)</f>
        <v/>
      </c>
      <c r="L2704" s="100" t="inlineStr">
        <is>
          <t>Not Started</t>
        </is>
      </c>
    </row>
    <row r="2705">
      <c r="A2705" t="inlineStr">
        <is>
          <t>Anthem Clearwater</t>
        </is>
      </c>
      <c r="B2705" t="n">
        <v>2026</v>
      </c>
      <c r="C2705" t="inlineStr">
        <is>
          <t>Gutters &amp; downspouts</t>
        </is>
      </c>
      <c r="D2705" t="inlineStr">
        <is>
          <t>Gutters &amp; downspouts</t>
        </is>
      </c>
      <c r="E2705" t="n">
        <v>84433</v>
      </c>
      <c r="F2705" s="98" t="inlineStr">
        <is>
          <t>GC</t>
        </is>
      </c>
      <c r="G2705" t="inlineStr">
        <is>
          <t>Capital Plan</t>
        </is>
      </c>
      <c r="H2705" s="3" t="n">
        <v>50220</v>
      </c>
      <c r="I2705" s="3" t="n">
        <v>0</v>
      </c>
      <c r="J2705" s="4" t="n">
        <v>50220</v>
      </c>
      <c r="K2705" s="99">
        <f>IF(H2705=0,0,I2705/H2705)</f>
        <v/>
      </c>
      <c r="L2705" s="100" t="inlineStr">
        <is>
          <t>Not Started</t>
        </is>
      </c>
    </row>
    <row r="2706">
      <c r="A2706" t="inlineStr">
        <is>
          <t>Anthem Clearwater</t>
        </is>
      </c>
      <c r="B2706" t="n">
        <v>2026</v>
      </c>
      <c r="C2706" t="inlineStr">
        <is>
          <t>Pole lighting</t>
        </is>
      </c>
      <c r="D2706" t="inlineStr">
        <is>
          <t>Pole lighting</t>
        </is>
      </c>
      <c r="E2706" t="n">
        <v>84112</v>
      </c>
      <c r="F2706" s="98" t="inlineStr">
        <is>
          <t>GC</t>
        </is>
      </c>
      <c r="G2706" t="inlineStr">
        <is>
          <t>Capital Plan</t>
        </is>
      </c>
      <c r="H2706" s="3" t="n">
        <v>50000</v>
      </c>
      <c r="I2706" s="3" t="n">
        <v>0</v>
      </c>
      <c r="J2706" s="4" t="n">
        <v>50000</v>
      </c>
      <c r="K2706" s="99">
        <f>IF(H2706=0,0,I2706/H2706)</f>
        <v/>
      </c>
      <c r="L2706" s="100" t="inlineStr">
        <is>
          <t>Not Started</t>
        </is>
      </c>
    </row>
    <row r="2707">
      <c r="A2707" t="inlineStr">
        <is>
          <t>Anthem Clearwater</t>
        </is>
      </c>
      <c r="B2707" t="n">
        <v>2026</v>
      </c>
      <c r="C2707" t="inlineStr">
        <is>
          <t>Landscape irrigation</t>
        </is>
      </c>
      <c r="D2707" t="inlineStr">
        <is>
          <t>Landscape irrigation</t>
        </is>
      </c>
      <c r="E2707" t="n">
        <v>84303</v>
      </c>
      <c r="F2707" s="98" t="inlineStr">
        <is>
          <t>GC</t>
        </is>
      </c>
      <c r="G2707" t="inlineStr">
        <is>
          <t>Capital Plan</t>
        </is>
      </c>
      <c r="H2707" s="3" t="n">
        <v>45000</v>
      </c>
      <c r="I2707" s="3" t="n">
        <v>0</v>
      </c>
      <c r="J2707" s="4" t="n">
        <v>45000</v>
      </c>
      <c r="K2707" s="99">
        <f>IF(H2707=0,0,I2707/H2707)</f>
        <v/>
      </c>
      <c r="L2707" s="100" t="inlineStr">
        <is>
          <t>Not Started</t>
        </is>
      </c>
    </row>
    <row r="2708">
      <c r="A2708" t="inlineStr">
        <is>
          <t>Anthem Clearwater</t>
        </is>
      </c>
      <c r="B2708" t="n">
        <v>2026</v>
      </c>
      <c r="C2708" t="inlineStr">
        <is>
          <t>Parking lot repairs</t>
        </is>
      </c>
      <c r="D2708" t="inlineStr">
        <is>
          <t>Parking lot repairs</t>
        </is>
      </c>
      <c r="E2708" t="n">
        <v>84201</v>
      </c>
      <c r="F2708" s="98" t="inlineStr">
        <is>
          <t>GC</t>
        </is>
      </c>
      <c r="G2708" t="inlineStr">
        <is>
          <t>Capital Plan</t>
        </is>
      </c>
      <c r="H2708" s="3" t="n">
        <v>42000</v>
      </c>
      <c r="I2708" s="3" t="n">
        <v>0</v>
      </c>
      <c r="J2708" s="4" t="n">
        <v>42000</v>
      </c>
      <c r="K2708" s="99">
        <f>IF(H2708=0,0,I2708/H2708)</f>
        <v/>
      </c>
      <c r="L2708" s="100" t="inlineStr">
        <is>
          <t>Not Started</t>
        </is>
      </c>
    </row>
    <row r="2709">
      <c r="A2709" t="inlineStr">
        <is>
          <t>Anthem Clearwater</t>
        </is>
      </c>
      <c r="B2709" t="n">
        <v>2026</v>
      </c>
      <c r="C2709" t="inlineStr">
        <is>
          <t>Fire suppression system</t>
        </is>
      </c>
      <c r="D2709" t="inlineStr">
        <is>
          <t>Fire suppression system</t>
        </is>
      </c>
      <c r="E2709" t="n">
        <v>84211</v>
      </c>
      <c r="F2709" s="101" t="inlineStr">
        <is>
          <t>PMC</t>
        </is>
      </c>
      <c r="G2709" t="inlineStr">
        <is>
          <t>Capital Plan</t>
        </is>
      </c>
      <c r="H2709" s="3" t="n">
        <v>40768</v>
      </c>
      <c r="I2709" s="3" t="n">
        <v>0</v>
      </c>
      <c r="J2709" s="4" t="n">
        <v>40768</v>
      </c>
      <c r="K2709" s="99">
        <f>IF(H2709=0,0,I2709/H2709)</f>
        <v/>
      </c>
      <c r="L2709" s="100" t="inlineStr">
        <is>
          <t>Not Started</t>
        </is>
      </c>
    </row>
    <row r="2710">
      <c r="A2710" t="inlineStr">
        <is>
          <t>Anthem Clearwater</t>
        </is>
      </c>
      <c r="B2710" t="n">
        <v>2026</v>
      </c>
      <c r="C2710" t="inlineStr">
        <is>
          <t>HVAC pipe insulation</t>
        </is>
      </c>
      <c r="D2710" t="inlineStr">
        <is>
          <t>HVAC pipe insulation</t>
        </is>
      </c>
      <c r="E2710" t="n">
        <v>84220</v>
      </c>
      <c r="F2710" s="98" t="inlineStr">
        <is>
          <t>GC</t>
        </is>
      </c>
      <c r="G2710" t="inlineStr">
        <is>
          <t>Capital Plan</t>
        </is>
      </c>
      <c r="H2710" s="3" t="n">
        <v>35360</v>
      </c>
      <c r="I2710" s="3" t="n">
        <v>0</v>
      </c>
      <c r="J2710" s="4" t="n">
        <v>35360</v>
      </c>
      <c r="K2710" s="99">
        <f>IF(H2710=0,0,I2710/H2710)</f>
        <v/>
      </c>
      <c r="L2710" s="100" t="inlineStr">
        <is>
          <t>Not Started</t>
        </is>
      </c>
    </row>
    <row r="2711">
      <c r="A2711" t="inlineStr">
        <is>
          <t>Anthem Clearwater</t>
        </is>
      </c>
      <c r="B2711" t="n">
        <v>2026</v>
      </c>
      <c r="C2711" t="inlineStr">
        <is>
          <t>HVAC replacement - exterior</t>
        </is>
      </c>
      <c r="D2711" t="inlineStr">
        <is>
          <t>HVAC replacement - exterior</t>
        </is>
      </c>
      <c r="E2711" t="n">
        <v>84220</v>
      </c>
      <c r="F2711" s="101" t="inlineStr">
        <is>
          <t>PMC</t>
        </is>
      </c>
      <c r="G2711" t="inlineStr">
        <is>
          <t>Capital Plan</t>
        </is>
      </c>
      <c r="H2711" s="3" t="n">
        <v>35000</v>
      </c>
      <c r="I2711" s="3" t="n">
        <v>0</v>
      </c>
      <c r="J2711" s="4" t="n">
        <v>35000</v>
      </c>
      <c r="K2711" s="99">
        <f>IF(H2711=0,0,I2711/H2711)</f>
        <v/>
      </c>
      <c r="L2711" s="100" t="inlineStr">
        <is>
          <t>Not Started</t>
        </is>
      </c>
    </row>
    <row r="2712">
      <c r="A2712" t="inlineStr">
        <is>
          <t>Anthem Clearwater</t>
        </is>
      </c>
      <c r="B2712" t="n">
        <v>2026</v>
      </c>
      <c r="C2712" t="inlineStr">
        <is>
          <t>Clubhouse / Office remodel</t>
        </is>
      </c>
      <c r="D2712" t="inlineStr">
        <is>
          <t>Clubhouse / Office remodel</t>
        </is>
      </c>
      <c r="E2712" t="n">
        <v>84208</v>
      </c>
      <c r="F2712" s="98" t="inlineStr">
        <is>
          <t>GC</t>
        </is>
      </c>
      <c r="G2712" t="inlineStr">
        <is>
          <t>Capital Plan</t>
        </is>
      </c>
      <c r="H2712" s="3" t="n">
        <v>35000</v>
      </c>
      <c r="I2712" s="3" t="n">
        <v>0</v>
      </c>
      <c r="J2712" s="4" t="n">
        <v>35000</v>
      </c>
      <c r="K2712" s="99">
        <f>IF(H2712=0,0,I2712/H2712)</f>
        <v/>
      </c>
      <c r="L2712" s="100" t="inlineStr">
        <is>
          <t>Not Started</t>
        </is>
      </c>
    </row>
    <row r="2713">
      <c r="A2713" t="inlineStr">
        <is>
          <t>Anthem Clearwater</t>
        </is>
      </c>
      <c r="B2713" t="n">
        <v>2026</v>
      </c>
      <c r="C2713" t="inlineStr">
        <is>
          <t>Model Unit</t>
        </is>
      </c>
      <c r="D2713" t="inlineStr">
        <is>
          <t>Model Unit</t>
        </is>
      </c>
      <c r="E2713" t="n">
        <v>84280</v>
      </c>
      <c r="F2713" s="101" t="inlineStr">
        <is>
          <t>PMC</t>
        </is>
      </c>
      <c r="G2713" t="inlineStr">
        <is>
          <t>Capital Plan</t>
        </is>
      </c>
      <c r="H2713" s="3" t="n">
        <v>35000</v>
      </c>
      <c r="I2713" s="3" t="n">
        <v>0</v>
      </c>
      <c r="J2713" s="4" t="n">
        <v>35000</v>
      </c>
      <c r="K2713" s="99">
        <f>IF(H2713=0,0,I2713/H2713)</f>
        <v/>
      </c>
      <c r="L2713" s="100" t="inlineStr">
        <is>
          <t>Not Started</t>
        </is>
      </c>
    </row>
    <row r="2714">
      <c r="A2714" t="inlineStr">
        <is>
          <t>Anthem Clearwater</t>
        </is>
      </c>
      <c r="B2714" t="n">
        <v>2026</v>
      </c>
      <c r="C2714" t="inlineStr">
        <is>
          <t>Swimming pool deck</t>
        </is>
      </c>
      <c r="D2714" t="inlineStr">
        <is>
          <t>Swimming pool deck</t>
        </is>
      </c>
      <c r="E2714" t="n">
        <v>84095</v>
      </c>
      <c r="F2714" s="98" t="inlineStr">
        <is>
          <t>GC</t>
        </is>
      </c>
      <c r="G2714" t="inlineStr">
        <is>
          <t>Capital Plan</t>
        </is>
      </c>
      <c r="H2714" s="3" t="n">
        <v>34562</v>
      </c>
      <c r="I2714" s="3" t="n">
        <v>0</v>
      </c>
      <c r="J2714" s="4" t="n">
        <v>34562</v>
      </c>
      <c r="K2714" s="99">
        <f>IF(H2714=0,0,I2714/H2714)</f>
        <v/>
      </c>
      <c r="L2714" s="100" t="inlineStr">
        <is>
          <t>Not Started</t>
        </is>
      </c>
    </row>
    <row r="2715">
      <c r="A2715" t="inlineStr">
        <is>
          <t>Anthem Clearwater</t>
        </is>
      </c>
      <c r="B2715" t="n">
        <v>2026</v>
      </c>
      <c r="C2715" t="inlineStr">
        <is>
          <t>Playground area and equipment</t>
        </is>
      </c>
      <c r="D2715" t="inlineStr">
        <is>
          <t>Playground area and equipment</t>
        </is>
      </c>
      <c r="E2715" t="n">
        <v>84340</v>
      </c>
      <c r="F2715" s="98" t="inlineStr">
        <is>
          <t>GC</t>
        </is>
      </c>
      <c r="G2715" t="inlineStr">
        <is>
          <t>Capital Plan</t>
        </is>
      </c>
      <c r="H2715" s="3" t="n">
        <v>30000</v>
      </c>
      <c r="I2715" s="3" t="n">
        <v>0</v>
      </c>
      <c r="J2715" s="4" t="n">
        <v>30000</v>
      </c>
      <c r="K2715" s="99">
        <f>IF(H2715=0,0,I2715/H2715)</f>
        <v/>
      </c>
      <c r="L2715" s="100" t="inlineStr">
        <is>
          <t>Not Started</t>
        </is>
      </c>
    </row>
    <row r="2716">
      <c r="A2716" t="inlineStr">
        <is>
          <t>Anthem Clearwater</t>
        </is>
      </c>
      <c r="B2716" t="n">
        <v>2026</v>
      </c>
      <c r="C2716" t="inlineStr">
        <is>
          <t>Unit Smoke/Fire Detectors</t>
        </is>
      </c>
      <c r="D2716" t="inlineStr">
        <is>
          <t>Unit Smoke/Fire Detectors</t>
        </is>
      </c>
      <c r="E2716" t="n">
        <v>84211</v>
      </c>
      <c r="F2716" s="101" t="inlineStr">
        <is>
          <t>PMC</t>
        </is>
      </c>
      <c r="G2716" t="inlineStr">
        <is>
          <t>Capital Plan</t>
        </is>
      </c>
      <c r="H2716" s="3" t="n">
        <v>29550</v>
      </c>
      <c r="I2716" s="3" t="n">
        <v>0</v>
      </c>
      <c r="J2716" s="4" t="n">
        <v>29550</v>
      </c>
      <c r="K2716" s="99">
        <f>IF(H2716=0,0,I2716/H2716)</f>
        <v/>
      </c>
      <c r="L2716" s="100" t="inlineStr">
        <is>
          <t>Not Started</t>
        </is>
      </c>
    </row>
    <row r="2717">
      <c r="A2717" t="inlineStr">
        <is>
          <t>Anthem Clearwater</t>
        </is>
      </c>
      <c r="B2717" t="n">
        <v>2026</v>
      </c>
      <c r="C2717" t="inlineStr">
        <is>
          <t>Wall pack lighting</t>
        </is>
      </c>
      <c r="D2717" t="inlineStr">
        <is>
          <t>Wall pack lighting</t>
        </is>
      </c>
      <c r="E2717" t="n">
        <v>84112</v>
      </c>
      <c r="F2717" s="98" t="inlineStr">
        <is>
          <t>GC</t>
        </is>
      </c>
      <c r="G2717" t="inlineStr">
        <is>
          <t>Capital Plan</t>
        </is>
      </c>
      <c r="H2717" s="3" t="n">
        <v>28800</v>
      </c>
      <c r="I2717" s="3" t="n">
        <v>0</v>
      </c>
      <c r="J2717" s="4" t="n">
        <v>28800</v>
      </c>
      <c r="K2717" s="99">
        <f>IF(H2717=0,0,I2717/H2717)</f>
        <v/>
      </c>
      <c r="L2717" s="100" t="inlineStr">
        <is>
          <t>Not Started</t>
        </is>
      </c>
    </row>
    <row r="2718">
      <c r="A2718" t="inlineStr">
        <is>
          <t>Anthem Clearwater</t>
        </is>
      </c>
      <c r="B2718" t="n">
        <v>2026</v>
      </c>
      <c r="C2718" t="inlineStr">
        <is>
          <t>Stucco repairs</t>
        </is>
      </c>
      <c r="D2718" t="inlineStr">
        <is>
          <t>Stucco repairs</t>
        </is>
      </c>
      <c r="E2718" t="n">
        <v>84206</v>
      </c>
      <c r="F2718" s="98" t="inlineStr">
        <is>
          <t>GC</t>
        </is>
      </c>
      <c r="G2718" t="inlineStr">
        <is>
          <t>Capital Plan</t>
        </is>
      </c>
      <c r="H2718" s="3" t="n">
        <v>28500</v>
      </c>
      <c r="I2718" s="3" t="n">
        <v>0</v>
      </c>
      <c r="J2718" s="4" t="n">
        <v>28500</v>
      </c>
      <c r="K2718" s="99">
        <f>IF(H2718=0,0,I2718/H2718)</f>
        <v/>
      </c>
      <c r="L2718" s="100" t="inlineStr">
        <is>
          <t>Not Started</t>
        </is>
      </c>
    </row>
    <row r="2719">
      <c r="A2719" t="inlineStr">
        <is>
          <t>Anthem Clearwater</t>
        </is>
      </c>
      <c r="B2719" t="n">
        <v>2026</v>
      </c>
      <c r="C2719" t="inlineStr">
        <is>
          <t>Pet park / pet washing station</t>
        </is>
      </c>
      <c r="D2719" t="inlineStr">
        <is>
          <t>Pet park / pet washing station</t>
        </is>
      </c>
      <c r="E2719" t="n">
        <v>84130</v>
      </c>
      <c r="F2719" s="98" t="inlineStr">
        <is>
          <t>GC</t>
        </is>
      </c>
      <c r="G2719" t="inlineStr">
        <is>
          <t>Capital Plan</t>
        </is>
      </c>
      <c r="H2719" s="3" t="n">
        <v>25000</v>
      </c>
      <c r="I2719" s="3" t="n">
        <v>0</v>
      </c>
      <c r="J2719" s="4" t="n">
        <v>25000</v>
      </c>
      <c r="K2719" s="99">
        <f>IF(H2719=0,0,I2719/H2719)</f>
        <v/>
      </c>
      <c r="L2719" s="100" t="inlineStr">
        <is>
          <t>Not Started</t>
        </is>
      </c>
    </row>
    <row r="2720">
      <c r="A2720" t="inlineStr">
        <is>
          <t>Anthem Clearwater</t>
        </is>
      </c>
      <c r="B2720" t="n">
        <v>2026</v>
      </c>
      <c r="C2720" t="inlineStr">
        <is>
          <t>Stripe parking areas</t>
        </is>
      </c>
      <c r="D2720" t="inlineStr">
        <is>
          <t>Stripe parking areas</t>
        </is>
      </c>
      <c r="E2720" t="n">
        <v>84201</v>
      </c>
      <c r="F2720" s="98" t="inlineStr">
        <is>
          <t>GC</t>
        </is>
      </c>
      <c r="G2720" t="inlineStr">
        <is>
          <t>Capital Plan</t>
        </is>
      </c>
      <c r="H2720" s="3" t="n">
        <v>24100</v>
      </c>
      <c r="I2720" s="3" t="n">
        <v>0</v>
      </c>
      <c r="J2720" s="4" t="n">
        <v>24100</v>
      </c>
      <c r="K2720" s="99">
        <f>IF(H2720=0,0,I2720/H2720)</f>
        <v/>
      </c>
      <c r="L2720" s="100" t="inlineStr">
        <is>
          <t>Not Started</t>
        </is>
      </c>
    </row>
    <row r="2721">
      <c r="A2721" t="inlineStr">
        <is>
          <t>Anthem Clearwater</t>
        </is>
      </c>
      <c r="B2721" t="n">
        <v>2026</v>
      </c>
      <c r="C2721" t="inlineStr">
        <is>
          <t>Storm sewer piping and drains</t>
        </is>
      </c>
      <c r="D2721" t="inlineStr">
        <is>
          <t>Storm sewer piping and drains</t>
        </is>
      </c>
      <c r="E2721" t="n">
        <v>84432</v>
      </c>
      <c r="F2721" s="98" t="inlineStr">
        <is>
          <t>GC</t>
        </is>
      </c>
      <c r="G2721" t="inlineStr">
        <is>
          <t>Capital Plan</t>
        </is>
      </c>
      <c r="H2721" s="3" t="n">
        <v>24000</v>
      </c>
      <c r="I2721" s="3" t="n">
        <v>0</v>
      </c>
      <c r="J2721" s="4" t="n">
        <v>24000</v>
      </c>
      <c r="K2721" s="99">
        <f>IF(H2721=0,0,I2721/H2721)</f>
        <v/>
      </c>
      <c r="L2721" s="100" t="inlineStr">
        <is>
          <t>Not Started</t>
        </is>
      </c>
    </row>
    <row r="2722">
      <c r="A2722" t="inlineStr">
        <is>
          <t>Anthem Clearwater</t>
        </is>
      </c>
      <c r="B2722" t="n">
        <v>2026</v>
      </c>
      <c r="C2722" t="inlineStr">
        <is>
          <t>Asphalt composite shingle roofing</t>
        </is>
      </c>
      <c r="D2722" t="inlineStr">
        <is>
          <t>Asphalt composite shingle roofing</t>
        </is>
      </c>
      <c r="E2722" t="n">
        <v>84433</v>
      </c>
      <c r="F2722" s="98" t="inlineStr">
        <is>
          <t>GC</t>
        </is>
      </c>
      <c r="G2722" t="inlineStr">
        <is>
          <t>Capital Plan</t>
        </is>
      </c>
      <c r="H2722" s="3" t="n">
        <v>23200</v>
      </c>
      <c r="I2722" s="3" t="n">
        <v>0</v>
      </c>
      <c r="J2722" s="4" t="n">
        <v>23200</v>
      </c>
      <c r="K2722" s="99">
        <f>IF(H2722=0,0,I2722/H2722)</f>
        <v/>
      </c>
      <c r="L2722" s="100" t="inlineStr">
        <is>
          <t>Not Started</t>
        </is>
      </c>
    </row>
    <row r="2723">
      <c r="A2723" t="inlineStr">
        <is>
          <t>Anthem Clearwater</t>
        </is>
      </c>
      <c r="B2723" t="n">
        <v>2026</v>
      </c>
      <c r="C2723" t="inlineStr">
        <is>
          <t>Tree Trimming</t>
        </is>
      </c>
      <c r="D2723" t="inlineStr">
        <is>
          <t>Tree Trimming</t>
        </is>
      </c>
      <c r="E2723" t="n">
        <v>83307</v>
      </c>
      <c r="F2723" s="98" t="inlineStr">
        <is>
          <t>GC</t>
        </is>
      </c>
      <c r="G2723" t="inlineStr">
        <is>
          <t>Capital Plan</t>
        </is>
      </c>
      <c r="H2723" s="3" t="n">
        <v>20000</v>
      </c>
      <c r="I2723" s="3" t="n">
        <v>0</v>
      </c>
      <c r="J2723" s="4" t="n">
        <v>20000</v>
      </c>
      <c r="K2723" s="99">
        <f>IF(H2723=0,0,I2723/H2723)</f>
        <v/>
      </c>
      <c r="L2723" s="100" t="inlineStr">
        <is>
          <t>Not Started</t>
        </is>
      </c>
    </row>
    <row r="2724">
      <c r="A2724" t="inlineStr">
        <is>
          <t>Anthem Clearwater</t>
        </is>
      </c>
      <c r="B2724" t="n">
        <v>2026</v>
      </c>
      <c r="C2724" t="inlineStr">
        <is>
          <t>Irrigaton well</t>
        </is>
      </c>
      <c r="D2724" t="inlineStr">
        <is>
          <t>Irrigaton well</t>
        </is>
      </c>
      <c r="E2724" t="n">
        <v>84385</v>
      </c>
      <c r="F2724" s="98" t="inlineStr">
        <is>
          <t>GC</t>
        </is>
      </c>
      <c r="G2724" t="inlineStr">
        <is>
          <t>Capital Plan</t>
        </is>
      </c>
      <c r="H2724" s="3" t="n">
        <v>20000</v>
      </c>
      <c r="I2724" s="3" t="n">
        <v>0</v>
      </c>
      <c r="J2724" s="4" t="n">
        <v>20000</v>
      </c>
      <c r="K2724" s="99">
        <f>IF(H2724=0,0,I2724/H2724)</f>
        <v/>
      </c>
      <c r="L2724" s="100" t="inlineStr">
        <is>
          <t>Not Started</t>
        </is>
      </c>
    </row>
    <row r="2725">
      <c r="A2725" t="inlineStr">
        <is>
          <t>Anthem Clearwater</t>
        </is>
      </c>
      <c r="B2725" t="n">
        <v>2026</v>
      </c>
      <c r="C2725" t="inlineStr">
        <is>
          <t>Outdoor kitchen, fire pits, and seating area</t>
        </is>
      </c>
      <c r="D2725" t="inlineStr">
        <is>
          <t>Outdoor kitchen, fire pits, and seating area</t>
        </is>
      </c>
      <c r="E2725" t="n">
        <v>84203</v>
      </c>
      <c r="F2725" s="101" t="inlineStr">
        <is>
          <t>PMC</t>
        </is>
      </c>
      <c r="G2725" t="inlineStr">
        <is>
          <t>Capital Plan</t>
        </is>
      </c>
      <c r="H2725" s="3" t="n">
        <v>20000</v>
      </c>
      <c r="I2725" s="3" t="n">
        <v>0</v>
      </c>
      <c r="J2725" s="4" t="n">
        <v>20000</v>
      </c>
      <c r="K2725" s="99">
        <f>IF(H2725=0,0,I2725/H2725)</f>
        <v/>
      </c>
      <c r="L2725" s="100" t="inlineStr">
        <is>
          <t>Not Started</t>
        </is>
      </c>
    </row>
    <row r="2726">
      <c r="A2726" t="inlineStr">
        <is>
          <t>Anthem Clearwater</t>
        </is>
      </c>
      <c r="B2726" t="n">
        <v>2026</v>
      </c>
      <c r="C2726" t="inlineStr">
        <is>
          <t>Fitness Center Remodel</t>
        </is>
      </c>
      <c r="D2726" t="inlineStr">
        <is>
          <t>Fitness Center Remodel</t>
        </is>
      </c>
      <c r="E2726" t="n">
        <v>84190</v>
      </c>
      <c r="F2726" s="101" t="inlineStr">
        <is>
          <t>PMC</t>
        </is>
      </c>
      <c r="G2726" t="inlineStr">
        <is>
          <t>Capital Plan</t>
        </is>
      </c>
      <c r="H2726" s="3" t="n">
        <v>20000</v>
      </c>
      <c r="I2726" s="3" t="n">
        <v>0</v>
      </c>
      <c r="J2726" s="4" t="n">
        <v>20000</v>
      </c>
      <c r="K2726" s="99">
        <f>IF(H2726=0,0,I2726/H2726)</f>
        <v/>
      </c>
      <c r="L2726" s="100" t="inlineStr">
        <is>
          <t>Not Started</t>
        </is>
      </c>
    </row>
    <row r="2727">
      <c r="A2727" t="inlineStr">
        <is>
          <t>Anthem Clearwater</t>
        </is>
      </c>
      <c r="B2727" t="n">
        <v>2026</v>
      </c>
      <c r="C2727" t="inlineStr">
        <is>
          <t>Interior Hallway flooring / painting</t>
        </is>
      </c>
      <c r="D2727" t="inlineStr">
        <is>
          <t>Interior Hallway flooring / painting</t>
        </is>
      </c>
      <c r="E2727" t="n">
        <v>84119</v>
      </c>
      <c r="F2727" s="98" t="inlineStr">
        <is>
          <t>GC</t>
        </is>
      </c>
      <c r="G2727" t="inlineStr">
        <is>
          <t>Capital Plan</t>
        </is>
      </c>
      <c r="H2727" s="3" t="n">
        <v>18720</v>
      </c>
      <c r="I2727" s="3" t="n">
        <v>0</v>
      </c>
      <c r="J2727" s="4" t="n">
        <v>18720</v>
      </c>
      <c r="K2727" s="99">
        <f>IF(H2727=0,0,I2727/H2727)</f>
        <v/>
      </c>
      <c r="L2727" s="100" t="inlineStr">
        <is>
          <t>Not Started</t>
        </is>
      </c>
    </row>
    <row r="2728">
      <c r="A2728" t="inlineStr">
        <is>
          <t>Anthem Clearwater</t>
        </is>
      </c>
      <c r="B2728" t="n">
        <v>2026</v>
      </c>
      <c r="C2728" t="inlineStr">
        <is>
          <t>Pipe jacks / exterior vents</t>
        </is>
      </c>
      <c r="D2728" t="inlineStr">
        <is>
          <t>Pipe jacks / exterior vents</t>
        </is>
      </c>
      <c r="E2728" t="n">
        <v>84433</v>
      </c>
      <c r="F2728" s="98" t="inlineStr">
        <is>
          <t>GC</t>
        </is>
      </c>
      <c r="G2728" t="inlineStr">
        <is>
          <t>Capital Plan</t>
        </is>
      </c>
      <c r="H2728" s="3" t="n">
        <v>17500</v>
      </c>
      <c r="I2728" s="3" t="n">
        <v>0</v>
      </c>
      <c r="J2728" s="4" t="n">
        <v>17500</v>
      </c>
      <c r="K2728" s="99">
        <f>IF(H2728=0,0,I2728/H2728)</f>
        <v/>
      </c>
      <c r="L2728" s="100" t="inlineStr">
        <is>
          <t>Not Started</t>
        </is>
      </c>
    </row>
    <row r="2729">
      <c r="A2729" t="inlineStr">
        <is>
          <t>Anthem Clearwater</t>
        </is>
      </c>
      <c r="B2729" t="n">
        <v>2026</v>
      </c>
      <c r="C2729" t="inlineStr">
        <is>
          <t>Pressure wash</t>
        </is>
      </c>
      <c r="D2729" t="inlineStr">
        <is>
          <t>Pressure wash</t>
        </is>
      </c>
      <c r="E2729" t="n">
        <v>84206</v>
      </c>
      <c r="F2729" s="98" t="inlineStr">
        <is>
          <t>GC</t>
        </is>
      </c>
      <c r="G2729" t="inlineStr">
        <is>
          <t>Capital Plan</t>
        </is>
      </c>
      <c r="H2729" s="3" t="n">
        <v>15000</v>
      </c>
      <c r="I2729" s="3" t="n">
        <v>0</v>
      </c>
      <c r="J2729" s="4" t="n">
        <v>15000</v>
      </c>
      <c r="K2729" s="99">
        <f>IF(H2729=0,0,I2729/H2729)</f>
        <v/>
      </c>
      <c r="L2729" s="100" t="inlineStr">
        <is>
          <t>Not Started</t>
        </is>
      </c>
    </row>
    <row r="2730">
      <c r="A2730" t="inlineStr">
        <is>
          <t>Anthem Clearwater</t>
        </is>
      </c>
      <c r="B2730" t="n">
        <v>2026</v>
      </c>
      <c r="C2730" t="inlineStr">
        <is>
          <t>Misc. Common Area Amenities</t>
        </is>
      </c>
      <c r="D2730" t="inlineStr">
        <is>
          <t>Misc. Common Area Amenities</t>
        </is>
      </c>
      <c r="E2730" t="n">
        <v>84195</v>
      </c>
      <c r="F2730" s="101" t="inlineStr">
        <is>
          <t>PMC</t>
        </is>
      </c>
      <c r="G2730" t="inlineStr">
        <is>
          <t>Capital Plan</t>
        </is>
      </c>
      <c r="H2730" s="3" t="n">
        <v>15000</v>
      </c>
      <c r="I2730" s="3" t="n">
        <v>0</v>
      </c>
      <c r="J2730" s="4" t="n">
        <v>15000</v>
      </c>
      <c r="K2730" s="99">
        <f>IF(H2730=0,0,I2730/H2730)</f>
        <v/>
      </c>
      <c r="L2730" s="100" t="inlineStr">
        <is>
          <t>Not Started</t>
        </is>
      </c>
    </row>
    <row r="2731">
      <c r="A2731" t="inlineStr">
        <is>
          <t>Anthem Clearwater</t>
        </is>
      </c>
      <c r="B2731" t="n">
        <v>2026</v>
      </c>
      <c r="C2731" t="inlineStr">
        <is>
          <t>Replace unit entry doors - exterior</t>
        </is>
      </c>
      <c r="D2731" t="inlineStr">
        <is>
          <t>Replace unit entry doors - exterior</t>
        </is>
      </c>
      <c r="E2731" t="n">
        <v>84215</v>
      </c>
      <c r="F2731" s="98" t="inlineStr">
        <is>
          <t>GC</t>
        </is>
      </c>
      <c r="G2731" t="inlineStr">
        <is>
          <t>Capital Plan</t>
        </is>
      </c>
      <c r="H2731" s="3" t="n">
        <v>12000</v>
      </c>
      <c r="I2731" s="3" t="n">
        <v>0</v>
      </c>
      <c r="J2731" s="4" t="n">
        <v>12000</v>
      </c>
      <c r="K2731" s="99">
        <f>IF(H2731=0,0,I2731/H2731)</f>
        <v/>
      </c>
      <c r="L2731" s="100" t="inlineStr">
        <is>
          <t>Not Started</t>
        </is>
      </c>
    </row>
    <row r="2732">
      <c r="A2732" t="inlineStr">
        <is>
          <t>Anthem Clearwater</t>
        </is>
      </c>
      <c r="B2732" t="n">
        <v>2026</v>
      </c>
      <c r="C2732" t="inlineStr">
        <is>
          <t>Site perimeter fencing</t>
        </is>
      </c>
      <c r="D2732" t="inlineStr">
        <is>
          <t>Site perimeter fencing</t>
        </is>
      </c>
      <c r="E2732" t="n">
        <v>84205</v>
      </c>
      <c r="F2732" s="98" t="inlineStr">
        <is>
          <t>GC</t>
        </is>
      </c>
      <c r="G2732" t="inlineStr">
        <is>
          <t>Capital Plan</t>
        </is>
      </c>
      <c r="H2732" s="3" t="n">
        <v>11560</v>
      </c>
      <c r="I2732" s="3" t="n">
        <v>0</v>
      </c>
      <c r="J2732" s="4" t="n">
        <v>11560</v>
      </c>
      <c r="K2732" s="99">
        <f>IF(H2732=0,0,I2732/H2732)</f>
        <v/>
      </c>
      <c r="L2732" s="100" t="inlineStr">
        <is>
          <t>Not Started</t>
        </is>
      </c>
    </row>
    <row r="2733">
      <c r="A2733" t="inlineStr">
        <is>
          <t>Anthem Clearwater</t>
        </is>
      </c>
      <c r="B2733" t="n">
        <v>2026</v>
      </c>
      <c r="C2733" t="inlineStr">
        <is>
          <t>Flashing</t>
        </is>
      </c>
      <c r="D2733" t="inlineStr">
        <is>
          <t>Flashing</t>
        </is>
      </c>
      <c r="E2733" t="n">
        <v>84433</v>
      </c>
      <c r="F2733" s="98" t="inlineStr">
        <is>
          <t>GC</t>
        </is>
      </c>
      <c r="G2733" t="inlineStr">
        <is>
          <t>Capital Plan</t>
        </is>
      </c>
      <c r="H2733" s="3" t="n">
        <v>10692</v>
      </c>
      <c r="I2733" s="3" t="n">
        <v>0</v>
      </c>
      <c r="J2733" s="4" t="n">
        <v>10692</v>
      </c>
      <c r="K2733" s="99">
        <f>IF(H2733=0,0,I2733/H2733)</f>
        <v/>
      </c>
      <c r="L2733" s="100" t="inlineStr">
        <is>
          <t>Not Started</t>
        </is>
      </c>
    </row>
    <row r="2734">
      <c r="A2734" t="inlineStr">
        <is>
          <t>Anthem Clearwater</t>
        </is>
      </c>
      <c r="B2734" t="n">
        <v>2026</v>
      </c>
      <c r="C2734" t="inlineStr">
        <is>
          <t xml:space="preserve">Sealants &amp; caulking </t>
        </is>
      </c>
      <c r="D2734" t="inlineStr">
        <is>
          <t>Sealants &amp; caulking</t>
        </is>
      </c>
      <c r="E2734" t="n">
        <v>84433</v>
      </c>
      <c r="F2734" s="98" t="inlineStr">
        <is>
          <t>GC</t>
        </is>
      </c>
      <c r="G2734" t="inlineStr">
        <is>
          <t>Capital Plan</t>
        </is>
      </c>
      <c r="H2734" s="3" t="n">
        <v>3850</v>
      </c>
      <c r="I2734" s="3" t="n">
        <v>0</v>
      </c>
      <c r="J2734" s="4" t="n">
        <v>3850</v>
      </c>
      <c r="K2734" s="99">
        <f>IF(H2734=0,0,I2734/H2734)</f>
        <v/>
      </c>
      <c r="L2734" s="100" t="inlineStr">
        <is>
          <t>Not Started</t>
        </is>
      </c>
    </row>
    <row r="2735">
      <c r="A2735" t="inlineStr">
        <is>
          <t>Anthem Clearwater</t>
        </is>
      </c>
      <c r="B2735" t="n">
        <v>2026</v>
      </c>
      <c r="C2735" t="inlineStr">
        <is>
          <t>Sidewalks and curbs</t>
        </is>
      </c>
      <c r="D2735" t="inlineStr">
        <is>
          <t>Sidewalks and curbs</t>
        </is>
      </c>
      <c r="E2735" t="n">
        <v>84221</v>
      </c>
      <c r="F2735" s="98" t="inlineStr">
        <is>
          <t>GC</t>
        </is>
      </c>
      <c r="G2735" t="inlineStr">
        <is>
          <t>Capital Plan</t>
        </is>
      </c>
      <c r="H2735" s="3" t="n">
        <v>3500</v>
      </c>
      <c r="I2735" s="3" t="n">
        <v>0</v>
      </c>
      <c r="J2735" s="4" t="n">
        <v>3500</v>
      </c>
      <c r="K2735" s="99">
        <f>IF(H2735=0,0,I2735/H2735)</f>
        <v/>
      </c>
      <c r="L2735" s="100" t="inlineStr">
        <is>
          <t>Not Started</t>
        </is>
      </c>
    </row>
    <row r="2736">
      <c r="A2736" t="inlineStr">
        <is>
          <t>Anthem Clearwater</t>
        </is>
      </c>
      <c r="B2736" t="n">
        <v>2026</v>
      </c>
      <c r="C2736" t="inlineStr">
        <is>
          <t>Test Fire Hydrants</t>
        </is>
      </c>
      <c r="D2736" t="inlineStr">
        <is>
          <t>Test Fire Hydrants</t>
        </is>
      </c>
      <c r="E2736" t="n">
        <v>84211</v>
      </c>
      <c r="F2736" s="101" t="inlineStr">
        <is>
          <t>PMC</t>
        </is>
      </c>
      <c r="G2736" t="inlineStr">
        <is>
          <t>Capital Plan</t>
        </is>
      </c>
      <c r="H2736" s="3" t="n">
        <v>1000</v>
      </c>
      <c r="I2736" s="3" t="n">
        <v>0</v>
      </c>
      <c r="J2736" s="4" t="n">
        <v>1000</v>
      </c>
      <c r="K2736" s="99">
        <f>IF(H2736=0,0,I2736/H2736)</f>
        <v/>
      </c>
      <c r="L2736" s="100" t="inlineStr">
        <is>
          <t>Not Started</t>
        </is>
      </c>
    </row>
    <row r="2737">
      <c r="A2737" t="inlineStr">
        <is>
          <t>Anthem Clearwater</t>
        </is>
      </c>
      <c r="B2737" t="n">
        <v>2026</v>
      </c>
      <c r="C2737" t="inlineStr">
        <is>
          <t>Fire Emergency Lights</t>
        </is>
      </c>
      <c r="D2737" t="inlineStr">
        <is>
          <t>Fire Emergency Lights</t>
        </is>
      </c>
      <c r="E2737" t="n">
        <v>84211</v>
      </c>
      <c r="F2737" s="101" t="inlineStr">
        <is>
          <t>PMC</t>
        </is>
      </c>
      <c r="G2737" t="inlineStr">
        <is>
          <t>Capital Plan</t>
        </is>
      </c>
      <c r="H2737" s="3" t="n">
        <v>250</v>
      </c>
      <c r="I2737" s="3" t="n">
        <v>0</v>
      </c>
      <c r="J2737" s="4" t="n">
        <v>250</v>
      </c>
      <c r="K2737" s="99">
        <f>IF(H2737=0,0,I2737/H2737)</f>
        <v/>
      </c>
      <c r="L2737" s="100" t="inlineStr">
        <is>
          <t>Not Started</t>
        </is>
      </c>
    </row>
    <row r="2738">
      <c r="A2738" t="inlineStr">
        <is>
          <t>Anthem Clearwater</t>
        </is>
      </c>
      <c r="B2738" t="n">
        <v>2026</v>
      </c>
      <c r="C2738" t="inlineStr">
        <is>
          <t>Contingency</t>
        </is>
      </c>
      <c r="D2738" t="inlineStr">
        <is>
          <t>Contingency</t>
        </is>
      </c>
      <c r="E2738" t="n">
        <v>84510</v>
      </c>
      <c r="F2738" s="98" t="inlineStr">
        <is>
          <t>GC</t>
        </is>
      </c>
      <c r="G2738" s="102" t="inlineStr">
        <is>
          <t>Contingency</t>
        </is>
      </c>
      <c r="H2738" s="3" t="n">
        <v>386303</v>
      </c>
      <c r="I2738" s="3" t="n">
        <v>0</v>
      </c>
      <c r="J2738" s="4" t="n">
        <v>386303</v>
      </c>
      <c r="K2738" s="99">
        <f>IF(H2738=0,0,I2738/H2738)</f>
        <v/>
      </c>
      <c r="L2738" s="101" t="inlineStr">
        <is>
          <t>Reserve</t>
        </is>
      </c>
    </row>
    <row r="2739">
      <c r="A2739" t="inlineStr">
        <is>
          <t>Anthem Clearwater</t>
        </is>
      </c>
      <c r="B2739" t="n">
        <v>2026</v>
      </c>
      <c r="C2739" t="inlineStr">
        <is>
          <t>Construction Management Fee</t>
        </is>
      </c>
      <c r="D2739" t="inlineStr">
        <is>
          <t>Construction Management Fee</t>
        </is>
      </c>
      <c r="E2739" t="n">
        <v>84505</v>
      </c>
      <c r="F2739" s="98" t="inlineStr">
        <is>
          <t>GC</t>
        </is>
      </c>
      <c r="G2739" s="102" t="inlineStr">
        <is>
          <t>CM Fee</t>
        </is>
      </c>
      <c r="H2739" s="3" t="n">
        <v>171404</v>
      </c>
      <c r="I2739" s="3" t="n">
        <v>0</v>
      </c>
      <c r="J2739" s="4" t="n">
        <v>171404</v>
      </c>
      <c r="K2739" s="99">
        <f>IF(H2739=0,0,I2739/H2739)</f>
        <v/>
      </c>
      <c r="L2739" s="101" t="inlineStr">
        <is>
          <t>Reserve</t>
        </is>
      </c>
    </row>
    <row r="2740">
      <c r="A2740" t="inlineStr">
        <is>
          <t>Forest View</t>
        </is>
      </c>
      <c r="B2740" t="n">
        <v>2026</v>
      </c>
      <c r="C2740" t="inlineStr">
        <is>
          <t>Exterior paint</t>
        </is>
      </c>
      <c r="D2740" t="inlineStr">
        <is>
          <t>PNA: Exterior Paint (property painted in 2024 Scheduled for Year3. Scrape / Paint Railing Year one)</t>
        </is>
      </c>
      <c r="E2740" t="n">
        <v>84101</v>
      </c>
      <c r="F2740" s="101" t="inlineStr">
        <is>
          <t>PMC</t>
        </is>
      </c>
      <c r="G2740" t="inlineStr">
        <is>
          <t>Capital Plan</t>
        </is>
      </c>
      <c r="H2740" s="3" t="n">
        <v>140400</v>
      </c>
      <c r="I2740" s="3" t="n">
        <v>0</v>
      </c>
      <c r="J2740" s="4" t="n">
        <v>140400</v>
      </c>
      <c r="K2740" s="99">
        <f>IF(H2740=0,0,I2740/H2740)</f>
        <v/>
      </c>
      <c r="L2740" s="100" t="inlineStr">
        <is>
          <t>Not Started</t>
        </is>
      </c>
    </row>
    <row r="2741">
      <c r="A2741" t="inlineStr">
        <is>
          <t>Forest View</t>
        </is>
      </c>
      <c r="B2741" t="n">
        <v>2026</v>
      </c>
      <c r="C2741" t="inlineStr">
        <is>
          <t>Swimming pool resurface</t>
        </is>
      </c>
      <c r="D2741" t="inlineStr">
        <is>
          <t xml:space="preserve">PNA: Resurface two pools &amp; Spa (min 30% quartz)                                                                         </t>
        </is>
      </c>
      <c r="E2741" t="n">
        <v>84095</v>
      </c>
      <c r="F2741" s="98" t="inlineStr">
        <is>
          <t>GC</t>
        </is>
      </c>
      <c r="G2741" t="inlineStr">
        <is>
          <t>Capital Plan</t>
        </is>
      </c>
      <c r="H2741" s="3" t="n">
        <v>130000</v>
      </c>
      <c r="I2741" s="3" t="n">
        <v>0</v>
      </c>
      <c r="J2741" s="4" t="n">
        <v>130000</v>
      </c>
      <c r="K2741" s="99">
        <f>IF(H2741=0,0,I2741/H2741)</f>
        <v/>
      </c>
      <c r="L2741" s="100" t="inlineStr">
        <is>
          <t>Not Started</t>
        </is>
      </c>
    </row>
    <row r="2742">
      <c r="A2742" t="inlineStr">
        <is>
          <t>Forest View</t>
        </is>
      </c>
      <c r="B2742" t="n">
        <v>2026</v>
      </c>
      <c r="C2742" t="inlineStr">
        <is>
          <t>Patio Fence Enclosure</t>
        </is>
      </c>
      <c r="D2742" t="inlineStr">
        <is>
          <t>Concept Walk: Placeholder (enclose patios with screen)</t>
        </is>
      </c>
      <c r="E2742" t="n">
        <v>84430</v>
      </c>
      <c r="F2742" s="98" t="inlineStr">
        <is>
          <t>GC</t>
        </is>
      </c>
      <c r="G2742" t="inlineStr">
        <is>
          <t>Capital Plan</t>
        </is>
      </c>
      <c r="H2742" s="3" t="n">
        <v>124800</v>
      </c>
      <c r="I2742" s="3" t="n">
        <v>0</v>
      </c>
      <c r="J2742" s="4" t="n">
        <v>124800</v>
      </c>
      <c r="K2742" s="99">
        <f>IF(H2742=0,0,I2742/H2742)</f>
        <v/>
      </c>
      <c r="L2742" s="100" t="inlineStr">
        <is>
          <t>Not Started</t>
        </is>
      </c>
    </row>
    <row r="2743">
      <c r="A2743" t="inlineStr">
        <is>
          <t>Forest View</t>
        </is>
      </c>
      <c r="B2743" t="n">
        <v>2026</v>
      </c>
      <c r="C2743" t="inlineStr">
        <is>
          <t>Tree Trimming</t>
        </is>
      </c>
      <c r="D2743" t="inlineStr">
        <is>
          <t>PNA: Tree Trimming / Cut back foilage throughout including Palms and Volleyball Court</t>
        </is>
      </c>
      <c r="E2743" t="n">
        <v>83307</v>
      </c>
      <c r="F2743" s="98" t="inlineStr">
        <is>
          <t>GC</t>
        </is>
      </c>
      <c r="G2743" t="inlineStr">
        <is>
          <t>Capital Plan</t>
        </is>
      </c>
      <c r="H2743" s="3" t="n">
        <v>100000</v>
      </c>
      <c r="I2743" s="3" t="n">
        <v>0</v>
      </c>
      <c r="J2743" s="4" t="n">
        <v>100000</v>
      </c>
      <c r="K2743" s="99">
        <f>IF(H2743=0,0,I2743/H2743)</f>
        <v/>
      </c>
      <c r="L2743" s="100" t="inlineStr">
        <is>
          <t>Not Started</t>
        </is>
      </c>
    </row>
    <row r="2744">
      <c r="A2744" t="inlineStr">
        <is>
          <t>Forest View</t>
        </is>
      </c>
      <c r="B2744" t="n">
        <v>2026</v>
      </c>
      <c r="C2744" t="inlineStr">
        <is>
          <t>Pool furniture</t>
        </is>
      </c>
      <c r="D2744" t="inlineStr">
        <is>
          <t>Concept Walk: 45K for Main Pool Upgrades (Furniture), 50K for Second Pool / Second Clubhouse Area Improvements</t>
        </is>
      </c>
      <c r="E2744" t="n">
        <v>84360</v>
      </c>
      <c r="F2744" s="101" t="inlineStr">
        <is>
          <t>PMC</t>
        </is>
      </c>
      <c r="G2744" t="inlineStr">
        <is>
          <t>Capital Plan</t>
        </is>
      </c>
      <c r="H2744" s="3" t="n">
        <v>95000</v>
      </c>
      <c r="I2744" s="3" t="n">
        <v>0</v>
      </c>
      <c r="J2744" s="4" t="n">
        <v>95000</v>
      </c>
      <c r="K2744" s="99">
        <f>IF(H2744=0,0,I2744/H2744)</f>
        <v/>
      </c>
      <c r="L2744" s="100" t="inlineStr">
        <is>
          <t>Not Started</t>
        </is>
      </c>
    </row>
    <row r="2745">
      <c r="A2745" t="inlineStr">
        <is>
          <t>Forest View</t>
        </is>
      </c>
      <c r="B2745" t="n">
        <v>2026</v>
      </c>
      <c r="C2745" t="inlineStr">
        <is>
          <t>Clubhouse / Office redecorate (FFE)</t>
        </is>
      </c>
      <c r="D2745" t="inlineStr">
        <is>
          <t xml:space="preserve">Concept Walk: $20K for furniture, $10K for updating the lighting, $10K for Movie Theatre improvements in the Clubhouse. </t>
        </is>
      </c>
      <c r="E2745" t="n">
        <v>84208</v>
      </c>
      <c r="F2745" s="101" t="inlineStr">
        <is>
          <t>PMC</t>
        </is>
      </c>
      <c r="G2745" t="inlineStr">
        <is>
          <t>Capital Plan</t>
        </is>
      </c>
      <c r="H2745" s="3" t="n">
        <v>68000</v>
      </c>
      <c r="I2745" s="3" t="n">
        <v>0</v>
      </c>
      <c r="J2745" s="4" t="n">
        <v>68000</v>
      </c>
      <c r="K2745" s="99">
        <f>IF(H2745=0,0,I2745/H2745)</f>
        <v/>
      </c>
      <c r="L2745" s="100" t="inlineStr">
        <is>
          <t>Not Started</t>
        </is>
      </c>
    </row>
    <row r="2746">
      <c r="A2746" t="inlineStr">
        <is>
          <t>Forest View</t>
        </is>
      </c>
      <c r="B2746" t="n">
        <v>2026</v>
      </c>
      <c r="C2746" t="inlineStr">
        <is>
          <t>Unit Water Heaters</t>
        </is>
      </c>
      <c r="D2746" t="inlineStr">
        <is>
          <t xml:space="preserve">PNA: Currently condensors are located within the minimum 3' from existing meter banks. Unknown if code enforcement will </t>
        </is>
      </c>
      <c r="E2746" t="n">
        <v>82209</v>
      </c>
      <c r="F2746" s="101" t="inlineStr">
        <is>
          <t>PMC</t>
        </is>
      </c>
      <c r="G2746" t="inlineStr">
        <is>
          <t>Capital Plan</t>
        </is>
      </c>
      <c r="H2746" s="3" t="n">
        <v>62500</v>
      </c>
      <c r="I2746" s="3" t="n">
        <v>0</v>
      </c>
      <c r="J2746" s="4" t="n">
        <v>62500</v>
      </c>
      <c r="K2746" s="99">
        <f>IF(H2746=0,0,I2746/H2746)</f>
        <v/>
      </c>
      <c r="L2746" s="100" t="inlineStr">
        <is>
          <t>Not Started</t>
        </is>
      </c>
    </row>
    <row r="2747">
      <c r="A2747" t="inlineStr">
        <is>
          <t>Forest View</t>
        </is>
      </c>
      <c r="B2747" t="n">
        <v>2026</v>
      </c>
      <c r="C2747" t="inlineStr">
        <is>
          <t>Swimming pool deck</t>
        </is>
      </c>
      <c r="D2747" t="inlineStr">
        <is>
          <t xml:space="preserve">PNA:  Pressure Wash Main Pool Deck / Seal -Remove / Replace 2nd pool deck (appx.1500sf )                                </t>
        </is>
      </c>
      <c r="E2747" t="n">
        <v>84095</v>
      </c>
      <c r="F2747" s="98" t="inlineStr">
        <is>
          <t>GC</t>
        </is>
      </c>
      <c r="G2747" t="inlineStr">
        <is>
          <t>Capital Plan</t>
        </is>
      </c>
      <c r="H2747" s="3" t="n">
        <v>60000</v>
      </c>
      <c r="I2747" s="3" t="n">
        <v>0</v>
      </c>
      <c r="J2747" s="4" t="n">
        <v>60000</v>
      </c>
      <c r="K2747" s="99">
        <f>IF(H2747=0,0,I2747/H2747)</f>
        <v/>
      </c>
      <c r="L2747" s="100" t="inlineStr">
        <is>
          <t>Not Started</t>
        </is>
      </c>
    </row>
    <row r="2748">
      <c r="A2748" t="inlineStr">
        <is>
          <t>Forest View</t>
        </is>
      </c>
      <c r="B2748" t="n">
        <v>2026</v>
      </c>
      <c r="C2748" t="inlineStr">
        <is>
          <t>Asphalt composite shingle roofing</t>
        </is>
      </c>
      <c r="D2748" t="inlineStr">
        <is>
          <t>PNA: Roof Tune Up                                                                                                     Le</t>
        </is>
      </c>
      <c r="E2748" t="n">
        <v>84433</v>
      </c>
      <c r="F2748" s="98" t="inlineStr">
        <is>
          <t>GC</t>
        </is>
      </c>
      <c r="G2748" t="inlineStr">
        <is>
          <t>Capital Plan</t>
        </is>
      </c>
      <c r="H2748" s="3" t="n">
        <v>52000</v>
      </c>
      <c r="I2748" s="3" t="n">
        <v>0</v>
      </c>
      <c r="J2748" s="4" t="n">
        <v>52000</v>
      </c>
      <c r="K2748" s="99">
        <f>IF(H2748=0,0,I2748/H2748)</f>
        <v/>
      </c>
      <c r="L2748" s="100" t="inlineStr">
        <is>
          <t>Not Started</t>
        </is>
      </c>
    </row>
    <row r="2749">
      <c r="A2749" t="inlineStr">
        <is>
          <t>Forest View</t>
        </is>
      </c>
      <c r="B2749" t="n">
        <v>2026</v>
      </c>
      <c r="C2749" t="inlineStr">
        <is>
          <t>Down units (Units 1524 and 1534) - Fire Damage</t>
        </is>
      </c>
      <c r="D2749" t="inlineStr">
        <is>
          <t xml:space="preserve">Lender PCA: Two of the units were down due to fire damage (Units 1524 and 1534). Ms. Santos reported a fire occurred at </t>
        </is>
      </c>
      <c r="E2749" t="n">
        <v>84304</v>
      </c>
      <c r="F2749" s="101" t="inlineStr">
        <is>
          <t>PMC</t>
        </is>
      </c>
      <c r="G2749" t="inlineStr">
        <is>
          <t>Capital Plan</t>
        </is>
      </c>
      <c r="H2749" s="3" t="n">
        <v>50000</v>
      </c>
      <c r="I2749" s="3" t="n">
        <v>0</v>
      </c>
      <c r="J2749" s="4" t="n">
        <v>50000</v>
      </c>
      <c r="K2749" s="99">
        <f>IF(H2749=0,0,I2749/H2749)</f>
        <v/>
      </c>
      <c r="L2749" s="100" t="inlineStr">
        <is>
          <t>Not Started</t>
        </is>
      </c>
    </row>
    <row r="2750">
      <c r="A2750" t="inlineStr">
        <is>
          <t>Forest View</t>
        </is>
      </c>
      <c r="B2750" t="n">
        <v>2026</v>
      </c>
      <c r="C2750" t="inlineStr">
        <is>
          <t>Outdoor kitchen, fire pits, and seating area</t>
        </is>
      </c>
      <c r="D2750" t="inlineStr">
        <is>
          <t>PNA: Replace two grills / Install 2 Grills and Coutnertops at main pool / Add 50 LF 10 fencing w/ Logo at Rear of Volley</t>
        </is>
      </c>
      <c r="E2750" t="n">
        <v>84203</v>
      </c>
      <c r="F2750" s="98" t="inlineStr">
        <is>
          <t>GC</t>
        </is>
      </c>
      <c r="G2750" t="inlineStr">
        <is>
          <t>Capital Plan</t>
        </is>
      </c>
      <c r="H2750" s="3" t="n">
        <v>50000</v>
      </c>
      <c r="I2750" s="3" t="n">
        <v>0</v>
      </c>
      <c r="J2750" s="4" t="n">
        <v>50000</v>
      </c>
      <c r="K2750" s="99">
        <f>IF(H2750=0,0,I2750/H2750)</f>
        <v/>
      </c>
      <c r="L2750" s="100" t="inlineStr">
        <is>
          <t>Not Started</t>
        </is>
      </c>
    </row>
    <row r="2751">
      <c r="A2751" t="inlineStr">
        <is>
          <t>Forest View</t>
        </is>
      </c>
      <c r="B2751" t="n">
        <v>2026</v>
      </c>
      <c r="C2751" t="inlineStr">
        <is>
          <t>Parking lot repairs</t>
        </is>
      </c>
      <c r="D2751" t="inlineStr">
        <is>
          <t xml:space="preserve">PNA: Patch Asphalt Paving &amp; Crackfill (appx. 3500 SF)                                                                   </t>
        </is>
      </c>
      <c r="E2751" t="n">
        <v>84201</v>
      </c>
      <c r="F2751" s="98" t="inlineStr">
        <is>
          <t>GC</t>
        </is>
      </c>
      <c r="G2751" t="inlineStr">
        <is>
          <t>Capital Plan</t>
        </is>
      </c>
      <c r="H2751" s="3" t="n">
        <v>49000</v>
      </c>
      <c r="I2751" s="3" t="n">
        <v>0</v>
      </c>
      <c r="J2751" s="4" t="n">
        <v>49000</v>
      </c>
      <c r="K2751" s="99">
        <f>IF(H2751=0,0,I2751/H2751)</f>
        <v/>
      </c>
      <c r="L2751" s="100" t="inlineStr">
        <is>
          <t>Not Started</t>
        </is>
      </c>
    </row>
    <row r="2752">
      <c r="A2752" t="inlineStr">
        <is>
          <t>Forest View</t>
        </is>
      </c>
      <c r="B2752" t="n">
        <v>2026</v>
      </c>
      <c r="C2752" t="inlineStr">
        <is>
          <t>Pressure wash</t>
        </is>
      </c>
      <c r="D2752" t="inlineStr">
        <is>
          <t>PNA: Pressure Wash Buildings</t>
        </is>
      </c>
      <c r="E2752" t="n">
        <v>84206</v>
      </c>
      <c r="F2752" s="101" t="inlineStr">
        <is>
          <t>PMC</t>
        </is>
      </c>
      <c r="G2752" t="inlineStr">
        <is>
          <t>Capital Plan</t>
        </is>
      </c>
      <c r="H2752" s="3" t="n">
        <v>46800</v>
      </c>
      <c r="I2752" s="3" t="n">
        <v>0</v>
      </c>
      <c r="J2752" s="4" t="n">
        <v>46800</v>
      </c>
      <c r="K2752" s="99">
        <f>IF(H2752=0,0,I2752/H2752)</f>
        <v/>
      </c>
      <c r="L2752" s="100" t="inlineStr">
        <is>
          <t>Not Started</t>
        </is>
      </c>
    </row>
    <row r="2753">
      <c r="A2753" t="inlineStr">
        <is>
          <t>Forest View</t>
        </is>
      </c>
      <c r="B2753" t="n">
        <v>2026</v>
      </c>
      <c r="C2753" t="inlineStr">
        <is>
          <t>HVAC replacement - exterior</t>
        </is>
      </c>
      <c r="D2753" t="inlineStr">
        <is>
          <t>PNA: Clean Condensate Lines at 2nd / 3rd Floors</t>
        </is>
      </c>
      <c r="E2753" t="n">
        <v>84220</v>
      </c>
      <c r="F2753" s="98" t="inlineStr">
        <is>
          <t>GC</t>
        </is>
      </c>
      <c r="G2753" t="inlineStr">
        <is>
          <t>Capital Plan</t>
        </is>
      </c>
      <c r="H2753" s="3" t="n">
        <v>41600</v>
      </c>
      <c r="I2753" s="3" t="n">
        <v>0</v>
      </c>
      <c r="J2753" s="4" t="n">
        <v>41600</v>
      </c>
      <c r="K2753" s="99">
        <f>IF(H2753=0,0,I2753/H2753)</f>
        <v/>
      </c>
      <c r="L2753" s="100" t="inlineStr">
        <is>
          <t>Not Started</t>
        </is>
      </c>
    </row>
    <row r="2754">
      <c r="A2754" t="inlineStr">
        <is>
          <t>Forest View</t>
        </is>
      </c>
      <c r="B2754" t="n">
        <v>2026</v>
      </c>
      <c r="C2754" t="inlineStr">
        <is>
          <t>Gutters &amp; downspouts</t>
        </is>
      </c>
      <c r="D2754" t="inlineStr">
        <is>
          <t>PNA: Repair / Clean Gutters                                                                                  Lender PCA:</t>
        </is>
      </c>
      <c r="E2754" t="n">
        <v>84433</v>
      </c>
      <c r="F2754" s="98" t="inlineStr">
        <is>
          <t>GC</t>
        </is>
      </c>
      <c r="G2754" t="inlineStr">
        <is>
          <t>Capital Plan</t>
        </is>
      </c>
      <c r="H2754" s="3" t="n">
        <v>39000</v>
      </c>
      <c r="I2754" s="3" t="n">
        <v>0</v>
      </c>
      <c r="J2754" s="4" t="n">
        <v>39000</v>
      </c>
      <c r="K2754" s="99">
        <f>IF(H2754=0,0,I2754/H2754)</f>
        <v/>
      </c>
      <c r="L2754" s="100" t="inlineStr">
        <is>
          <t>Not Started</t>
        </is>
      </c>
    </row>
    <row r="2755">
      <c r="A2755" t="inlineStr">
        <is>
          <t>Forest View</t>
        </is>
      </c>
      <c r="B2755" t="n">
        <v>2026</v>
      </c>
      <c r="C2755" t="inlineStr">
        <is>
          <t>Repair / replace siding</t>
        </is>
      </c>
      <c r="D2755" t="inlineStr">
        <is>
          <t>PNA: Remove / Replace Damaged Siding - Paint to match</t>
        </is>
      </c>
      <c r="E2755" t="n">
        <v>84206</v>
      </c>
      <c r="F2755" s="98" t="inlineStr">
        <is>
          <t>GC</t>
        </is>
      </c>
      <c r="G2755" t="inlineStr">
        <is>
          <t>Capital Plan</t>
        </is>
      </c>
      <c r="H2755" s="3" t="n">
        <v>39000</v>
      </c>
      <c r="I2755" s="3" t="n">
        <v>0</v>
      </c>
      <c r="J2755" s="4" t="n">
        <v>39000</v>
      </c>
      <c r="K2755" s="99">
        <f>IF(H2755=0,0,I2755/H2755)</f>
        <v/>
      </c>
      <c r="L2755" s="100" t="inlineStr">
        <is>
          <t>Not Started</t>
        </is>
      </c>
    </row>
    <row r="2756">
      <c r="A2756" t="inlineStr">
        <is>
          <t>Forest View</t>
        </is>
      </c>
      <c r="B2756" t="n">
        <v>2026</v>
      </c>
      <c r="C2756" t="inlineStr">
        <is>
          <t>Repair / replace wood trim</t>
        </is>
      </c>
      <c r="D2756" t="inlineStr">
        <is>
          <t>PNA: Trim Repair / Paint to Match                                                                               Lender P</t>
        </is>
      </c>
      <c r="E2756" t="n">
        <v>84206</v>
      </c>
      <c r="F2756" s="98" t="inlineStr">
        <is>
          <t>GC</t>
        </is>
      </c>
      <c r="G2756" t="inlineStr">
        <is>
          <t>Capital Plan</t>
        </is>
      </c>
      <c r="H2756" s="3" t="n">
        <v>39000</v>
      </c>
      <c r="I2756" s="3" t="n">
        <v>0</v>
      </c>
      <c r="J2756" s="4" t="n">
        <v>39000</v>
      </c>
      <c r="K2756" s="99">
        <f>IF(H2756=0,0,I2756/H2756)</f>
        <v/>
      </c>
      <c r="L2756" s="100" t="inlineStr">
        <is>
          <t>Not Started</t>
        </is>
      </c>
    </row>
    <row r="2757">
      <c r="A2757" t="inlineStr">
        <is>
          <t>Forest View</t>
        </is>
      </c>
      <c r="B2757" t="n">
        <v>2026</v>
      </c>
      <c r="C2757" t="inlineStr">
        <is>
          <t>Drier vents</t>
        </is>
      </c>
      <c r="D2757" t="inlineStr">
        <is>
          <t>PNA: Clean Drier Vents</t>
        </is>
      </c>
      <c r="E2757" t="n">
        <v>83106</v>
      </c>
      <c r="F2757" s="98" t="inlineStr">
        <is>
          <t>GC</t>
        </is>
      </c>
      <c r="G2757" t="inlineStr">
        <is>
          <t>Capital Plan</t>
        </is>
      </c>
      <c r="H2757" s="3" t="n">
        <v>39000</v>
      </c>
      <c r="I2757" s="3" t="n">
        <v>0</v>
      </c>
      <c r="J2757" s="4" t="n">
        <v>39000</v>
      </c>
      <c r="K2757" s="99">
        <f>IF(H2757=0,0,I2757/H2757)</f>
        <v/>
      </c>
      <c r="L2757" s="100" t="inlineStr">
        <is>
          <t>Not Started</t>
        </is>
      </c>
    </row>
    <row r="2758">
      <c r="A2758" t="inlineStr">
        <is>
          <t>Forest View</t>
        </is>
      </c>
      <c r="B2758" t="n">
        <v>2026</v>
      </c>
      <c r="C2758" t="inlineStr">
        <is>
          <t>Stovetop fire suppression</t>
        </is>
      </c>
      <c r="D2758" t="inlineStr">
        <is>
          <t>PNA: Install Range Queens</t>
        </is>
      </c>
      <c r="E2758" t="n">
        <v>84211</v>
      </c>
      <c r="F2758" s="101" t="inlineStr">
        <is>
          <t>PMC</t>
        </is>
      </c>
      <c r="G2758" t="inlineStr">
        <is>
          <t>Capital Plan</t>
        </is>
      </c>
      <c r="H2758" s="3" t="n">
        <v>35880</v>
      </c>
      <c r="I2758" s="3" t="n">
        <v>0</v>
      </c>
      <c r="J2758" s="4" t="n">
        <v>35880</v>
      </c>
      <c r="K2758" s="99">
        <f>IF(H2758=0,0,I2758/H2758)</f>
        <v/>
      </c>
      <c r="L2758" s="100" t="inlineStr">
        <is>
          <t>Not Started</t>
        </is>
      </c>
    </row>
    <row r="2759">
      <c r="A2759" t="inlineStr">
        <is>
          <t>Forest View</t>
        </is>
      </c>
      <c r="B2759" t="n">
        <v>2026</v>
      </c>
      <c r="C2759" t="inlineStr">
        <is>
          <t>Landscape Cleanup &amp; Enhancements</t>
        </is>
      </c>
      <c r="D2759" t="inlineStr">
        <is>
          <t>PNA: Clean up landscape</t>
        </is>
      </c>
      <c r="E2759" t="n">
        <v>84303</v>
      </c>
      <c r="F2759" s="101" t="inlineStr">
        <is>
          <t>PMC</t>
        </is>
      </c>
      <c r="G2759" t="inlineStr">
        <is>
          <t>Capital Plan</t>
        </is>
      </c>
      <c r="H2759" s="3" t="n">
        <v>35000</v>
      </c>
      <c r="I2759" s="3" t="n">
        <v>0</v>
      </c>
      <c r="J2759" s="4" t="n">
        <v>35000</v>
      </c>
      <c r="K2759" s="99">
        <f>IF(H2759=0,0,I2759/H2759)</f>
        <v/>
      </c>
      <c r="L2759" s="100" t="inlineStr">
        <is>
          <t>Not Started</t>
        </is>
      </c>
    </row>
    <row r="2760">
      <c r="A2760" t="inlineStr">
        <is>
          <t>Forest View</t>
        </is>
      </c>
      <c r="B2760" t="n">
        <v>2026</v>
      </c>
      <c r="C2760" t="inlineStr">
        <is>
          <t>Termite Remediation</t>
        </is>
      </c>
      <c r="D2760" t="inlineStr">
        <is>
          <t>Concept Walk: WDIR Placeholder (Lexi requesting Quote - 5/18)</t>
        </is>
      </c>
      <c r="E2760" t="n">
        <v>83301</v>
      </c>
      <c r="F2760" s="101" t="inlineStr">
        <is>
          <t>PMC</t>
        </is>
      </c>
      <c r="G2760" t="inlineStr">
        <is>
          <t>Capital Plan</t>
        </is>
      </c>
      <c r="H2760" s="3" t="n">
        <v>25000</v>
      </c>
      <c r="I2760" s="3" t="n">
        <v>0</v>
      </c>
      <c r="J2760" s="4" t="n">
        <v>25000</v>
      </c>
      <c r="K2760" s="99">
        <f>IF(H2760=0,0,I2760/H2760)</f>
        <v/>
      </c>
      <c r="L2760" s="100" t="inlineStr">
        <is>
          <t>Not Started</t>
        </is>
      </c>
    </row>
    <row r="2761">
      <c r="A2761" t="inlineStr">
        <is>
          <t>Forest View</t>
        </is>
      </c>
      <c r="B2761" t="n">
        <v>2026</v>
      </c>
      <c r="C2761" t="inlineStr">
        <is>
          <t>Signage - building identification</t>
        </is>
      </c>
      <c r="D2761" t="inlineStr">
        <is>
          <t>Concept Walk: 25K for Building Signage</t>
        </is>
      </c>
      <c r="E2761" t="n">
        <v>84103</v>
      </c>
      <c r="F2761" s="101" t="inlineStr">
        <is>
          <t>PMC</t>
        </is>
      </c>
      <c r="G2761" t="inlineStr">
        <is>
          <t>Capital Plan</t>
        </is>
      </c>
      <c r="H2761" s="3" t="n">
        <v>25000</v>
      </c>
      <c r="I2761" s="3" t="n">
        <v>0</v>
      </c>
      <c r="J2761" s="4" t="n">
        <v>25000</v>
      </c>
      <c r="K2761" s="99">
        <f>IF(H2761=0,0,I2761/H2761)</f>
        <v/>
      </c>
      <c r="L2761" s="100" t="inlineStr">
        <is>
          <t>Not Started</t>
        </is>
      </c>
    </row>
    <row r="2762">
      <c r="A2762" t="inlineStr">
        <is>
          <t>Forest View</t>
        </is>
      </c>
      <c r="B2762" t="n">
        <v>2026</v>
      </c>
      <c r="C2762" t="inlineStr">
        <is>
          <t>Down units (Units 611,) - Current Suspect Microbial Gro</t>
        </is>
      </c>
      <c r="D2762" t="inlineStr">
        <is>
          <t>Lender PCA: Three of the units were down due to current suspect microbial growth (Units 611, 813, and 1221). The units w</t>
        </is>
      </c>
      <c r="E2762" t="n">
        <v>84304</v>
      </c>
      <c r="F2762" s="101" t="inlineStr">
        <is>
          <t>PMC</t>
        </is>
      </c>
      <c r="G2762" t="inlineStr">
        <is>
          <t>Capital Plan</t>
        </is>
      </c>
      <c r="H2762" s="3" t="n">
        <v>25000</v>
      </c>
      <c r="I2762" s="3" t="n">
        <v>0</v>
      </c>
      <c r="J2762" s="4" t="n">
        <v>25000</v>
      </c>
      <c r="K2762" s="99">
        <f>IF(H2762=0,0,I2762/H2762)</f>
        <v/>
      </c>
      <c r="L2762" s="100" t="inlineStr">
        <is>
          <t>Not Started</t>
        </is>
      </c>
    </row>
    <row r="2763">
      <c r="A2763" t="inlineStr">
        <is>
          <t>Forest View</t>
        </is>
      </c>
      <c r="B2763" t="n">
        <v>2026</v>
      </c>
      <c r="C2763" t="inlineStr">
        <is>
          <t>Down Unit 621 - Current Suspect Microbial Growth</t>
        </is>
      </c>
      <c r="D2763" t="inlineStr">
        <is>
          <t>Lender PCA: Unit 621 is down due to current suspect microbial growth. According to property management, the unit was dow</t>
        </is>
      </c>
      <c r="E2763" t="n">
        <v>84304</v>
      </c>
      <c r="F2763" s="101" t="inlineStr">
        <is>
          <t>PMC</t>
        </is>
      </c>
      <c r="G2763" t="inlineStr">
        <is>
          <t>Capital Plan</t>
        </is>
      </c>
      <c r="H2763" s="3" t="n">
        <v>25000</v>
      </c>
      <c r="I2763" s="3" t="n">
        <v>0</v>
      </c>
      <c r="J2763" s="4" t="n">
        <v>25000</v>
      </c>
      <c r="K2763" s="99">
        <f>IF(H2763=0,0,I2763/H2763)</f>
        <v/>
      </c>
      <c r="L2763" s="100" t="inlineStr">
        <is>
          <t>Not Started</t>
        </is>
      </c>
    </row>
    <row r="2764">
      <c r="A2764" t="inlineStr">
        <is>
          <t>Forest View</t>
        </is>
      </c>
      <c r="B2764" t="n">
        <v>2026</v>
      </c>
      <c r="C2764" t="inlineStr">
        <is>
          <t>Misc. Common Area Amenities</t>
        </is>
      </c>
      <c r="D2764" t="inlineStr">
        <is>
          <t>Concept Walk: 20K for the 4x4 unit that is off the rent roll in the clubhouse area, 5K for Exterior Amenity Improvements</t>
        </is>
      </c>
      <c r="E2764" t="n">
        <v>84195</v>
      </c>
      <c r="F2764" s="101" t="inlineStr">
        <is>
          <t>PMC</t>
        </is>
      </c>
      <c r="G2764" t="inlineStr">
        <is>
          <t>Capital Plan</t>
        </is>
      </c>
      <c r="H2764" s="3" t="n">
        <v>25000</v>
      </c>
      <c r="I2764" s="3" t="n">
        <v>0</v>
      </c>
      <c r="J2764" s="4" t="n">
        <v>25000</v>
      </c>
      <c r="K2764" s="99">
        <f>IF(H2764=0,0,I2764/H2764)</f>
        <v/>
      </c>
      <c r="L2764" s="100" t="inlineStr">
        <is>
          <t>Not Started</t>
        </is>
      </c>
    </row>
    <row r="2765">
      <c r="A2765" t="inlineStr">
        <is>
          <t>Forest View</t>
        </is>
      </c>
      <c r="B2765" t="n">
        <v>2026</v>
      </c>
      <c r="C2765" t="inlineStr">
        <is>
          <t>Wall pack lighting</t>
        </is>
      </c>
      <c r="D2765" t="inlineStr">
        <is>
          <t>PNA: Additional Wall Pack Lighting</t>
        </is>
      </c>
      <c r="E2765" t="n">
        <v>84112</v>
      </c>
      <c r="F2765" s="98" t="inlineStr">
        <is>
          <t>GC</t>
        </is>
      </c>
      <c r="G2765" t="inlineStr">
        <is>
          <t>Capital Plan</t>
        </is>
      </c>
      <c r="H2765" s="3" t="n">
        <v>17500</v>
      </c>
      <c r="I2765" s="3" t="n">
        <v>0</v>
      </c>
      <c r="J2765" s="4" t="n">
        <v>17500</v>
      </c>
      <c r="K2765" s="99">
        <f>IF(H2765=0,0,I2765/H2765)</f>
        <v/>
      </c>
      <c r="L2765" s="100" t="inlineStr">
        <is>
          <t>Not Started</t>
        </is>
      </c>
    </row>
    <row r="2766">
      <c r="A2766" t="inlineStr">
        <is>
          <t>Forest View</t>
        </is>
      </c>
      <c r="B2766" t="n">
        <v>2026</v>
      </c>
      <c r="C2766" t="inlineStr">
        <is>
          <t>Pet park / pet washing station</t>
        </is>
      </c>
      <c r="D2766" t="inlineStr">
        <is>
          <t>PNA: Clean Up Dog Park / Add Benches - (Foilage captured in tree trim budget)</t>
        </is>
      </c>
      <c r="E2766" t="n">
        <v>84130</v>
      </c>
      <c r="F2766" s="98" t="inlineStr">
        <is>
          <t>GC</t>
        </is>
      </c>
      <c r="G2766" t="inlineStr">
        <is>
          <t>Capital Plan</t>
        </is>
      </c>
      <c r="H2766" s="3" t="n">
        <v>15000</v>
      </c>
      <c r="I2766" s="3" t="n">
        <v>0</v>
      </c>
      <c r="J2766" s="4" t="n">
        <v>15000</v>
      </c>
      <c r="K2766" s="99">
        <f>IF(H2766=0,0,I2766/H2766)</f>
        <v/>
      </c>
      <c r="L2766" s="100" t="inlineStr">
        <is>
          <t>Not Started</t>
        </is>
      </c>
    </row>
    <row r="2767">
      <c r="A2767" t="inlineStr">
        <is>
          <t>Forest View</t>
        </is>
      </c>
      <c r="B2767" t="n">
        <v>2026</v>
      </c>
      <c r="C2767" t="inlineStr">
        <is>
          <t>Fitness Center Remodel</t>
        </is>
      </c>
      <c r="D2767" t="inlineStr">
        <is>
          <t>Concept Walk: $5K for Cardio Gym Improvement. $7.5K for Main Gym Upgrades</t>
        </is>
      </c>
      <c r="E2767" t="n">
        <v>84190</v>
      </c>
      <c r="F2767" s="101" t="inlineStr">
        <is>
          <t>PMC</t>
        </is>
      </c>
      <c r="G2767" t="inlineStr">
        <is>
          <t>Capital Plan</t>
        </is>
      </c>
      <c r="H2767" s="3" t="n">
        <v>12500</v>
      </c>
      <c r="I2767" s="3" t="n">
        <v>0</v>
      </c>
      <c r="J2767" s="4" t="n">
        <v>12500</v>
      </c>
      <c r="K2767" s="99">
        <f>IF(H2767=0,0,I2767/H2767)</f>
        <v/>
      </c>
      <c r="L2767" s="100" t="inlineStr">
        <is>
          <t>Not Started</t>
        </is>
      </c>
    </row>
    <row r="2768">
      <c r="A2768" t="inlineStr">
        <is>
          <t>Forest View</t>
        </is>
      </c>
      <c r="B2768" t="n">
        <v>2026</v>
      </c>
      <c r="C2768" t="inlineStr">
        <is>
          <t>Controlled access gates</t>
        </is>
      </c>
      <c r="D2768" t="inlineStr">
        <is>
          <t>PNA: Allowance for Access Gate Repair</t>
        </is>
      </c>
      <c r="E2768" t="n">
        <v>84275</v>
      </c>
      <c r="F2768" s="101" t="inlineStr">
        <is>
          <t>PMC</t>
        </is>
      </c>
      <c r="G2768" t="inlineStr">
        <is>
          <t>Capital Plan</t>
        </is>
      </c>
      <c r="H2768" s="3" t="n">
        <v>10000</v>
      </c>
      <c r="I2768" s="3" t="n">
        <v>0</v>
      </c>
      <c r="J2768" s="4" t="n">
        <v>10000</v>
      </c>
      <c r="K2768" s="99">
        <f>IF(H2768=0,0,I2768/H2768)</f>
        <v/>
      </c>
      <c r="L2768" s="100" t="inlineStr">
        <is>
          <t>Not Started</t>
        </is>
      </c>
    </row>
    <row r="2769">
      <c r="A2769" t="inlineStr">
        <is>
          <t>Forest View</t>
        </is>
      </c>
      <c r="B2769" t="n">
        <v>2026</v>
      </c>
      <c r="C2769" t="inlineStr">
        <is>
          <t>Pole lighting</t>
        </is>
      </c>
      <c r="D2769" t="inlineStr">
        <is>
          <t>PNA: Add Pole Light at Volley Ball Court / Repair Signage Lighting</t>
        </is>
      </c>
      <c r="E2769" t="n">
        <v>84112</v>
      </c>
      <c r="F2769" s="98" t="inlineStr">
        <is>
          <t>GC</t>
        </is>
      </c>
      <c r="G2769" t="inlineStr">
        <is>
          <t>Capital Plan</t>
        </is>
      </c>
      <c r="H2769" s="3" t="n">
        <v>10000</v>
      </c>
      <c r="I2769" s="3" t="n">
        <v>0</v>
      </c>
      <c r="J2769" s="4" t="n">
        <v>10000</v>
      </c>
      <c r="K2769" s="99">
        <f>IF(H2769=0,0,I2769/H2769)</f>
        <v/>
      </c>
      <c r="L2769" s="100" t="inlineStr">
        <is>
          <t>Not Started</t>
        </is>
      </c>
    </row>
    <row r="2770">
      <c r="A2770" t="inlineStr">
        <is>
          <t>Forest View</t>
        </is>
      </c>
      <c r="B2770" t="n">
        <v>2026</v>
      </c>
      <c r="C2770" t="inlineStr">
        <is>
          <t>Model Unit</t>
        </is>
      </c>
      <c r="D2770" t="inlineStr">
        <is>
          <t>Concept Walk: 10K for Model Refresh</t>
        </is>
      </c>
      <c r="E2770" t="n">
        <v>84280</v>
      </c>
      <c r="F2770" s="101" t="inlineStr">
        <is>
          <t>PMC</t>
        </is>
      </c>
      <c r="G2770" t="inlineStr">
        <is>
          <t>Capital Plan</t>
        </is>
      </c>
      <c r="H2770" s="3" t="n">
        <v>10000</v>
      </c>
      <c r="I2770" s="3" t="n">
        <v>0</v>
      </c>
      <c r="J2770" s="4" t="n">
        <v>10000</v>
      </c>
      <c r="K2770" s="99">
        <f>IF(H2770=0,0,I2770/H2770)</f>
        <v/>
      </c>
      <c r="L2770" s="100" t="inlineStr">
        <is>
          <t>Not Started</t>
        </is>
      </c>
    </row>
    <row r="2771">
      <c r="A2771" t="inlineStr">
        <is>
          <t>Forest View</t>
        </is>
      </c>
      <c r="B2771" t="n">
        <v>2026</v>
      </c>
      <c r="C2771" t="inlineStr">
        <is>
          <t>Fire monitoring system</t>
        </is>
      </c>
      <c r="D2771" t="inlineStr">
        <is>
          <t>Lender PCA: Per the February 16, 2026 Fire Inspection Report, there are numerous open fire code violations for fire alar</t>
        </is>
      </c>
      <c r="E2771" t="n">
        <v>84211</v>
      </c>
      <c r="F2771" s="101" t="inlineStr">
        <is>
          <t>PMC</t>
        </is>
      </c>
      <c r="G2771" t="inlineStr">
        <is>
          <t>Capital Plan</t>
        </is>
      </c>
      <c r="H2771" s="3" t="n">
        <v>10000</v>
      </c>
      <c r="I2771" s="3" t="n">
        <v>0</v>
      </c>
      <c r="J2771" s="4" t="n">
        <v>10000</v>
      </c>
      <c r="K2771" s="99">
        <f>IF(H2771=0,0,I2771/H2771)</f>
        <v/>
      </c>
      <c r="L2771" s="100" t="inlineStr">
        <is>
          <t>Not Started</t>
        </is>
      </c>
    </row>
    <row r="2772">
      <c r="A2772" t="inlineStr">
        <is>
          <t>Forest View</t>
        </is>
      </c>
      <c r="B2772" t="n">
        <v>2026</v>
      </c>
      <c r="C2772" t="inlineStr">
        <is>
          <t>Security alarm systems</t>
        </is>
      </c>
      <c r="D2772" t="inlineStr">
        <is>
          <t xml:space="preserve">Concept Walk: $10K placeholder budget to finish Ambient lock integration project (Currently 75% linked with Ambient for </t>
        </is>
      </c>
      <c r="E2772" t="n">
        <v>84275</v>
      </c>
      <c r="F2772" s="101" t="inlineStr">
        <is>
          <t>PMC</t>
        </is>
      </c>
      <c r="G2772" t="inlineStr">
        <is>
          <t>Capital Plan</t>
        </is>
      </c>
      <c r="H2772" s="3" t="n">
        <v>10000</v>
      </c>
      <c r="I2772" s="3" t="n">
        <v>0</v>
      </c>
      <c r="J2772" s="4" t="n">
        <v>10000</v>
      </c>
      <c r="K2772" s="99">
        <f>IF(H2772=0,0,I2772/H2772)</f>
        <v/>
      </c>
      <c r="L2772" s="100" t="inlineStr">
        <is>
          <t>Not Started</t>
        </is>
      </c>
    </row>
    <row r="2773">
      <c r="A2773" t="inlineStr">
        <is>
          <t>Forest View</t>
        </is>
      </c>
      <c r="B2773" t="n">
        <v>2026</v>
      </c>
      <c r="C2773" t="inlineStr">
        <is>
          <t>Clubhouse / Office remodel</t>
        </is>
      </c>
      <c r="D2773" t="inlineStr">
        <is>
          <t>PNA: Clean / Paint Front &amp; Rear Decking</t>
        </is>
      </c>
      <c r="E2773" t="n">
        <v>84208</v>
      </c>
      <c r="F2773" s="98" t="inlineStr">
        <is>
          <t>GC</t>
        </is>
      </c>
      <c r="G2773" t="inlineStr">
        <is>
          <t>Capital Plan</t>
        </is>
      </c>
      <c r="H2773" s="3" t="n">
        <v>7500</v>
      </c>
      <c r="I2773" s="3" t="n">
        <v>0</v>
      </c>
      <c r="J2773" s="4" t="n">
        <v>7500</v>
      </c>
      <c r="K2773" s="99">
        <f>IF(H2773=0,0,I2773/H2773)</f>
        <v/>
      </c>
      <c r="L2773" s="100" t="inlineStr">
        <is>
          <t>Not Started</t>
        </is>
      </c>
    </row>
    <row r="2774">
      <c r="A2774" t="inlineStr">
        <is>
          <t>Forest View</t>
        </is>
      </c>
      <c r="B2774" t="n">
        <v>2026</v>
      </c>
      <c r="C2774" t="inlineStr">
        <is>
          <t>Tennis / sports court</t>
        </is>
      </c>
      <c r="D2774" t="inlineStr">
        <is>
          <t>PNA: Clean Repaint Two Basketball Courts</t>
        </is>
      </c>
      <c r="E2774" t="n">
        <v>84390</v>
      </c>
      <c r="F2774" s="98" t="inlineStr">
        <is>
          <t>GC</t>
        </is>
      </c>
      <c r="G2774" t="inlineStr">
        <is>
          <t>Capital Plan</t>
        </is>
      </c>
      <c r="H2774" s="3" t="n">
        <v>7000</v>
      </c>
      <c r="I2774" s="3" t="n">
        <v>0</v>
      </c>
      <c r="J2774" s="4" t="n">
        <v>7000</v>
      </c>
      <c r="K2774" s="99">
        <f>IF(H2774=0,0,I2774/H2774)</f>
        <v/>
      </c>
      <c r="L2774" s="100" t="inlineStr">
        <is>
          <t>Not Started</t>
        </is>
      </c>
    </row>
    <row r="2775">
      <c r="A2775" t="inlineStr">
        <is>
          <t>Forest View</t>
        </is>
      </c>
      <c r="B2775" t="n">
        <v>2026</v>
      </c>
      <c r="C2775" t="inlineStr">
        <is>
          <t>Flashing</t>
        </is>
      </c>
      <c r="D2775" t="inlineStr">
        <is>
          <t>PNA: Flashing</t>
        </is>
      </c>
      <c r="E2775" t="n">
        <v>84433</v>
      </c>
      <c r="F2775" s="98" t="inlineStr">
        <is>
          <t>GC</t>
        </is>
      </c>
      <c r="G2775" t="inlineStr">
        <is>
          <t>Capital Plan</t>
        </is>
      </c>
      <c r="H2775" s="3" t="n">
        <v>6500</v>
      </c>
      <c r="I2775" s="3" t="n">
        <v>0</v>
      </c>
      <c r="J2775" s="4" t="n">
        <v>6500</v>
      </c>
      <c r="K2775" s="99">
        <f>IF(H2775=0,0,I2775/H2775)</f>
        <v/>
      </c>
      <c r="L2775" s="100" t="inlineStr">
        <is>
          <t>Not Started</t>
        </is>
      </c>
    </row>
    <row r="2776">
      <c r="A2776" t="inlineStr">
        <is>
          <t>Forest View</t>
        </is>
      </c>
      <c r="B2776" t="n">
        <v>2026</v>
      </c>
      <c r="C2776" t="inlineStr">
        <is>
          <t>Pipe jacks / exterior vents</t>
        </is>
      </c>
      <c r="D2776" t="inlineStr">
        <is>
          <t>PNA: Replace / Boot jacks &amp; Vents as required</t>
        </is>
      </c>
      <c r="E2776" t="n">
        <v>84433</v>
      </c>
      <c r="F2776" s="98" t="inlineStr">
        <is>
          <t>GC</t>
        </is>
      </c>
      <c r="G2776" t="inlineStr">
        <is>
          <t>Capital Plan</t>
        </is>
      </c>
      <c r="H2776" s="3" t="n">
        <v>6500</v>
      </c>
      <c r="I2776" s="3" t="n">
        <v>0</v>
      </c>
      <c r="J2776" s="4" t="n">
        <v>6500</v>
      </c>
      <c r="K2776" s="99">
        <f>IF(H2776=0,0,I2776/H2776)</f>
        <v/>
      </c>
      <c r="L2776" s="100" t="inlineStr">
        <is>
          <t>Not Started</t>
        </is>
      </c>
    </row>
    <row r="2777">
      <c r="A2777" t="inlineStr">
        <is>
          <t>Forest View</t>
        </is>
      </c>
      <c r="B2777" t="n">
        <v>2026</v>
      </c>
      <c r="C2777" t="inlineStr">
        <is>
          <t>Swimming pool coping and tile</t>
        </is>
      </c>
      <c r="D2777" t="inlineStr">
        <is>
          <t>PNA: Replace missing Tile on Pool 2</t>
        </is>
      </c>
      <c r="E2777" t="n">
        <v>84095</v>
      </c>
      <c r="F2777" s="98" t="inlineStr">
        <is>
          <t>GC</t>
        </is>
      </c>
      <c r="G2777" t="inlineStr">
        <is>
          <t>Capital Plan</t>
        </is>
      </c>
      <c r="H2777" s="3" t="n">
        <v>5500</v>
      </c>
      <c r="I2777" s="3" t="n">
        <v>0</v>
      </c>
      <c r="J2777" s="4" t="n">
        <v>5500</v>
      </c>
      <c r="K2777" s="99">
        <f>IF(H2777=0,0,I2777/H2777)</f>
        <v/>
      </c>
      <c r="L2777" s="100" t="inlineStr">
        <is>
          <t>Not Started</t>
        </is>
      </c>
    </row>
    <row r="2778">
      <c r="A2778" t="inlineStr">
        <is>
          <t>Forest View</t>
        </is>
      </c>
      <c r="B2778" t="n">
        <v>2026</v>
      </c>
      <c r="C2778" t="inlineStr">
        <is>
          <t xml:space="preserve">Sealants &amp; caulking </t>
        </is>
      </c>
      <c r="D2778" t="inlineStr">
        <is>
          <t>PNA: Sealants / Caulking</t>
        </is>
      </c>
      <c r="E2778" t="n">
        <v>84433</v>
      </c>
      <c r="F2778" s="98" t="inlineStr">
        <is>
          <t>GC</t>
        </is>
      </c>
      <c r="G2778" t="inlineStr">
        <is>
          <t>Capital Plan</t>
        </is>
      </c>
      <c r="H2778" s="3" t="n">
        <v>5200</v>
      </c>
      <c r="I2778" s="3" t="n">
        <v>0</v>
      </c>
      <c r="J2778" s="4" t="n">
        <v>5200</v>
      </c>
      <c r="K2778" s="99">
        <f>IF(H2778=0,0,I2778/H2778)</f>
        <v/>
      </c>
      <c r="L2778" s="100" t="inlineStr">
        <is>
          <t>Not Started</t>
        </is>
      </c>
    </row>
    <row r="2779">
      <c r="A2779" t="inlineStr">
        <is>
          <t>Forest View</t>
        </is>
      </c>
      <c r="B2779" t="n">
        <v>2026</v>
      </c>
      <c r="C2779" t="inlineStr">
        <is>
          <t xml:space="preserve">Flooring </t>
        </is>
      </c>
      <c r="D2779" t="inlineStr">
        <is>
          <t>Lender PCA: The living room subfloor in Down Unit 621 was observed to be flexible. According to property management, the</t>
        </is>
      </c>
      <c r="E2779" t="n">
        <v>84207</v>
      </c>
      <c r="F2779" s="101" t="inlineStr">
        <is>
          <t>PMC</t>
        </is>
      </c>
      <c r="G2779" t="inlineStr">
        <is>
          <t>Capital Plan</t>
        </is>
      </c>
      <c r="H2779" s="3" t="n">
        <v>5000</v>
      </c>
      <c r="I2779" s="3" t="n">
        <v>0</v>
      </c>
      <c r="J2779" s="4" t="n">
        <v>5000</v>
      </c>
      <c r="K2779" s="99">
        <f>IF(H2779=0,0,I2779/H2779)</f>
        <v/>
      </c>
      <c r="L2779" s="100" t="inlineStr">
        <is>
          <t>Not Started</t>
        </is>
      </c>
    </row>
    <row r="2780">
      <c r="A2780" t="inlineStr">
        <is>
          <t>Forest View</t>
        </is>
      </c>
      <c r="B2780" t="n">
        <v>2026</v>
      </c>
      <c r="C2780" t="inlineStr">
        <is>
          <t>Swimming pool fencing / gates</t>
        </is>
      </c>
      <c r="D2780" t="inlineStr">
        <is>
          <t>PNA: Repair Pool / Gate Fencing</t>
        </is>
      </c>
      <c r="E2780" t="n">
        <v>84095</v>
      </c>
      <c r="F2780" s="98" t="inlineStr">
        <is>
          <t>GC</t>
        </is>
      </c>
      <c r="G2780" t="inlineStr">
        <is>
          <t>Capital Plan</t>
        </is>
      </c>
      <c r="H2780" s="3" t="n">
        <v>4500</v>
      </c>
      <c r="I2780" s="3" t="n">
        <v>0</v>
      </c>
      <c r="J2780" s="4" t="n">
        <v>4500</v>
      </c>
      <c r="K2780" s="99">
        <f>IF(H2780=0,0,I2780/H2780)</f>
        <v/>
      </c>
      <c r="L2780" s="100" t="inlineStr">
        <is>
          <t>Not Started</t>
        </is>
      </c>
    </row>
    <row r="2781">
      <c r="A2781" t="inlineStr">
        <is>
          <t>Forest View</t>
        </is>
      </c>
      <c r="B2781" t="n">
        <v>2026</v>
      </c>
      <c r="C2781" t="inlineStr">
        <is>
          <t>Repair exterior stair treads and stringers</t>
        </is>
      </c>
      <c r="D2781" t="inlineStr">
        <is>
          <t xml:space="preserve">PNA: Remove / Replace Concerete Step Treads
Lender PCA: A broken concrete step was observed at the exterior stairway of </t>
        </is>
      </c>
      <c r="E2781" t="n">
        <v>84114</v>
      </c>
      <c r="F2781" s="98" t="inlineStr">
        <is>
          <t>GC</t>
        </is>
      </c>
      <c r="G2781" t="inlineStr">
        <is>
          <t>Capital Plan</t>
        </is>
      </c>
      <c r="H2781" s="3" t="n">
        <v>3600</v>
      </c>
      <c r="I2781" s="3" t="n">
        <v>0</v>
      </c>
      <c r="J2781" s="4" t="n">
        <v>3600</v>
      </c>
      <c r="K2781" s="99">
        <f>IF(H2781=0,0,I2781/H2781)</f>
        <v/>
      </c>
      <c r="L2781" s="100" t="inlineStr">
        <is>
          <t>Not Started</t>
        </is>
      </c>
    </row>
    <row r="2782">
      <c r="A2782" t="inlineStr">
        <is>
          <t>Forest View</t>
        </is>
      </c>
      <c r="B2782" t="n">
        <v>2026</v>
      </c>
      <c r="C2782" t="inlineStr">
        <is>
          <t>Sidewalks and curbs</t>
        </is>
      </c>
      <c r="D2782" t="inlineStr">
        <is>
          <t>PNA: Repair Damaged / Broken Curbing                                                       Lender PCA: Linear cracking w</t>
        </is>
      </c>
      <c r="E2782" t="n">
        <v>84221</v>
      </c>
      <c r="F2782" s="98" t="inlineStr">
        <is>
          <t>GC</t>
        </is>
      </c>
      <c r="G2782" t="inlineStr">
        <is>
          <t>Capital Plan</t>
        </is>
      </c>
      <c r="H2782" s="3" t="n">
        <v>2500</v>
      </c>
      <c r="I2782" s="3" t="n">
        <v>0</v>
      </c>
      <c r="J2782" s="4" t="n">
        <v>2500</v>
      </c>
      <c r="K2782" s="99">
        <f>IF(H2782=0,0,I2782/H2782)</f>
        <v/>
      </c>
      <c r="L2782" s="100" t="inlineStr">
        <is>
          <t>Not Started</t>
        </is>
      </c>
    </row>
    <row r="2783">
      <c r="A2783" t="inlineStr">
        <is>
          <t>Forest View</t>
        </is>
      </c>
      <c r="B2783" t="n">
        <v>2026</v>
      </c>
      <c r="C2783" t="inlineStr">
        <is>
          <t xml:space="preserve">Swimming pool pumps repair / replace </t>
        </is>
      </c>
      <c r="D2783" t="inlineStr">
        <is>
          <t xml:space="preserve">Lender PCA: The south pool was reported and observed to be in a down condition. The pool water was observed to be murky </t>
        </is>
      </c>
      <c r="E2783" t="n">
        <v>84095</v>
      </c>
      <c r="F2783" s="101" t="inlineStr">
        <is>
          <t>PMC</t>
        </is>
      </c>
      <c r="G2783" t="inlineStr">
        <is>
          <t>Capital Plan</t>
        </is>
      </c>
      <c r="H2783" s="3" t="n">
        <v>2500</v>
      </c>
      <c r="I2783" s="3" t="n">
        <v>0</v>
      </c>
      <c r="J2783" s="4" t="n">
        <v>2500</v>
      </c>
      <c r="K2783" s="99">
        <f>IF(H2783=0,0,I2783/H2783)</f>
        <v/>
      </c>
      <c r="L2783" s="100" t="inlineStr">
        <is>
          <t>Not Started</t>
        </is>
      </c>
    </row>
    <row r="2784">
      <c r="A2784" t="inlineStr">
        <is>
          <t>Forest View</t>
        </is>
      </c>
      <c r="B2784" t="n">
        <v>2026</v>
      </c>
      <c r="C2784" t="inlineStr">
        <is>
          <t>Fire suppression system</t>
        </is>
      </c>
      <c r="D2784" t="inlineStr">
        <is>
          <t>Lender PCA: Expired certification tags present at the fire extinguishers in north clubhouse. Re-certification of the fir</t>
        </is>
      </c>
      <c r="E2784" t="n">
        <v>84211</v>
      </c>
      <c r="F2784" s="101" t="inlineStr">
        <is>
          <t>PMC</t>
        </is>
      </c>
      <c r="G2784" t="inlineStr">
        <is>
          <t>Capital Plan</t>
        </is>
      </c>
      <c r="H2784" s="3" t="n">
        <v>2000</v>
      </c>
      <c r="I2784" s="3" t="n">
        <v>0</v>
      </c>
      <c r="J2784" s="4" t="n">
        <v>2000</v>
      </c>
      <c r="K2784" s="99">
        <f>IF(H2784=0,0,I2784/H2784)</f>
        <v/>
      </c>
      <c r="L2784" s="100" t="inlineStr">
        <is>
          <t>Not Started</t>
        </is>
      </c>
    </row>
    <row r="2785">
      <c r="A2785" t="inlineStr">
        <is>
          <t>Forest View</t>
        </is>
      </c>
      <c r="B2785" t="n">
        <v>2026</v>
      </c>
      <c r="C2785" t="inlineStr">
        <is>
          <t>Water distribution piping</t>
        </is>
      </c>
      <c r="D2785" t="inlineStr">
        <is>
          <t>Lender PCA: A leaking water meter was observed at Building 7. Repair of the noted issue is recommended.</t>
        </is>
      </c>
      <c r="E2785" t="n">
        <v>84470</v>
      </c>
      <c r="F2785" s="101" t="inlineStr">
        <is>
          <t>PMC</t>
        </is>
      </c>
      <c r="G2785" t="inlineStr">
        <is>
          <t>Capital Plan</t>
        </is>
      </c>
      <c r="H2785" s="3" t="n">
        <v>1500</v>
      </c>
      <c r="I2785" s="3" t="n">
        <v>0</v>
      </c>
      <c r="J2785" s="4" t="n">
        <v>1500</v>
      </c>
      <c r="K2785" s="99">
        <f>IF(H2785=0,0,I2785/H2785)</f>
        <v/>
      </c>
      <c r="L2785" s="100" t="inlineStr">
        <is>
          <t>Not Started</t>
        </is>
      </c>
    </row>
    <row r="2786">
      <c r="A2786" t="inlineStr">
        <is>
          <t>Forest View</t>
        </is>
      </c>
      <c r="B2786" t="n">
        <v>2026</v>
      </c>
      <c r="C2786" t="inlineStr">
        <is>
          <t>Playground area and equipment</t>
        </is>
      </c>
      <c r="D2786" t="inlineStr">
        <is>
          <t>PNA: Pressure Wash Basketball Court</t>
        </is>
      </c>
      <c r="E2786" t="n">
        <v>84340</v>
      </c>
      <c r="F2786" s="98" t="inlineStr">
        <is>
          <t>GC</t>
        </is>
      </c>
      <c r="G2786" t="inlineStr">
        <is>
          <t>Capital Plan</t>
        </is>
      </c>
      <c r="H2786" s="3" t="n">
        <v>500</v>
      </c>
      <c r="I2786" s="3" t="n">
        <v>0</v>
      </c>
      <c r="J2786" s="4" t="n">
        <v>500</v>
      </c>
      <c r="K2786" s="99">
        <f>IF(H2786=0,0,I2786/H2786)</f>
        <v/>
      </c>
      <c r="L2786" s="100" t="inlineStr">
        <is>
          <t>Not Started</t>
        </is>
      </c>
    </row>
    <row r="2787">
      <c r="A2787" t="inlineStr">
        <is>
          <t>Forest View</t>
        </is>
      </c>
      <c r="B2787" t="n">
        <v>2026</v>
      </c>
      <c r="C2787" t="inlineStr">
        <is>
          <t>ADA parking &amp; ramps</t>
        </is>
      </c>
      <c r="D2787" t="inlineStr">
        <is>
          <t>Lender PCA: ADA-compliant parking spaces are required to have a sign with the International Symbol of Accessibility at t</t>
        </is>
      </c>
      <c r="E2787" t="n">
        <v>84201</v>
      </c>
      <c r="F2787" s="101" t="inlineStr">
        <is>
          <t>PMC</t>
        </is>
      </c>
      <c r="G2787" t="inlineStr">
        <is>
          <t>Capital Plan</t>
        </is>
      </c>
      <c r="H2787" s="3" t="n">
        <v>300</v>
      </c>
      <c r="I2787" s="3" t="n">
        <v>0</v>
      </c>
      <c r="J2787" s="4" t="n">
        <v>300</v>
      </c>
      <c r="K2787" s="99">
        <f>IF(H2787=0,0,I2787/H2787)</f>
        <v/>
      </c>
      <c r="L2787" s="100" t="inlineStr">
        <is>
          <t>Not Started</t>
        </is>
      </c>
    </row>
    <row r="2788">
      <c r="A2788" t="inlineStr">
        <is>
          <t>Forest View</t>
        </is>
      </c>
      <c r="B2788" t="n">
        <v>2026</v>
      </c>
      <c r="C2788" t="inlineStr">
        <is>
          <t>Construction Management Fee</t>
        </is>
      </c>
      <c r="D2788" t="inlineStr">
        <is>
          <t>CM Fee</t>
        </is>
      </c>
      <c r="E2788" t="n">
        <v>85305</v>
      </c>
      <c r="F2788" s="98" t="inlineStr">
        <is>
          <t>GC</t>
        </is>
      </c>
      <c r="G2788" s="102" t="inlineStr">
        <is>
          <t>CM Fee</t>
        </is>
      </c>
      <c r="H2788" s="3" t="n">
        <v>82823</v>
      </c>
      <c r="I2788" s="3" t="n">
        <v>0</v>
      </c>
      <c r="J2788" s="4" t="n">
        <v>82823</v>
      </c>
      <c r="K2788" s="99">
        <f>IF(H2788=0,0,I2788/H2788)</f>
        <v/>
      </c>
      <c r="L2788" s="101" t="inlineStr">
        <is>
          <t>Reserve</t>
        </is>
      </c>
    </row>
    <row r="2789">
      <c r="A2789" t="inlineStr">
        <is>
          <t>Forest View</t>
        </is>
      </c>
      <c r="B2789" t="n">
        <v>2026</v>
      </c>
      <c r="C2789" t="inlineStr">
        <is>
          <t>Contingency</t>
        </is>
      </c>
      <c r="D2789" t="inlineStr">
        <is>
          <t>Contingency Amount</t>
        </is>
      </c>
      <c r="E2789" t="n">
        <v>84510</v>
      </c>
      <c r="F2789" s="98" t="inlineStr">
        <is>
          <t>GC</t>
        </is>
      </c>
      <c r="G2789" s="102" t="inlineStr">
        <is>
          <t>Contingency</t>
        </is>
      </c>
      <c r="H2789" s="3" t="n">
        <v>78879</v>
      </c>
      <c r="I2789" s="3" t="n">
        <v>0</v>
      </c>
      <c r="J2789" s="4" t="n">
        <v>78879</v>
      </c>
      <c r="K2789" s="99">
        <f>IF(H2789=0,0,I2789/H2789)</f>
        <v/>
      </c>
      <c r="L2789" s="101" t="inlineStr">
        <is>
          <t>Reserve</t>
        </is>
      </c>
    </row>
    <row r="2790">
      <c r="A2790" t="inlineStr">
        <is>
          <t>Almaden Terrace</t>
        </is>
      </c>
      <c r="B2790" t="n">
        <v>2026</v>
      </c>
      <c r="C2790" t="inlineStr">
        <is>
          <t>Seismic Retrofitting</t>
        </is>
      </c>
      <c r="D2790" t="inlineStr">
        <is>
          <t>Retrofit tuck under parking</t>
        </is>
      </c>
      <c r="E2790" t="inlineStr">
        <is>
          <t>51070-00</t>
        </is>
      </c>
      <c r="F2790" s="98" t="inlineStr">
        <is>
          <t>GC</t>
        </is>
      </c>
      <c r="G2790" t="inlineStr">
        <is>
          <t>Capital Plan</t>
        </is>
      </c>
      <c r="H2790" s="3" t="n">
        <v>1235000</v>
      </c>
      <c r="I2790" s="3" t="n">
        <v>0</v>
      </c>
      <c r="J2790" s="4" t="n">
        <v>1235000</v>
      </c>
      <c r="K2790" s="99">
        <f>IF(H2790=0,0,I2790/H2790)</f>
        <v/>
      </c>
      <c r="L2790" s="100" t="inlineStr">
        <is>
          <t>Not Started</t>
        </is>
      </c>
    </row>
    <row r="2791">
      <c r="A2791" t="inlineStr">
        <is>
          <t>Almaden Terrace</t>
        </is>
      </c>
      <c r="B2791" t="n">
        <v>2026</v>
      </c>
      <c r="C2791" t="inlineStr">
        <is>
          <t>Repair / replace siding</t>
        </is>
      </c>
      <c r="D2791" t="inlineStr">
        <is>
          <t>Replace siding with Hardie
Areas of siding displaying deterioration were noted including but not limited to the southern</t>
        </is>
      </c>
      <c r="E2791" t="inlineStr">
        <is>
          <t>51075-00</t>
        </is>
      </c>
      <c r="F2791" s="98" t="inlineStr">
        <is>
          <t>GC</t>
        </is>
      </c>
      <c r="G2791" t="inlineStr">
        <is>
          <t>Capital Plan</t>
        </is>
      </c>
      <c r="H2791" s="3" t="n">
        <v>865000</v>
      </c>
      <c r="I2791" s="3" t="n">
        <v>0</v>
      </c>
      <c r="J2791" s="4" t="n">
        <v>865000</v>
      </c>
      <c r="K2791" s="99">
        <f>IF(H2791=0,0,I2791/H2791)</f>
        <v/>
      </c>
      <c r="L2791" s="100" t="inlineStr">
        <is>
          <t>Not Started</t>
        </is>
      </c>
    </row>
    <row r="2792">
      <c r="A2792" t="inlineStr">
        <is>
          <t>Almaden Terrace</t>
        </is>
      </c>
      <c r="B2792" t="n">
        <v>2026</v>
      </c>
      <c r="C2792" t="inlineStr">
        <is>
          <t>Exterior paint</t>
        </is>
      </c>
      <c r="D2792" t="inlineStr">
        <is>
          <t xml:space="preserve">The paint finish on the apartment buildings was chipping and worn. Survey and as needed reapplication of exterior paint </t>
        </is>
      </c>
      <c r="E2792" t="inlineStr">
        <is>
          <t>51080-00</t>
        </is>
      </c>
      <c r="F2792" s="98" t="inlineStr">
        <is>
          <t>GC</t>
        </is>
      </c>
      <c r="G2792" t="inlineStr">
        <is>
          <t>Capital Plan</t>
        </is>
      </c>
      <c r="H2792" s="3" t="n">
        <v>366000</v>
      </c>
      <c r="I2792" s="3" t="n">
        <v>0</v>
      </c>
      <c r="J2792" s="4" t="n">
        <v>366000</v>
      </c>
      <c r="K2792" s="99">
        <f>IF(H2792=0,0,I2792/H2792)</f>
        <v/>
      </c>
      <c r="L2792" s="100" t="inlineStr">
        <is>
          <t>Not Started</t>
        </is>
      </c>
    </row>
    <row r="2793">
      <c r="A2793" t="inlineStr">
        <is>
          <t>Almaden Terrace</t>
        </is>
      </c>
      <c r="B2793" t="n">
        <v>2026</v>
      </c>
      <c r="C2793" t="inlineStr">
        <is>
          <t>Gutters &amp; downspouts</t>
        </is>
      </c>
      <c r="D2793" t="inlineStr">
        <is>
          <t>Replace gutters and downspouts on 30 buildings (830LF per building Avg.)</t>
        </is>
      </c>
      <c r="E2793" t="inlineStr">
        <is>
          <t>51071-00</t>
        </is>
      </c>
      <c r="F2793" s="98" t="inlineStr">
        <is>
          <t>GC</t>
        </is>
      </c>
      <c r="G2793" t="inlineStr">
        <is>
          <t>Capital Plan</t>
        </is>
      </c>
      <c r="H2793" s="3" t="n">
        <v>298800</v>
      </c>
      <c r="I2793" s="3" t="n">
        <v>0</v>
      </c>
      <c r="J2793" s="4" t="n">
        <v>298800</v>
      </c>
      <c r="K2793" s="99">
        <f>IF(H2793=0,0,I2793/H2793)</f>
        <v/>
      </c>
      <c r="L2793" s="100" t="inlineStr">
        <is>
          <t>Not Started</t>
        </is>
      </c>
    </row>
    <row r="2794">
      <c r="A2794" t="inlineStr">
        <is>
          <t>Almaden Terrace</t>
        </is>
      </c>
      <c r="B2794" t="n">
        <v>2026</v>
      </c>
      <c r="C2794" t="inlineStr">
        <is>
          <t>Electrical distribution - exterior</t>
        </is>
      </c>
      <c r="D2794" t="inlineStr">
        <is>
          <t xml:space="preserve">During site reconnaissance, the maintenance manager reported that combinations of copper and aluminum electrical wiring </t>
        </is>
      </c>
      <c r="E2794" t="inlineStr">
        <is>
          <t>51140-00</t>
        </is>
      </c>
      <c r="F2794" s="98" t="inlineStr">
        <is>
          <t>GC</t>
        </is>
      </c>
      <c r="G2794" t="inlineStr">
        <is>
          <t>Capital Plan</t>
        </is>
      </c>
      <c r="H2794" s="3" t="n">
        <v>262000</v>
      </c>
      <c r="I2794" s="3" t="n">
        <v>0</v>
      </c>
      <c r="J2794" s="4" t="n">
        <v>262000</v>
      </c>
      <c r="K2794" s="99">
        <f>IF(H2794=0,0,I2794/H2794)</f>
        <v/>
      </c>
      <c r="L2794" s="100" t="inlineStr">
        <is>
          <t>Not Started</t>
        </is>
      </c>
    </row>
    <row r="2795">
      <c r="A2795" t="inlineStr">
        <is>
          <t>Almaden Terrace</t>
        </is>
      </c>
      <c r="B2795" t="n">
        <v>2026</v>
      </c>
      <c r="C2795" t="inlineStr">
        <is>
          <t>Repair / replace wood trim</t>
        </is>
      </c>
      <c r="D2795" t="inlineStr">
        <is>
          <t>Replace wood trim</t>
        </is>
      </c>
      <c r="E2795" t="inlineStr">
        <is>
          <t>51070-00</t>
        </is>
      </c>
      <c r="F2795" s="98" t="inlineStr">
        <is>
          <t>GC</t>
        </is>
      </c>
      <c r="G2795" t="inlineStr">
        <is>
          <t>Capital Plan</t>
        </is>
      </c>
      <c r="H2795" s="3" t="n">
        <v>151960</v>
      </c>
      <c r="I2795" s="3" t="n">
        <v>0</v>
      </c>
      <c r="J2795" s="4" t="n">
        <v>151960</v>
      </c>
      <c r="K2795" s="99">
        <f>IF(H2795=0,0,I2795/H2795)</f>
        <v/>
      </c>
      <c r="L2795" s="100" t="inlineStr">
        <is>
          <t>Not Started</t>
        </is>
      </c>
    </row>
    <row r="2796">
      <c r="A2796" t="inlineStr">
        <is>
          <t>Almaden Terrace</t>
        </is>
      </c>
      <c r="B2796" t="n">
        <v>2026</v>
      </c>
      <c r="C2796" t="inlineStr">
        <is>
          <t xml:space="preserve">Hardware package </t>
        </is>
      </c>
      <c r="D2796" t="inlineStr">
        <is>
          <t>Add ceiling fans/lights to bathrooms to prevent mold issues</t>
        </is>
      </c>
      <c r="E2796" t="inlineStr">
        <is>
          <t>51150-00</t>
        </is>
      </c>
      <c r="F2796" s="98" t="inlineStr">
        <is>
          <t>GC</t>
        </is>
      </c>
      <c r="G2796" t="inlineStr">
        <is>
          <t>Capital Plan</t>
        </is>
      </c>
      <c r="H2796" s="3" t="n">
        <v>137400</v>
      </c>
      <c r="I2796" s="3" t="n">
        <v>0</v>
      </c>
      <c r="J2796" s="4" t="n">
        <v>137400</v>
      </c>
      <c r="K2796" s="99">
        <f>IF(H2796=0,0,I2796/H2796)</f>
        <v/>
      </c>
      <c r="L2796" s="100" t="inlineStr">
        <is>
          <t>Not Started</t>
        </is>
      </c>
    </row>
    <row r="2797">
      <c r="A2797" t="inlineStr">
        <is>
          <t>Almaden Terrace</t>
        </is>
      </c>
      <c r="B2797" t="n">
        <v>2026</v>
      </c>
      <c r="C2797" t="inlineStr">
        <is>
          <t>Repair balcony framing &amp; decking</t>
        </is>
      </c>
      <c r="D2797" t="inlineStr">
        <is>
          <t>According to a review of municipal information, it appears that the SB721 Inspection was completed in 2024. A copy of th</t>
        </is>
      </c>
      <c r="E2797" t="inlineStr">
        <is>
          <t>51072-00</t>
        </is>
      </c>
      <c r="F2797" s="98" t="inlineStr">
        <is>
          <t>GC</t>
        </is>
      </c>
      <c r="G2797" t="inlineStr">
        <is>
          <t>Capital Plan</t>
        </is>
      </c>
      <c r="H2797" s="3" t="n">
        <v>116058</v>
      </c>
      <c r="I2797" s="3" t="n">
        <v>0</v>
      </c>
      <c r="J2797" s="4" t="n">
        <v>116058</v>
      </c>
      <c r="K2797" s="99">
        <f>IF(H2797=0,0,I2797/H2797)</f>
        <v/>
      </c>
      <c r="L2797" s="100" t="inlineStr">
        <is>
          <t>Not Started</t>
        </is>
      </c>
    </row>
    <row r="2798">
      <c r="A2798" t="inlineStr">
        <is>
          <t>Almaden Terrace</t>
        </is>
      </c>
      <c r="B2798" t="n">
        <v>2026</v>
      </c>
      <c r="C2798" t="inlineStr">
        <is>
          <t>Termite Remediation</t>
        </is>
      </c>
      <c r="D2798" t="inlineStr">
        <is>
          <t>Placeholder for full quote from Terminex</t>
        </is>
      </c>
      <c r="E2798" t="inlineStr">
        <is>
          <t>51992-00</t>
        </is>
      </c>
      <c r="F2798" s="98" t="inlineStr">
        <is>
          <t>GC</t>
        </is>
      </c>
      <c r="G2798" t="inlineStr">
        <is>
          <t>Capital Plan</t>
        </is>
      </c>
      <c r="H2798" s="3" t="n">
        <v>90000</v>
      </c>
      <c r="I2798" s="3" t="n">
        <v>0</v>
      </c>
      <c r="J2798" s="4" t="n">
        <v>90000</v>
      </c>
      <c r="K2798" s="99">
        <f>IF(H2798=0,0,I2798/H2798)</f>
        <v/>
      </c>
      <c r="L2798" s="100" t="inlineStr">
        <is>
          <t>Not Started</t>
        </is>
      </c>
    </row>
    <row r="2799">
      <c r="A2799" t="inlineStr">
        <is>
          <t>Almaden Terrace</t>
        </is>
      </c>
      <c r="B2799" t="n">
        <v>2026</v>
      </c>
      <c r="C2799" t="inlineStr">
        <is>
          <t>Playground area and equipment</t>
        </is>
      </c>
      <c r="D2799" t="inlineStr">
        <is>
          <t>Playground and BBQ upgrades</t>
        </is>
      </c>
      <c r="E2799" t="inlineStr">
        <is>
          <t>51029-00</t>
        </is>
      </c>
      <c r="F2799" s="98" t="inlineStr">
        <is>
          <t>GC</t>
        </is>
      </c>
      <c r="G2799" t="inlineStr">
        <is>
          <t>Capital Plan</t>
        </is>
      </c>
      <c r="H2799" s="3" t="n">
        <v>55000</v>
      </c>
      <c r="I2799" s="3" t="n">
        <v>0</v>
      </c>
      <c r="J2799" s="4" t="n">
        <v>55000</v>
      </c>
      <c r="K2799" s="99">
        <f>IF(H2799=0,0,I2799/H2799)</f>
        <v/>
      </c>
      <c r="L2799" s="100" t="inlineStr">
        <is>
          <t>Not Started</t>
        </is>
      </c>
    </row>
    <row r="2800">
      <c r="A2800" t="inlineStr">
        <is>
          <t>Almaden Terrace</t>
        </is>
      </c>
      <c r="B2800" t="n">
        <v>2026</v>
      </c>
      <c r="C2800" t="inlineStr">
        <is>
          <t>Swimming pool resurface</t>
        </is>
      </c>
      <c r="D2800" t="inlineStr">
        <is>
          <t>Resurface pool &amp; hottub</t>
        </is>
      </c>
      <c r="E2800" t="inlineStr">
        <is>
          <t>51023-00</t>
        </is>
      </c>
      <c r="F2800" s="98" t="inlineStr">
        <is>
          <t>GC</t>
        </is>
      </c>
      <c r="G2800" t="inlineStr">
        <is>
          <t>Capital Plan</t>
        </is>
      </c>
      <c r="H2800" s="3" t="n">
        <v>50000</v>
      </c>
      <c r="I2800" s="3" t="n">
        <v>0</v>
      </c>
      <c r="J2800" s="4" t="n">
        <v>50000</v>
      </c>
      <c r="K2800" s="99">
        <f>IF(H2800=0,0,I2800/H2800)</f>
        <v/>
      </c>
      <c r="L2800" s="100" t="inlineStr">
        <is>
          <t>Not Started</t>
        </is>
      </c>
    </row>
    <row r="2801">
      <c r="A2801" t="inlineStr">
        <is>
          <t>Almaden Terrace</t>
        </is>
      </c>
      <c r="B2801" t="n">
        <v>2026</v>
      </c>
      <c r="C2801" t="inlineStr">
        <is>
          <t>Wall pack lighting</t>
        </is>
      </c>
      <c r="D2801" t="inlineStr">
        <is>
          <t>Replace random flood lighting with high lumin LED</t>
        </is>
      </c>
      <c r="E2801" t="inlineStr">
        <is>
          <t>51141-00</t>
        </is>
      </c>
      <c r="F2801" s="98" t="inlineStr">
        <is>
          <t>GC</t>
        </is>
      </c>
      <c r="G2801" t="inlineStr">
        <is>
          <t>Capital Plan</t>
        </is>
      </c>
      <c r="H2801" s="3" t="n">
        <v>49800</v>
      </c>
      <c r="I2801" s="3" t="n">
        <v>0</v>
      </c>
      <c r="J2801" s="4" t="n">
        <v>49800</v>
      </c>
      <c r="K2801" s="99">
        <f>IF(H2801=0,0,I2801/H2801)</f>
        <v/>
      </c>
      <c r="L2801" s="100" t="inlineStr">
        <is>
          <t>Not Started</t>
        </is>
      </c>
    </row>
    <row r="2802">
      <c r="A2802" t="inlineStr">
        <is>
          <t>Almaden Terrace</t>
        </is>
      </c>
      <c r="B2802" t="n">
        <v>2026</v>
      </c>
      <c r="C2802" t="inlineStr">
        <is>
          <t>Tile roofing</t>
        </is>
      </c>
      <c r="D2802" t="inlineStr">
        <is>
          <t>Tile roof repairs</t>
        </is>
      </c>
      <c r="E2802" t="inlineStr">
        <is>
          <t>51062-00</t>
        </is>
      </c>
      <c r="F2802" s="98" t="inlineStr">
        <is>
          <t>GC</t>
        </is>
      </c>
      <c r="G2802" t="inlineStr">
        <is>
          <t>Capital Plan</t>
        </is>
      </c>
      <c r="H2802" s="3" t="n">
        <v>45000</v>
      </c>
      <c r="I2802" s="3" t="n">
        <v>0</v>
      </c>
      <c r="J2802" s="4" t="n">
        <v>45000</v>
      </c>
      <c r="K2802" s="99">
        <f>IF(H2802=0,0,I2802/H2802)</f>
        <v/>
      </c>
      <c r="L2802" s="100" t="inlineStr">
        <is>
          <t>Not Started</t>
        </is>
      </c>
    </row>
    <row r="2803">
      <c r="A2803" t="inlineStr">
        <is>
          <t>Almaden Terrace</t>
        </is>
      </c>
      <c r="B2803" t="n">
        <v>2026</v>
      </c>
      <c r="C2803" t="inlineStr">
        <is>
          <t>Wall framing</t>
        </is>
      </c>
      <c r="D2803" t="inlineStr">
        <is>
          <t>Rplace structural damage</t>
        </is>
      </c>
      <c r="E2803" t="inlineStr">
        <is>
          <t>51159-00</t>
        </is>
      </c>
      <c r="F2803" s="98" t="inlineStr">
        <is>
          <t>GC</t>
        </is>
      </c>
      <c r="G2803" t="inlineStr">
        <is>
          <t>Capital Plan</t>
        </is>
      </c>
      <c r="H2803" s="3" t="n">
        <v>33000</v>
      </c>
      <c r="I2803" s="3" t="n">
        <v>0</v>
      </c>
      <c r="J2803" s="4" t="n">
        <v>33000</v>
      </c>
      <c r="K2803" s="99">
        <f>IF(H2803=0,0,I2803/H2803)</f>
        <v/>
      </c>
      <c r="L2803" s="100" t="inlineStr">
        <is>
          <t>Not Started</t>
        </is>
      </c>
    </row>
    <row r="2804">
      <c r="A2804" t="inlineStr">
        <is>
          <t>Almaden Terrace</t>
        </is>
      </c>
      <c r="B2804" t="n">
        <v>2026</v>
      </c>
      <c r="C2804" t="inlineStr">
        <is>
          <t>Sanitary sewer piping</t>
        </is>
      </c>
      <c r="D2804" t="inlineStr">
        <is>
          <t>Jet the sewer lines</t>
        </is>
      </c>
      <c r="E2804" t="inlineStr">
        <is>
          <t>51130-00</t>
        </is>
      </c>
      <c r="F2804" s="98" t="inlineStr">
        <is>
          <t>GC</t>
        </is>
      </c>
      <c r="G2804" t="inlineStr">
        <is>
          <t>Capital Plan</t>
        </is>
      </c>
      <c r="H2804" s="3" t="n">
        <v>27200</v>
      </c>
      <c r="I2804" s="3" t="n">
        <v>0</v>
      </c>
      <c r="J2804" s="4" t="n">
        <v>27200</v>
      </c>
      <c r="K2804" s="99">
        <f>IF(H2804=0,0,I2804/H2804)</f>
        <v/>
      </c>
      <c r="L2804" s="100" t="inlineStr">
        <is>
          <t>Not Started</t>
        </is>
      </c>
    </row>
    <row r="2805">
      <c r="A2805" t="inlineStr">
        <is>
          <t>Almaden Terrace</t>
        </is>
      </c>
      <c r="B2805" t="n">
        <v>2026</v>
      </c>
      <c r="C2805" t="inlineStr">
        <is>
          <t xml:space="preserve">Breezeway and patio lights </t>
        </is>
      </c>
      <c r="D2805" t="inlineStr">
        <is>
          <t>Replace CFL front door lights with LED</t>
        </is>
      </c>
      <c r="E2805" t="inlineStr">
        <is>
          <t>51141-00</t>
        </is>
      </c>
      <c r="F2805" s="98" t="inlineStr">
        <is>
          <t>GC</t>
        </is>
      </c>
      <c r="G2805" t="inlineStr">
        <is>
          <t>Capital Plan</t>
        </is>
      </c>
      <c r="H2805" s="3" t="n">
        <v>26200</v>
      </c>
      <c r="I2805" s="3" t="n">
        <v>0</v>
      </c>
      <c r="J2805" s="4" t="n">
        <v>26200</v>
      </c>
      <c r="K2805" s="99">
        <f>IF(H2805=0,0,I2805/H2805)</f>
        <v/>
      </c>
      <c r="L2805" s="100" t="inlineStr">
        <is>
          <t>Not Started</t>
        </is>
      </c>
    </row>
    <row r="2806">
      <c r="A2806" t="inlineStr">
        <is>
          <t>Almaden Terrace</t>
        </is>
      </c>
      <c r="B2806" t="n">
        <v>2026</v>
      </c>
      <c r="C2806" t="inlineStr">
        <is>
          <t>Sidewalks and curbs</t>
        </is>
      </c>
      <c r="D2806" t="inlineStr">
        <is>
          <t xml:space="preserve">Repair trip hazards
Potential trip hazards consisting of vertical and horizontal separation were present throughout the </t>
        </is>
      </c>
      <c r="E2806" t="inlineStr">
        <is>
          <t>51091-00</t>
        </is>
      </c>
      <c r="F2806" s="98" t="inlineStr">
        <is>
          <t>GC</t>
        </is>
      </c>
      <c r="G2806" t="inlineStr">
        <is>
          <t>Capital Plan</t>
        </is>
      </c>
      <c r="H2806" s="3" t="n">
        <v>21000</v>
      </c>
      <c r="I2806" s="3" t="n">
        <v>0</v>
      </c>
      <c r="J2806" s="4" t="n">
        <v>21000</v>
      </c>
      <c r="K2806" s="99">
        <f>IF(H2806=0,0,I2806/H2806)</f>
        <v/>
      </c>
      <c r="L2806" s="100" t="inlineStr">
        <is>
          <t>Not Started</t>
        </is>
      </c>
    </row>
    <row r="2807">
      <c r="A2807" t="inlineStr">
        <is>
          <t>Almaden Terrace</t>
        </is>
      </c>
      <c r="B2807" t="n">
        <v>2026</v>
      </c>
      <c r="C2807" t="inlineStr">
        <is>
          <t>Pole lighting</t>
        </is>
      </c>
      <c r="D2807" t="inlineStr">
        <is>
          <t>Replace pole lights with LED</t>
        </is>
      </c>
      <c r="E2807" t="inlineStr">
        <is>
          <t>51141-00</t>
        </is>
      </c>
      <c r="F2807" s="98" t="inlineStr">
        <is>
          <t>GC</t>
        </is>
      </c>
      <c r="G2807" t="inlineStr">
        <is>
          <t>Capital Plan</t>
        </is>
      </c>
      <c r="H2807" s="3" t="n">
        <v>19600</v>
      </c>
      <c r="I2807" s="3" t="n">
        <v>0</v>
      </c>
      <c r="J2807" s="4" t="n">
        <v>19600</v>
      </c>
      <c r="K2807" s="99">
        <f>IF(H2807=0,0,I2807/H2807)</f>
        <v/>
      </c>
      <c r="L2807" s="100" t="inlineStr">
        <is>
          <t>Not Started</t>
        </is>
      </c>
    </row>
    <row r="2808">
      <c r="A2808" t="inlineStr">
        <is>
          <t>Almaden Terrace</t>
        </is>
      </c>
      <c r="B2808" t="n">
        <v>2026</v>
      </c>
      <c r="C2808" t="inlineStr">
        <is>
          <t>Repair patio/balcony railings/fences</t>
        </is>
      </c>
      <c r="D2808" t="inlineStr">
        <is>
          <t>Repairs to patio and balcony fencing</t>
        </is>
      </c>
      <c r="E2808" t="inlineStr">
        <is>
          <t>51077-00</t>
        </is>
      </c>
      <c r="F2808" s="98" t="inlineStr">
        <is>
          <t>GC</t>
        </is>
      </c>
      <c r="G2808" t="inlineStr">
        <is>
          <t>Capital Plan</t>
        </is>
      </c>
      <c r="H2808" s="3" t="n">
        <v>19000</v>
      </c>
      <c r="I2808" s="3" t="n">
        <v>0</v>
      </c>
      <c r="J2808" s="4" t="n">
        <v>19000</v>
      </c>
      <c r="K2808" s="99">
        <f>IF(H2808=0,0,I2808/H2808)</f>
        <v/>
      </c>
      <c r="L2808" s="100" t="inlineStr">
        <is>
          <t>Not Started</t>
        </is>
      </c>
    </row>
    <row r="2809">
      <c r="A2809" t="inlineStr">
        <is>
          <t>Almaden Terrace</t>
        </is>
      </c>
      <c r="B2809" t="n">
        <v>2026</v>
      </c>
      <c r="C2809" t="inlineStr">
        <is>
          <t>Carports / Garages</t>
        </is>
      </c>
      <c r="D2809" t="inlineStr">
        <is>
          <t>Repair &amp; paint carports
Impact damaged roof panels were noted north of building R. Repairs are recommended</t>
        </is>
      </c>
      <c r="E2809" t="inlineStr">
        <is>
          <t>51172-00</t>
        </is>
      </c>
      <c r="F2809" s="98" t="inlineStr">
        <is>
          <t>GC</t>
        </is>
      </c>
      <c r="G2809" t="inlineStr">
        <is>
          <t>Capital Plan</t>
        </is>
      </c>
      <c r="H2809" s="3" t="n">
        <v>18500</v>
      </c>
      <c r="I2809" s="3" t="n">
        <v>0</v>
      </c>
      <c r="J2809" s="4" t="n">
        <v>18500</v>
      </c>
      <c r="K2809" s="99">
        <f>IF(H2809=0,0,I2809/H2809)</f>
        <v/>
      </c>
      <c r="L2809" s="100" t="inlineStr">
        <is>
          <t>Not Started</t>
        </is>
      </c>
    </row>
    <row r="2810">
      <c r="A2810" t="inlineStr">
        <is>
          <t>Almaden Terrace</t>
        </is>
      </c>
      <c r="B2810" t="n">
        <v>2026</v>
      </c>
      <c r="C2810" t="inlineStr">
        <is>
          <t>Expansion Joints</t>
        </is>
      </c>
      <c r="D2810" t="inlineStr">
        <is>
          <t>Seal Landing expansion joins</t>
        </is>
      </c>
      <c r="E2810" t="inlineStr">
        <is>
          <t>51090-00</t>
        </is>
      </c>
      <c r="F2810" s="98" t="inlineStr">
        <is>
          <t>GC</t>
        </is>
      </c>
      <c r="G2810" t="inlineStr">
        <is>
          <t>Capital Plan</t>
        </is>
      </c>
      <c r="H2810" s="3" t="n">
        <v>15000</v>
      </c>
      <c r="I2810" s="3" t="n">
        <v>0</v>
      </c>
      <c r="J2810" s="4" t="n">
        <v>15000</v>
      </c>
      <c r="K2810" s="99">
        <f>IF(H2810=0,0,I2810/H2810)</f>
        <v/>
      </c>
      <c r="L2810" s="100" t="inlineStr">
        <is>
          <t>Not Started</t>
        </is>
      </c>
    </row>
    <row r="2811">
      <c r="A2811" t="inlineStr">
        <is>
          <t>Almaden Terrace</t>
        </is>
      </c>
      <c r="B2811" t="n">
        <v>2026</v>
      </c>
      <c r="C2811" t="inlineStr">
        <is>
          <t>Pipe jacks / exterior vents</t>
        </is>
      </c>
      <c r="D2811" t="inlineStr">
        <is>
          <t>Replace and seal damaged</t>
        </is>
      </c>
      <c r="E2811" t="inlineStr">
        <is>
          <t>51062-00</t>
        </is>
      </c>
      <c r="F2811" s="98" t="inlineStr">
        <is>
          <t>GC</t>
        </is>
      </c>
      <c r="G2811" t="inlineStr">
        <is>
          <t>Capital Plan</t>
        </is>
      </c>
      <c r="H2811" s="3" t="n">
        <v>15000</v>
      </c>
      <c r="I2811" s="3" t="n">
        <v>0</v>
      </c>
      <c r="J2811" s="4" t="n">
        <v>15000</v>
      </c>
      <c r="K2811" s="99">
        <f>IF(H2811=0,0,I2811/H2811)</f>
        <v/>
      </c>
      <c r="L2811" s="100" t="inlineStr">
        <is>
          <t>Not Started</t>
        </is>
      </c>
    </row>
    <row r="2812">
      <c r="A2812" t="inlineStr">
        <is>
          <t>Almaden Terrace</t>
        </is>
      </c>
      <c r="B2812" t="n">
        <v>2026</v>
      </c>
      <c r="C2812" t="inlineStr">
        <is>
          <t>Concrete deck / floor fill</t>
        </is>
      </c>
      <c r="D2812" t="inlineStr">
        <is>
          <t>Route and seal landings</t>
        </is>
      </c>
      <c r="E2812" t="inlineStr">
        <is>
          <t>51090-00</t>
        </is>
      </c>
      <c r="F2812" s="98" t="inlineStr">
        <is>
          <t>GC</t>
        </is>
      </c>
      <c r="G2812" t="inlineStr">
        <is>
          <t>Capital Plan</t>
        </is>
      </c>
      <c r="H2812" s="3" t="n">
        <v>14500</v>
      </c>
      <c r="I2812" s="3" t="n">
        <v>0</v>
      </c>
      <c r="J2812" s="4" t="n">
        <v>14500</v>
      </c>
      <c r="K2812" s="99">
        <f>IF(H2812=0,0,I2812/H2812)</f>
        <v/>
      </c>
      <c r="L2812" s="100" t="inlineStr">
        <is>
          <t>Not Started</t>
        </is>
      </c>
    </row>
    <row r="2813">
      <c r="A2813" t="inlineStr">
        <is>
          <t>Almaden Terrace</t>
        </is>
      </c>
      <c r="B2813" t="n">
        <v>2026</v>
      </c>
      <c r="C2813" t="inlineStr">
        <is>
          <t>Dumpster enclosures</t>
        </is>
      </c>
      <c r="D2813" t="inlineStr">
        <is>
          <t>Tuck Point and Paint</t>
        </is>
      </c>
      <c r="E2813" t="inlineStr">
        <is>
          <t>51163-00</t>
        </is>
      </c>
      <c r="F2813" s="98" t="inlineStr">
        <is>
          <t>GC</t>
        </is>
      </c>
      <c r="G2813" t="inlineStr">
        <is>
          <t>Capital Plan</t>
        </is>
      </c>
      <c r="H2813" s="3" t="n">
        <v>12000</v>
      </c>
      <c r="I2813" s="3" t="n">
        <v>0</v>
      </c>
      <c r="J2813" s="4" t="n">
        <v>12000</v>
      </c>
      <c r="K2813" s="99">
        <f>IF(H2813=0,0,I2813/H2813)</f>
        <v/>
      </c>
      <c r="L2813" s="100" t="inlineStr">
        <is>
          <t>Not Started</t>
        </is>
      </c>
    </row>
    <row r="2814">
      <c r="A2814" t="inlineStr">
        <is>
          <t>Almaden Terrace</t>
        </is>
      </c>
      <c r="B2814" t="n">
        <v>2026</v>
      </c>
      <c r="C2814" t="inlineStr">
        <is>
          <t>Flashing</t>
        </is>
      </c>
      <c r="D2814" t="inlineStr">
        <is>
          <t>Replace missing or damaged flashing</t>
        </is>
      </c>
      <c r="E2814" t="inlineStr">
        <is>
          <t>51062-00</t>
        </is>
      </c>
      <c r="F2814" s="98" t="inlineStr">
        <is>
          <t>GC</t>
        </is>
      </c>
      <c r="G2814" t="inlineStr">
        <is>
          <t>Capital Plan</t>
        </is>
      </c>
      <c r="H2814" s="3" t="n">
        <v>12000</v>
      </c>
      <c r="I2814" s="3" t="n">
        <v>0</v>
      </c>
      <c r="J2814" s="4" t="n">
        <v>12000</v>
      </c>
      <c r="K2814" s="99">
        <f>IF(H2814=0,0,I2814/H2814)</f>
        <v/>
      </c>
      <c r="L2814" s="100" t="inlineStr">
        <is>
          <t>Not Started</t>
        </is>
      </c>
    </row>
    <row r="2815">
      <c r="A2815" t="inlineStr">
        <is>
          <t>Almaden Terrace</t>
        </is>
      </c>
      <c r="B2815" t="n">
        <v>2026</v>
      </c>
      <c r="C2815" t="inlineStr">
        <is>
          <t xml:space="preserve">Sealants &amp; caulking </t>
        </is>
      </c>
      <c r="E2815" t="inlineStr">
        <is>
          <t>51062-00</t>
        </is>
      </c>
      <c r="F2815" s="98" t="inlineStr">
        <is>
          <t>GC</t>
        </is>
      </c>
      <c r="G2815" t="inlineStr">
        <is>
          <t>Capital Plan</t>
        </is>
      </c>
      <c r="H2815" s="3" t="n">
        <v>9000</v>
      </c>
      <c r="I2815" s="3" t="n">
        <v>0</v>
      </c>
      <c r="J2815" s="4" t="n">
        <v>9000</v>
      </c>
      <c r="K2815" s="99">
        <f>IF(H2815=0,0,I2815/H2815)</f>
        <v/>
      </c>
      <c r="L2815" s="100" t="inlineStr">
        <is>
          <t>Not Started</t>
        </is>
      </c>
    </row>
    <row r="2816">
      <c r="A2816" t="inlineStr">
        <is>
          <t>Almaden Terrace</t>
        </is>
      </c>
      <c r="B2816" t="n">
        <v>2026</v>
      </c>
      <c r="C2816" t="inlineStr">
        <is>
          <t>Swimming pool coping and tile</t>
        </is>
      </c>
      <c r="D2816" t="inlineStr">
        <is>
          <t>Replace deck-o-seal</t>
        </is>
      </c>
      <c r="E2816" t="inlineStr">
        <is>
          <t>51021-00</t>
        </is>
      </c>
      <c r="F2816" s="98" t="inlineStr">
        <is>
          <t>GC</t>
        </is>
      </c>
      <c r="G2816" t="inlineStr">
        <is>
          <t>Capital Plan</t>
        </is>
      </c>
      <c r="H2816" s="3" t="n">
        <v>8500</v>
      </c>
      <c r="I2816" s="3" t="n">
        <v>0</v>
      </c>
      <c r="J2816" s="4" t="n">
        <v>8500</v>
      </c>
      <c r="K2816" s="99">
        <f>IF(H2816=0,0,I2816/H2816)</f>
        <v/>
      </c>
      <c r="L2816" s="100" t="inlineStr">
        <is>
          <t>Not Started</t>
        </is>
      </c>
    </row>
    <row r="2817">
      <c r="A2817" t="inlineStr">
        <is>
          <t>Almaden Terrace</t>
        </is>
      </c>
      <c r="B2817" t="n">
        <v>2026</v>
      </c>
      <c r="C2817" t="inlineStr">
        <is>
          <t>Swimming pool fencing / gates</t>
        </is>
      </c>
      <c r="D2817" t="inlineStr">
        <is>
          <t>Repair pool gates</t>
        </is>
      </c>
      <c r="E2817" t="inlineStr">
        <is>
          <t>51076-00</t>
        </is>
      </c>
      <c r="F2817" s="98" t="inlineStr">
        <is>
          <t>GC</t>
        </is>
      </c>
      <c r="G2817" t="inlineStr">
        <is>
          <t>Capital Plan</t>
        </is>
      </c>
      <c r="H2817" s="3" t="n">
        <v>7600</v>
      </c>
      <c r="I2817" s="3" t="n">
        <v>0</v>
      </c>
      <c r="J2817" s="4" t="n">
        <v>7600</v>
      </c>
      <c r="K2817" s="99">
        <f>IF(H2817=0,0,I2817/H2817)</f>
        <v/>
      </c>
      <c r="L2817" s="100" t="inlineStr">
        <is>
          <t>Not Started</t>
        </is>
      </c>
    </row>
    <row r="2818">
      <c r="A2818" t="inlineStr">
        <is>
          <t>Almaden Terrace</t>
        </is>
      </c>
      <c r="B2818" t="n">
        <v>2026</v>
      </c>
      <c r="C2818" t="inlineStr">
        <is>
          <t>Parking lot repairs</t>
        </is>
      </c>
      <c r="D2818" t="inlineStr">
        <is>
          <t>Damaged asphalt pavement consisting of pocketed map cracking was observed west of buildings U and V and north of buildin</t>
        </is>
      </c>
      <c r="E2818" t="inlineStr">
        <is>
          <t>51050-00</t>
        </is>
      </c>
      <c r="F2818" s="98" t="inlineStr">
        <is>
          <t>GC</t>
        </is>
      </c>
      <c r="G2818" t="inlineStr">
        <is>
          <t>Capital Plan</t>
        </is>
      </c>
      <c r="H2818" s="3" t="n">
        <v>7500</v>
      </c>
      <c r="I2818" s="3" t="n">
        <v>0</v>
      </c>
      <c r="J2818" s="4" t="n">
        <v>7500</v>
      </c>
      <c r="K2818" s="99">
        <f>IF(H2818=0,0,I2818/H2818)</f>
        <v/>
      </c>
      <c r="L2818" s="100" t="inlineStr">
        <is>
          <t>Not Started</t>
        </is>
      </c>
    </row>
    <row r="2819">
      <c r="A2819" t="inlineStr">
        <is>
          <t>Almaden Terrace</t>
        </is>
      </c>
      <c r="B2819" t="n">
        <v>2026</v>
      </c>
      <c r="C2819" t="inlineStr">
        <is>
          <t>ADA parking &amp; ramps</t>
        </is>
      </c>
      <c r="D2819" t="inlineStr">
        <is>
          <t>Repair ADA Ramps (2)</t>
        </is>
      </c>
      <c r="E2819" t="inlineStr">
        <is>
          <t>51091-00</t>
        </is>
      </c>
      <c r="F2819" s="98" t="inlineStr">
        <is>
          <t>GC</t>
        </is>
      </c>
      <c r="G2819" t="inlineStr">
        <is>
          <t>Capital Plan</t>
        </is>
      </c>
      <c r="H2819" s="3" t="n">
        <v>7500</v>
      </c>
      <c r="I2819" s="3" t="n">
        <v>0</v>
      </c>
      <c r="J2819" s="4" t="n">
        <v>7500</v>
      </c>
      <c r="K2819" s="99">
        <f>IF(H2819=0,0,I2819/H2819)</f>
        <v/>
      </c>
      <c r="L2819" s="100" t="inlineStr">
        <is>
          <t>Not Started</t>
        </is>
      </c>
    </row>
    <row r="2820">
      <c r="A2820" t="inlineStr">
        <is>
          <t>Almaden Terrace</t>
        </is>
      </c>
      <c r="B2820" t="n">
        <v>2026</v>
      </c>
      <c r="C2820" t="inlineStr">
        <is>
          <t>Domestic water piping</t>
        </is>
      </c>
      <c r="D2820" t="inlineStr">
        <is>
          <t>During site reconnaissance, management disclosed a variety of plumbing problems relating to sewer and supply piping. Whi</t>
        </is>
      </c>
      <c r="E2820" t="inlineStr">
        <is>
          <t>51130-00</t>
        </is>
      </c>
      <c r="F2820" s="98" t="inlineStr">
        <is>
          <t>GC</t>
        </is>
      </c>
      <c r="G2820" t="inlineStr">
        <is>
          <t>Capital Plan</t>
        </is>
      </c>
      <c r="H2820" s="3" t="n">
        <v>7500</v>
      </c>
      <c r="I2820" s="3" t="n">
        <v>0</v>
      </c>
      <c r="J2820" s="4" t="n">
        <v>7500</v>
      </c>
      <c r="K2820" s="99">
        <f>IF(H2820=0,0,I2820/H2820)</f>
        <v/>
      </c>
      <c r="L2820" s="100" t="inlineStr">
        <is>
          <t>Not Started</t>
        </is>
      </c>
    </row>
    <row r="2821">
      <c r="A2821" t="inlineStr">
        <is>
          <t>Almaden Terrace</t>
        </is>
      </c>
      <c r="B2821" t="n">
        <v>2026</v>
      </c>
      <c r="C2821" t="inlineStr">
        <is>
          <t>Lighing controller system</t>
        </is>
      </c>
      <c r="D2821" t="inlineStr">
        <is>
          <t>Inspect &amp; Replace</t>
        </is>
      </c>
      <c r="E2821" t="inlineStr">
        <is>
          <t>51140-00</t>
        </is>
      </c>
      <c r="F2821" s="98" t="inlineStr">
        <is>
          <t>GC</t>
        </is>
      </c>
      <c r="G2821" t="inlineStr">
        <is>
          <t>Capital Plan</t>
        </is>
      </c>
      <c r="H2821" s="3" t="n">
        <v>6800</v>
      </c>
      <c r="I2821" s="3" t="n">
        <v>0</v>
      </c>
      <c r="J2821" s="4" t="n">
        <v>6800</v>
      </c>
      <c r="K2821" s="99">
        <f>IF(H2821=0,0,I2821/H2821)</f>
        <v/>
      </c>
      <c r="L2821" s="100" t="inlineStr">
        <is>
          <t>Not Started</t>
        </is>
      </c>
    </row>
    <row r="2822">
      <c r="A2822" t="inlineStr">
        <is>
          <t>Almaden Terrace</t>
        </is>
      </c>
      <c r="B2822" t="n">
        <v>2026</v>
      </c>
      <c r="C2822" t="inlineStr">
        <is>
          <t>Storm sewer piping and drains</t>
        </is>
      </c>
      <c r="D2822" t="inlineStr">
        <is>
          <t>Clear yard drains</t>
        </is>
      </c>
      <c r="E2822" t="inlineStr">
        <is>
          <t>51130-00</t>
        </is>
      </c>
      <c r="F2822" s="98" t="inlineStr">
        <is>
          <t>GC</t>
        </is>
      </c>
      <c r="G2822" t="inlineStr">
        <is>
          <t>Capital Plan</t>
        </is>
      </c>
      <c r="H2822" s="3" t="n">
        <v>6500</v>
      </c>
      <c r="I2822" s="3" t="n">
        <v>0</v>
      </c>
      <c r="J2822" s="4" t="n">
        <v>6500</v>
      </c>
      <c r="K2822" s="99">
        <f>IF(H2822=0,0,I2822/H2822)</f>
        <v/>
      </c>
      <c r="L2822" s="100" t="inlineStr">
        <is>
          <t>Not Started</t>
        </is>
      </c>
    </row>
    <row r="2823">
      <c r="A2823" t="inlineStr">
        <is>
          <t>Almaden Terrace</t>
        </is>
      </c>
      <c r="B2823" t="n">
        <v>2026</v>
      </c>
      <c r="C2823" t="inlineStr">
        <is>
          <t>Landscape Cleanup &amp; Enhancements</t>
        </is>
      </c>
      <c r="D2823" t="inlineStr">
        <is>
          <t>Volunteer tree landscaping was noted in close proximity to buildings within patio enclosures. Locations included but wer</t>
        </is>
      </c>
      <c r="E2823" t="inlineStr">
        <is>
          <t>51045-00</t>
        </is>
      </c>
      <c r="F2823" s="101" t="inlineStr">
        <is>
          <t>PMC</t>
        </is>
      </c>
      <c r="G2823" t="inlineStr">
        <is>
          <t>Capital Plan</t>
        </is>
      </c>
      <c r="H2823" s="3" t="n">
        <v>5000</v>
      </c>
      <c r="I2823" s="3" t="n">
        <v>0</v>
      </c>
      <c r="J2823" s="4" t="n">
        <v>5000</v>
      </c>
      <c r="K2823" s="99">
        <f>IF(H2823=0,0,I2823/H2823)</f>
        <v/>
      </c>
      <c r="L2823" s="100" t="inlineStr">
        <is>
          <t>Not Started</t>
        </is>
      </c>
    </row>
    <row r="2824">
      <c r="A2824" t="inlineStr">
        <is>
          <t>Almaden Terrace</t>
        </is>
      </c>
      <c r="B2824" t="n">
        <v>2026</v>
      </c>
      <c r="C2824" t="inlineStr">
        <is>
          <t>Patio Fence Enclosure</t>
        </is>
      </c>
      <c r="D2824" t="inlineStr">
        <is>
          <t>Settlement and impact damage was noted at various patio enclosures throughout the site. Repairs are recommended.</t>
        </is>
      </c>
      <c r="E2824" t="inlineStr">
        <is>
          <t>51076-00</t>
        </is>
      </c>
      <c r="F2824" s="98" t="inlineStr">
        <is>
          <t>GC</t>
        </is>
      </c>
      <c r="G2824" t="inlineStr">
        <is>
          <t>Capital Plan</t>
        </is>
      </c>
      <c r="H2824" s="3" t="n">
        <v>5000</v>
      </c>
      <c r="I2824" s="3" t="n">
        <v>0</v>
      </c>
      <c r="J2824" s="4" t="n">
        <v>5000</v>
      </c>
      <c r="K2824" s="99">
        <f>IF(H2824=0,0,I2824/H2824)</f>
        <v/>
      </c>
      <c r="L2824" s="100" t="inlineStr">
        <is>
          <t>Not Started</t>
        </is>
      </c>
    </row>
    <row r="2825">
      <c r="A2825" t="inlineStr">
        <is>
          <t>Almaden Terrace</t>
        </is>
      </c>
      <c r="B2825" t="n">
        <v>2026</v>
      </c>
      <c r="C2825" t="inlineStr">
        <is>
          <t>Storage room doors</t>
        </is>
      </c>
      <c r="D2825" t="inlineStr">
        <is>
          <t>Replace 10 storage doors</t>
        </is>
      </c>
      <c r="E2825" t="inlineStr">
        <is>
          <t>51073-00</t>
        </is>
      </c>
      <c r="F2825" s="98" t="inlineStr">
        <is>
          <t>GC</t>
        </is>
      </c>
      <c r="G2825" t="inlineStr">
        <is>
          <t>Capital Plan</t>
        </is>
      </c>
      <c r="H2825" s="3" t="n">
        <v>5000</v>
      </c>
      <c r="I2825" s="3" t="n">
        <v>0</v>
      </c>
      <c r="J2825" s="4" t="n">
        <v>5000</v>
      </c>
      <c r="K2825" s="99">
        <f>IF(H2825=0,0,I2825/H2825)</f>
        <v/>
      </c>
      <c r="L2825" s="100" t="inlineStr">
        <is>
          <t>Not Started</t>
        </is>
      </c>
    </row>
    <row r="2826">
      <c r="A2826" t="inlineStr">
        <is>
          <t>Almaden Terrace</t>
        </is>
      </c>
      <c r="B2826" t="n">
        <v>2026</v>
      </c>
      <c r="C2826" t="inlineStr">
        <is>
          <t>Tools</t>
        </is>
      </c>
      <c r="D2826" t="inlineStr">
        <is>
          <t>Various Tools for Maintenance Workshop</t>
        </is>
      </c>
      <c r="E2826" t="inlineStr">
        <is>
          <t>51995-00</t>
        </is>
      </c>
      <c r="F2826" s="101" t="inlineStr">
        <is>
          <t>PMC</t>
        </is>
      </c>
      <c r="G2826" t="inlineStr">
        <is>
          <t>Capital Plan</t>
        </is>
      </c>
      <c r="H2826" s="3" t="n">
        <v>5000</v>
      </c>
      <c r="I2826" s="3" t="n">
        <v>0</v>
      </c>
      <c r="J2826" s="4" t="n">
        <v>5000</v>
      </c>
      <c r="K2826" s="99">
        <f>IF(H2826=0,0,I2826/H2826)</f>
        <v/>
      </c>
      <c r="L2826" s="100" t="inlineStr">
        <is>
          <t>Not Started</t>
        </is>
      </c>
    </row>
    <row r="2827">
      <c r="A2827" t="inlineStr">
        <is>
          <t>Almaden Terrace</t>
        </is>
      </c>
      <c r="B2827" t="n">
        <v>2026</v>
      </c>
      <c r="C2827" t="inlineStr">
        <is>
          <t xml:space="preserve">Swimming pool pumps repair / replace </t>
        </is>
      </c>
      <c r="D2827" t="inlineStr">
        <is>
          <t>Add vacume release device</t>
        </is>
      </c>
      <c r="E2827" t="inlineStr">
        <is>
          <t>51026-00</t>
        </is>
      </c>
      <c r="F2827" s="98" t="inlineStr">
        <is>
          <t>GC</t>
        </is>
      </c>
      <c r="G2827" t="inlineStr">
        <is>
          <t>Capital Plan</t>
        </is>
      </c>
      <c r="H2827" s="3" t="n">
        <v>4800</v>
      </c>
      <c r="I2827" s="3" t="n">
        <v>0</v>
      </c>
      <c r="J2827" s="4" t="n">
        <v>4800</v>
      </c>
      <c r="K2827" s="99">
        <f>IF(H2827=0,0,I2827/H2827)</f>
        <v/>
      </c>
      <c r="L2827" s="100" t="inlineStr">
        <is>
          <t>Not Started</t>
        </is>
      </c>
    </row>
    <row r="2828">
      <c r="A2828" t="inlineStr">
        <is>
          <t>Almaden Terrace</t>
        </is>
      </c>
      <c r="B2828" t="n">
        <v>2026</v>
      </c>
      <c r="C2828" t="inlineStr">
        <is>
          <t>Repair exterior stair treads and stringers</t>
        </is>
      </c>
      <c r="D2828" t="inlineStr">
        <is>
          <t>Replace 10 damaged stair treads and repair landings</t>
        </is>
      </c>
      <c r="E2828" t="inlineStr">
        <is>
          <t>51070-00</t>
        </is>
      </c>
      <c r="F2828" s="98" t="inlineStr">
        <is>
          <t>GC</t>
        </is>
      </c>
      <c r="G2828" t="inlineStr">
        <is>
          <t>Capital Plan</t>
        </is>
      </c>
      <c r="H2828" s="3" t="n">
        <v>3800</v>
      </c>
      <c r="I2828" s="3" t="n">
        <v>0</v>
      </c>
      <c r="J2828" s="4" t="n">
        <v>3800</v>
      </c>
      <c r="K2828" s="99">
        <f>IF(H2828=0,0,I2828/H2828)</f>
        <v/>
      </c>
      <c r="L2828" s="100" t="inlineStr">
        <is>
          <t>Not Started</t>
        </is>
      </c>
    </row>
    <row r="2829">
      <c r="A2829" t="inlineStr">
        <is>
          <t>Almaden Terrace</t>
        </is>
      </c>
      <c r="B2829" t="n">
        <v>2026</v>
      </c>
      <c r="C2829" t="inlineStr">
        <is>
          <t>Common Area Accessibility</t>
        </is>
      </c>
      <c r="D2829" t="inlineStr">
        <is>
          <t>ADA-compliant parking spaces are required to have an adjacent access aisle. Access aisles were not observed at the acces</t>
        </is>
      </c>
      <c r="E2829" t="inlineStr">
        <is>
          <t>51160-00</t>
        </is>
      </c>
      <c r="F2829" s="101" t="inlineStr">
        <is>
          <t>PMC</t>
        </is>
      </c>
      <c r="G2829" t="inlineStr">
        <is>
          <t>Capital Plan</t>
        </is>
      </c>
      <c r="H2829" s="3" t="n">
        <v>500</v>
      </c>
      <c r="I2829" s="3" t="n">
        <v>0</v>
      </c>
      <c r="J2829" s="4" t="n">
        <v>500</v>
      </c>
      <c r="K2829" s="99">
        <f>IF(H2829=0,0,I2829/H2829)</f>
        <v/>
      </c>
      <c r="L2829" s="100" t="inlineStr">
        <is>
          <t>Not Started</t>
        </is>
      </c>
    </row>
    <row r="2830">
      <c r="A2830" t="inlineStr">
        <is>
          <t>Almaden Terrace</t>
        </is>
      </c>
      <c r="B2830" t="n">
        <v>2026</v>
      </c>
      <c r="C2830" t="inlineStr">
        <is>
          <t>Contingency</t>
        </is>
      </c>
      <c r="E2830" t="inlineStr">
        <is>
          <t>51990-00</t>
        </is>
      </c>
      <c r="F2830" s="98" t="inlineStr">
        <is>
          <t>GC</t>
        </is>
      </c>
      <c r="G2830" s="102" t="inlineStr">
        <is>
          <t>Contingency</t>
        </is>
      </c>
      <c r="H2830" s="3" t="n">
        <v>427584</v>
      </c>
      <c r="I2830" s="3" t="n">
        <v>0</v>
      </c>
      <c r="J2830" s="4" t="n">
        <v>427584</v>
      </c>
      <c r="K2830" s="99">
        <f>IF(H2830=0,0,I2830/H2830)</f>
        <v/>
      </c>
      <c r="L2830" s="101" t="inlineStr">
        <is>
          <t>Reserve</t>
        </is>
      </c>
    </row>
    <row r="2831">
      <c r="A2831" t="inlineStr">
        <is>
          <t>Almaden Terrace</t>
        </is>
      </c>
      <c r="B2831" t="n">
        <v>2026</v>
      </c>
      <c r="C2831" t="inlineStr">
        <is>
          <t>Construction Management Fee</t>
        </is>
      </c>
      <c r="E2831" t="inlineStr">
        <is>
          <t>51190-00</t>
        </is>
      </c>
      <c r="F2831" s="98" t="inlineStr">
        <is>
          <t>GC</t>
        </is>
      </c>
      <c r="G2831" s="102" t="inlineStr">
        <is>
          <t>CM Fee</t>
        </is>
      </c>
      <c r="H2831" s="3" t="n">
        <v>158628</v>
      </c>
      <c r="I2831" s="3" t="n">
        <v>0</v>
      </c>
      <c r="J2831" s="4" t="n">
        <v>158628</v>
      </c>
      <c r="K2831" s="99">
        <f>IF(H2831=0,0,I2831/H2831)</f>
        <v/>
      </c>
      <c r="L2831" s="101" t="inlineStr">
        <is>
          <t>Reserve</t>
        </is>
      </c>
    </row>
    <row r="2832">
      <c r="A2832" t="inlineStr">
        <is>
          <t>Sunterra</t>
        </is>
      </c>
      <c r="B2832" t="n">
        <v>2026</v>
      </c>
      <c r="C2832" t="inlineStr">
        <is>
          <t>Modified bitumen membrane repairs / replacement</t>
        </is>
      </c>
      <c r="D2832" t="inlineStr">
        <is>
          <t>Modified bitumen membrane repairs / replacement</t>
        </is>
      </c>
      <c r="E2832" t="n">
        <v>84433</v>
      </c>
      <c r="F2832" s="98" t="inlineStr">
        <is>
          <t>GC</t>
        </is>
      </c>
      <c r="G2832" t="inlineStr">
        <is>
          <t>Capital Plan</t>
        </is>
      </c>
      <c r="H2832" s="3" t="n">
        <v>650000</v>
      </c>
      <c r="I2832" s="3" t="n">
        <v>0</v>
      </c>
      <c r="J2832" s="4" t="n">
        <v>650000</v>
      </c>
      <c r="K2832" s="99">
        <f>IF(H2832=0,0,I2832/H2832)</f>
        <v/>
      </c>
      <c r="L2832" s="100" t="inlineStr">
        <is>
          <t>Not Started</t>
        </is>
      </c>
    </row>
    <row r="2833">
      <c r="A2833" t="inlineStr">
        <is>
          <t>Sunterra</t>
        </is>
      </c>
      <c r="B2833" t="n">
        <v>2026</v>
      </c>
      <c r="C2833" t="inlineStr">
        <is>
          <t xml:space="preserve">Retaining walls </t>
        </is>
      </c>
      <c r="D2833" t="inlineStr">
        <is>
          <t>Retaining walls</t>
        </is>
      </c>
      <c r="E2833" t="n">
        <v>84434</v>
      </c>
      <c r="F2833" s="98" t="inlineStr">
        <is>
          <t>GC</t>
        </is>
      </c>
      <c r="G2833" t="inlineStr">
        <is>
          <t>Capital Plan</t>
        </is>
      </c>
      <c r="H2833" s="3" t="n">
        <v>615000</v>
      </c>
      <c r="I2833" s="3" t="n">
        <v>0</v>
      </c>
      <c r="J2833" s="4" t="n">
        <v>615000</v>
      </c>
      <c r="K2833" s="99">
        <f>IF(H2833=0,0,I2833/H2833)</f>
        <v/>
      </c>
      <c r="L2833" s="100" t="inlineStr">
        <is>
          <t>Not Started</t>
        </is>
      </c>
    </row>
    <row r="2834">
      <c r="A2834" t="inlineStr">
        <is>
          <t>Sunterra</t>
        </is>
      </c>
      <c r="B2834" t="n">
        <v>2026</v>
      </c>
      <c r="C2834" t="inlineStr">
        <is>
          <t xml:space="preserve">Asphalt seal coating </t>
        </is>
      </c>
      <c r="D2834" t="inlineStr">
        <is>
          <t>Asphalt seal coating</t>
        </is>
      </c>
      <c r="E2834" t="n">
        <v>84204</v>
      </c>
      <c r="F2834" s="98" t="inlineStr">
        <is>
          <t>GC</t>
        </is>
      </c>
      <c r="G2834" t="inlineStr">
        <is>
          <t>Capital Plan</t>
        </is>
      </c>
      <c r="H2834" s="3" t="n">
        <v>426300</v>
      </c>
      <c r="I2834" s="3" t="n">
        <v>0</v>
      </c>
      <c r="J2834" s="4" t="n">
        <v>426300</v>
      </c>
      <c r="K2834" s="99">
        <f>IF(H2834=0,0,I2834/H2834)</f>
        <v/>
      </c>
      <c r="L2834" s="100" t="inlineStr">
        <is>
          <t>Not Started</t>
        </is>
      </c>
    </row>
    <row r="2835">
      <c r="A2835" t="inlineStr">
        <is>
          <t>Sunterra</t>
        </is>
      </c>
      <c r="B2835" t="n">
        <v>2026</v>
      </c>
      <c r="C2835" t="inlineStr">
        <is>
          <t>Exterior paint</t>
        </is>
      </c>
      <c r="D2835" t="inlineStr">
        <is>
          <t>Exterior paint</t>
        </is>
      </c>
      <c r="E2835" t="n">
        <v>84101</v>
      </c>
      <c r="F2835" s="98" t="inlineStr">
        <is>
          <t>GC</t>
        </is>
      </c>
      <c r="G2835" t="inlineStr">
        <is>
          <t>Capital Plan</t>
        </is>
      </c>
      <c r="H2835" s="3" t="n">
        <v>360000</v>
      </c>
      <c r="I2835" s="3" t="n">
        <v>0</v>
      </c>
      <c r="J2835" s="4" t="n">
        <v>360000</v>
      </c>
      <c r="K2835" s="99">
        <f>IF(H2835=0,0,I2835/H2835)</f>
        <v/>
      </c>
      <c r="L2835" s="100" t="inlineStr">
        <is>
          <t>Not Started</t>
        </is>
      </c>
    </row>
    <row r="2836">
      <c r="A2836" t="inlineStr">
        <is>
          <t>Sunterra</t>
        </is>
      </c>
      <c r="B2836" t="n">
        <v>2026</v>
      </c>
      <c r="C2836" t="inlineStr">
        <is>
          <t>ADA parking &amp; ramps</t>
        </is>
      </c>
      <c r="D2836" t="inlineStr">
        <is>
          <t>ADA parking &amp; ramps</t>
        </is>
      </c>
      <c r="E2836" t="n">
        <v>84201</v>
      </c>
      <c r="F2836" s="98" t="inlineStr">
        <is>
          <t>GC</t>
        </is>
      </c>
      <c r="G2836" t="inlineStr">
        <is>
          <t>Capital Plan</t>
        </is>
      </c>
      <c r="H2836" s="3" t="n">
        <v>160000</v>
      </c>
      <c r="I2836" s="3" t="n">
        <v>0</v>
      </c>
      <c r="J2836" s="4" t="n">
        <v>160000</v>
      </c>
      <c r="K2836" s="99">
        <f>IF(H2836=0,0,I2836/H2836)</f>
        <v/>
      </c>
      <c r="L2836" s="100" t="inlineStr">
        <is>
          <t>Not Started</t>
        </is>
      </c>
    </row>
    <row r="2837">
      <c r="A2837" t="inlineStr">
        <is>
          <t>Sunterra</t>
        </is>
      </c>
      <c r="B2837" t="n">
        <v>2026</v>
      </c>
      <c r="C2837" t="inlineStr">
        <is>
          <t>Stucco repairs</t>
        </is>
      </c>
      <c r="D2837" t="inlineStr">
        <is>
          <t>Stucco repairs</t>
        </is>
      </c>
      <c r="E2837" t="n">
        <v>84206</v>
      </c>
      <c r="F2837" s="98" t="inlineStr">
        <is>
          <t>GC</t>
        </is>
      </c>
      <c r="G2837" t="inlineStr">
        <is>
          <t>Capital Plan</t>
        </is>
      </c>
      <c r="H2837" s="3" t="n">
        <v>135500</v>
      </c>
      <c r="I2837" s="3" t="n">
        <v>0</v>
      </c>
      <c r="J2837" s="4" t="n">
        <v>135500</v>
      </c>
      <c r="K2837" s="99">
        <f>IF(H2837=0,0,I2837/H2837)</f>
        <v/>
      </c>
      <c r="L2837" s="100" t="inlineStr">
        <is>
          <t>Not Started</t>
        </is>
      </c>
    </row>
    <row r="2838">
      <c r="A2838" t="inlineStr">
        <is>
          <t>Sunterra</t>
        </is>
      </c>
      <c r="B2838" t="n">
        <v>2026</v>
      </c>
      <c r="C2838" t="inlineStr">
        <is>
          <t xml:space="preserve">Plumbing, kitchen and baths </t>
        </is>
      </c>
      <c r="D2838" t="inlineStr">
        <is>
          <t>Plumbing, kitchen and baths</t>
        </is>
      </c>
      <c r="E2838" t="n">
        <v>84304</v>
      </c>
      <c r="F2838" s="101" t="inlineStr">
        <is>
          <t>PMC</t>
        </is>
      </c>
      <c r="G2838" t="inlineStr">
        <is>
          <t>Capital Plan</t>
        </is>
      </c>
      <c r="H2838" s="3" t="n">
        <v>124800</v>
      </c>
      <c r="I2838" s="3" t="n">
        <v>0</v>
      </c>
      <c r="J2838" s="4" t="n">
        <v>124800</v>
      </c>
      <c r="K2838" s="99">
        <f>IF(H2838=0,0,I2838/H2838)</f>
        <v/>
      </c>
      <c r="L2838" s="100" t="inlineStr">
        <is>
          <t>Not Started</t>
        </is>
      </c>
    </row>
    <row r="2839">
      <c r="A2839" t="inlineStr">
        <is>
          <t>Sunterra</t>
        </is>
      </c>
      <c r="B2839" t="n">
        <v>2026</v>
      </c>
      <c r="C2839" t="inlineStr">
        <is>
          <t>Erosion control and drainage</t>
        </is>
      </c>
      <c r="D2839" t="inlineStr">
        <is>
          <t>Erosion control and drainage</t>
        </is>
      </c>
      <c r="E2839" t="n">
        <v>84435</v>
      </c>
      <c r="F2839" s="98" t="inlineStr">
        <is>
          <t>GC</t>
        </is>
      </c>
      <c r="G2839" t="inlineStr">
        <is>
          <t>Capital Plan</t>
        </is>
      </c>
      <c r="H2839" s="3" t="n">
        <v>118500</v>
      </c>
      <c r="I2839" s="3" t="n">
        <v>0</v>
      </c>
      <c r="J2839" s="4" t="n">
        <v>118500</v>
      </c>
      <c r="K2839" s="99">
        <f>IF(H2839=0,0,I2839/H2839)</f>
        <v/>
      </c>
      <c r="L2839" s="100" t="inlineStr">
        <is>
          <t>Not Started</t>
        </is>
      </c>
    </row>
    <row r="2840">
      <c r="A2840" t="inlineStr">
        <is>
          <t>Sunterra</t>
        </is>
      </c>
      <c r="B2840" t="n">
        <v>2026</v>
      </c>
      <c r="C2840" t="inlineStr">
        <is>
          <t>Termite Remediation</t>
        </is>
      </c>
      <c r="D2840" t="inlineStr">
        <is>
          <t>Termite Remediation</t>
        </is>
      </c>
      <c r="E2840" t="n">
        <v>83170</v>
      </c>
      <c r="F2840" s="101" t="inlineStr">
        <is>
          <t>Unmarked</t>
        </is>
      </c>
      <c r="G2840" t="inlineStr">
        <is>
          <t>Capital Plan</t>
        </is>
      </c>
      <c r="H2840" s="3" t="n">
        <v>114500</v>
      </c>
      <c r="I2840" s="3" t="n">
        <v>0</v>
      </c>
      <c r="J2840" s="4" t="n">
        <v>114500</v>
      </c>
      <c r="K2840" s="99">
        <f>IF(H2840=0,0,I2840/H2840)</f>
        <v/>
      </c>
      <c r="L2840" s="100" t="inlineStr">
        <is>
          <t>Not Started</t>
        </is>
      </c>
    </row>
    <row r="2841">
      <c r="A2841" t="inlineStr">
        <is>
          <t>Sunterra</t>
        </is>
      </c>
      <c r="B2841" t="n">
        <v>2026</v>
      </c>
      <c r="C2841" t="inlineStr">
        <is>
          <t>Pet park / pet washing station</t>
        </is>
      </c>
      <c r="D2841" t="inlineStr">
        <is>
          <t>Pet park / pet washing station</t>
        </is>
      </c>
      <c r="E2841" t="n">
        <v>84130</v>
      </c>
      <c r="F2841" s="98" t="inlineStr">
        <is>
          <t>GC</t>
        </is>
      </c>
      <c r="G2841" t="inlineStr">
        <is>
          <t>Capital Plan</t>
        </is>
      </c>
      <c r="H2841" s="3" t="n">
        <v>110000</v>
      </c>
      <c r="I2841" s="3" t="n">
        <v>0</v>
      </c>
      <c r="J2841" s="4" t="n">
        <v>110000</v>
      </c>
      <c r="K2841" s="99">
        <f>IF(H2841=0,0,I2841/H2841)</f>
        <v/>
      </c>
      <c r="L2841" s="100" t="inlineStr">
        <is>
          <t>Not Started</t>
        </is>
      </c>
    </row>
    <row r="2842">
      <c r="A2842" t="inlineStr">
        <is>
          <t>Sunterra</t>
        </is>
      </c>
      <c r="B2842" t="n">
        <v>2026</v>
      </c>
      <c r="C2842" t="inlineStr">
        <is>
          <t>Repair exterior stair treads and stringers</t>
        </is>
      </c>
      <c r="D2842" t="inlineStr">
        <is>
          <t>Repair exterior stair treads and stringers</t>
        </is>
      </c>
      <c r="E2842" t="n">
        <v>84114</v>
      </c>
      <c r="F2842" s="98" t="inlineStr">
        <is>
          <t>GC</t>
        </is>
      </c>
      <c r="G2842" t="inlineStr">
        <is>
          <t>Capital Plan</t>
        </is>
      </c>
      <c r="H2842" s="3" t="n">
        <v>102000</v>
      </c>
      <c r="I2842" s="3" t="n">
        <v>0</v>
      </c>
      <c r="J2842" s="4" t="n">
        <v>102000</v>
      </c>
      <c r="K2842" s="99">
        <f>IF(H2842=0,0,I2842/H2842)</f>
        <v/>
      </c>
      <c r="L2842" s="100" t="inlineStr">
        <is>
          <t>Not Started</t>
        </is>
      </c>
    </row>
    <row r="2843">
      <c r="A2843" t="inlineStr">
        <is>
          <t>Sunterra</t>
        </is>
      </c>
      <c r="B2843" t="n">
        <v>2026</v>
      </c>
      <c r="C2843" t="inlineStr">
        <is>
          <t>Sidewalks and curbs</t>
        </is>
      </c>
      <c r="D2843" t="inlineStr">
        <is>
          <t>Sidewalks and curbs</t>
        </is>
      </c>
      <c r="E2843" t="n">
        <v>84221</v>
      </c>
      <c r="F2843" s="98" t="inlineStr">
        <is>
          <t>GC</t>
        </is>
      </c>
      <c r="G2843" t="inlineStr">
        <is>
          <t>Capital Plan</t>
        </is>
      </c>
      <c r="H2843" s="3" t="n">
        <v>85500</v>
      </c>
      <c r="I2843" s="3" t="n">
        <v>0</v>
      </c>
      <c r="J2843" s="4" t="n">
        <v>85500</v>
      </c>
      <c r="K2843" s="99">
        <f>IF(H2843=0,0,I2843/H2843)</f>
        <v/>
      </c>
      <c r="L2843" s="100" t="inlineStr">
        <is>
          <t>Not Started</t>
        </is>
      </c>
    </row>
    <row r="2844">
      <c r="A2844" t="inlineStr">
        <is>
          <t>Sunterra</t>
        </is>
      </c>
      <c r="B2844" t="n">
        <v>2026</v>
      </c>
      <c r="C2844" t="inlineStr">
        <is>
          <t>Tree Trimming</t>
        </is>
      </c>
      <c r="D2844" t="inlineStr">
        <is>
          <t>Tree Trimming</t>
        </is>
      </c>
      <c r="E2844" t="n">
        <v>84300</v>
      </c>
      <c r="F2844" s="101" t="inlineStr">
        <is>
          <t>PMC</t>
        </is>
      </c>
      <c r="G2844" t="inlineStr">
        <is>
          <t>Capital Plan</t>
        </is>
      </c>
      <c r="H2844" s="3" t="n">
        <v>75000</v>
      </c>
      <c r="I2844" s="3" t="n">
        <v>0</v>
      </c>
      <c r="J2844" s="4" t="n">
        <v>75000</v>
      </c>
      <c r="K2844" s="99">
        <f>IF(H2844=0,0,I2844/H2844)</f>
        <v/>
      </c>
      <c r="L2844" s="100" t="inlineStr">
        <is>
          <t>Not Started</t>
        </is>
      </c>
    </row>
    <row r="2845">
      <c r="A2845" t="inlineStr">
        <is>
          <t>Sunterra</t>
        </is>
      </c>
      <c r="B2845" t="n">
        <v>2026</v>
      </c>
      <c r="C2845" t="inlineStr">
        <is>
          <t>Wall pack lighting</t>
        </is>
      </c>
      <c r="D2845" t="inlineStr">
        <is>
          <t>Wall pack lighting</t>
        </is>
      </c>
      <c r="E2845" t="n">
        <v>84112</v>
      </c>
      <c r="F2845" s="98" t="inlineStr">
        <is>
          <t>GC</t>
        </is>
      </c>
      <c r="G2845" t="inlineStr">
        <is>
          <t>Capital Plan</t>
        </is>
      </c>
      <c r="H2845" s="3" t="n">
        <v>72500</v>
      </c>
      <c r="I2845" s="3" t="n">
        <v>0</v>
      </c>
      <c r="J2845" s="4" t="n">
        <v>72500</v>
      </c>
      <c r="K2845" s="99">
        <f>IF(H2845=0,0,I2845/H2845)</f>
        <v/>
      </c>
      <c r="L2845" s="100" t="inlineStr">
        <is>
          <t>Not Started</t>
        </is>
      </c>
    </row>
    <row r="2846">
      <c r="A2846" t="inlineStr">
        <is>
          <t>Sunterra</t>
        </is>
      </c>
      <c r="B2846" t="n">
        <v>2026</v>
      </c>
      <c r="C2846" t="inlineStr">
        <is>
          <t>Stripe Parking</t>
        </is>
      </c>
      <c r="D2846" t="inlineStr">
        <is>
          <t>Stripe Parking</t>
        </is>
      </c>
      <c r="E2846" t="n">
        <v>84201</v>
      </c>
      <c r="F2846" s="98" t="inlineStr">
        <is>
          <t>GC</t>
        </is>
      </c>
      <c r="G2846" t="inlineStr">
        <is>
          <t>Capital Plan</t>
        </is>
      </c>
      <c r="H2846" s="3" t="n">
        <v>51450</v>
      </c>
      <c r="I2846" s="3" t="n">
        <v>0</v>
      </c>
      <c r="J2846" s="4" t="n">
        <v>51450</v>
      </c>
      <c r="K2846" s="99">
        <f>IF(H2846=0,0,I2846/H2846)</f>
        <v/>
      </c>
      <c r="L2846" s="100" t="inlineStr">
        <is>
          <t>Not Started</t>
        </is>
      </c>
    </row>
    <row r="2847">
      <c r="A2847" t="inlineStr">
        <is>
          <t>Sunterra</t>
        </is>
      </c>
      <c r="B2847" t="n">
        <v>2026</v>
      </c>
      <c r="C2847" t="inlineStr">
        <is>
          <t>Landscape Cleanup &amp; Enhancements</t>
        </is>
      </c>
      <c r="D2847" t="inlineStr">
        <is>
          <t>Landscape Cleanup &amp; Enhancements</t>
        </is>
      </c>
      <c r="E2847" t="n">
        <v>84303</v>
      </c>
      <c r="F2847" s="98" t="inlineStr">
        <is>
          <t>GC</t>
        </is>
      </c>
      <c r="G2847" t="inlineStr">
        <is>
          <t>Capital Plan</t>
        </is>
      </c>
      <c r="H2847" s="3" t="n">
        <v>50000</v>
      </c>
      <c r="I2847" s="3" t="n">
        <v>0</v>
      </c>
      <c r="J2847" s="4" t="n">
        <v>50000</v>
      </c>
      <c r="K2847" s="99">
        <f>IF(H2847=0,0,I2847/H2847)</f>
        <v/>
      </c>
      <c r="L2847" s="100" t="inlineStr">
        <is>
          <t>Not Started</t>
        </is>
      </c>
    </row>
    <row r="2848">
      <c r="A2848" t="inlineStr">
        <is>
          <t>Sunterra</t>
        </is>
      </c>
      <c r="B2848" t="n">
        <v>2026</v>
      </c>
      <c r="C2848" t="inlineStr">
        <is>
          <t>Repair exterior stair railings</t>
        </is>
      </c>
      <c r="D2848" t="inlineStr">
        <is>
          <t>Repair exterior stair railings</t>
        </is>
      </c>
      <c r="E2848" t="n">
        <v>84121</v>
      </c>
      <c r="F2848" s="98" t="inlineStr">
        <is>
          <t>GC</t>
        </is>
      </c>
      <c r="G2848" t="inlineStr">
        <is>
          <t>Capital Plan</t>
        </is>
      </c>
      <c r="H2848" s="3" t="n">
        <v>48500</v>
      </c>
      <c r="I2848" s="3" t="n">
        <v>0</v>
      </c>
      <c r="J2848" s="4" t="n">
        <v>48500</v>
      </c>
      <c r="K2848" s="99">
        <f>IF(H2848=0,0,I2848/H2848)</f>
        <v/>
      </c>
      <c r="L2848" s="100" t="inlineStr">
        <is>
          <t>Not Started</t>
        </is>
      </c>
    </row>
    <row r="2849">
      <c r="A2849" t="inlineStr">
        <is>
          <t>Sunterra</t>
        </is>
      </c>
      <c r="B2849" t="n">
        <v>2026</v>
      </c>
      <c r="C2849" t="inlineStr">
        <is>
          <t>Swimming pool resurface</t>
        </is>
      </c>
      <c r="D2849" t="inlineStr">
        <is>
          <t>Swimming pool resurface</t>
        </is>
      </c>
      <c r="E2849" t="n">
        <v>84095</v>
      </c>
      <c r="F2849" s="98" t="inlineStr">
        <is>
          <t>GC</t>
        </is>
      </c>
      <c r="G2849" t="inlineStr">
        <is>
          <t>Capital Plan</t>
        </is>
      </c>
      <c r="H2849" s="3" t="n">
        <v>46000</v>
      </c>
      <c r="I2849" s="3" t="n">
        <v>0</v>
      </c>
      <c r="J2849" s="4" t="n">
        <v>46000</v>
      </c>
      <c r="K2849" s="99">
        <f>IF(H2849=0,0,I2849/H2849)</f>
        <v/>
      </c>
      <c r="L2849" s="100" t="inlineStr">
        <is>
          <t>Not Started</t>
        </is>
      </c>
    </row>
    <row r="2850">
      <c r="A2850" t="inlineStr">
        <is>
          <t>Sunterra</t>
        </is>
      </c>
      <c r="B2850" t="n">
        <v>2026</v>
      </c>
      <c r="C2850" t="inlineStr">
        <is>
          <t>Sewer Systems</t>
        </is>
      </c>
      <c r="D2850" t="inlineStr">
        <is>
          <t>Sewer Systems</t>
        </is>
      </c>
      <c r="E2850" t="n">
        <v>84385</v>
      </c>
      <c r="F2850" s="98" t="inlineStr">
        <is>
          <t>GC</t>
        </is>
      </c>
      <c r="G2850" t="inlineStr">
        <is>
          <t>Capital Plan</t>
        </is>
      </c>
      <c r="H2850" s="3" t="n">
        <v>45000</v>
      </c>
      <c r="I2850" s="3" t="n">
        <v>0</v>
      </c>
      <c r="J2850" s="4" t="n">
        <v>45000</v>
      </c>
      <c r="K2850" s="99">
        <f>IF(H2850=0,0,I2850/H2850)</f>
        <v/>
      </c>
      <c r="L2850" s="100" t="inlineStr">
        <is>
          <t>Not Started</t>
        </is>
      </c>
    </row>
    <row r="2851">
      <c r="A2851" t="inlineStr">
        <is>
          <t>Sunterra</t>
        </is>
      </c>
      <c r="B2851" t="n">
        <v>2026</v>
      </c>
      <c r="C2851" t="inlineStr">
        <is>
          <t>Swimming pool fencing / gates</t>
        </is>
      </c>
      <c r="D2851" t="inlineStr">
        <is>
          <t>Swimming pool fencing / gates</t>
        </is>
      </c>
      <c r="E2851" t="n">
        <v>84095</v>
      </c>
      <c r="F2851" s="98" t="inlineStr">
        <is>
          <t>GC</t>
        </is>
      </c>
      <c r="G2851" t="inlineStr">
        <is>
          <t>Capital Plan</t>
        </is>
      </c>
      <c r="H2851" s="3" t="n">
        <v>42800</v>
      </c>
      <c r="I2851" s="3" t="n">
        <v>0</v>
      </c>
      <c r="J2851" s="4" t="n">
        <v>42800</v>
      </c>
      <c r="K2851" s="99">
        <f>IF(H2851=0,0,I2851/H2851)</f>
        <v/>
      </c>
      <c r="L2851" s="100" t="inlineStr">
        <is>
          <t>Not Started</t>
        </is>
      </c>
    </row>
    <row r="2852">
      <c r="A2852" t="inlineStr">
        <is>
          <t>Sunterra</t>
        </is>
      </c>
      <c r="B2852" t="n">
        <v>2026</v>
      </c>
      <c r="C2852" t="inlineStr">
        <is>
          <t xml:space="preserve">Sealants &amp; caulking </t>
        </is>
      </c>
      <c r="D2852" t="inlineStr">
        <is>
          <t>Sealants &amp; caulking</t>
        </is>
      </c>
      <c r="E2852" t="n">
        <v>84202</v>
      </c>
      <c r="F2852" s="98" t="inlineStr">
        <is>
          <t>GC</t>
        </is>
      </c>
      <c r="G2852" t="inlineStr">
        <is>
          <t>Capital Plan</t>
        </is>
      </c>
      <c r="H2852" s="3" t="n">
        <v>37500</v>
      </c>
      <c r="I2852" s="3" t="n">
        <v>0</v>
      </c>
      <c r="J2852" s="4" t="n">
        <v>37500</v>
      </c>
      <c r="K2852" s="99">
        <f>IF(H2852=0,0,I2852/H2852)</f>
        <v/>
      </c>
      <c r="L2852" s="100" t="inlineStr">
        <is>
          <t>Not Started</t>
        </is>
      </c>
    </row>
    <row r="2853">
      <c r="A2853" t="inlineStr">
        <is>
          <t>Sunterra</t>
        </is>
      </c>
      <c r="B2853" t="n">
        <v>2026</v>
      </c>
      <c r="C2853" t="inlineStr">
        <is>
          <t>Site perimeter fencing</t>
        </is>
      </c>
      <c r="D2853" t="inlineStr">
        <is>
          <t>Site perimeter fencing</t>
        </is>
      </c>
      <c r="E2853" t="n">
        <v>84205</v>
      </c>
      <c r="F2853" s="98" t="inlineStr">
        <is>
          <t>GC</t>
        </is>
      </c>
      <c r="G2853" t="inlineStr">
        <is>
          <t>Capital Plan</t>
        </is>
      </c>
      <c r="H2853" s="3" t="n">
        <v>35000</v>
      </c>
      <c r="I2853" s="3" t="n">
        <v>0</v>
      </c>
      <c r="J2853" s="4" t="n">
        <v>35000</v>
      </c>
      <c r="K2853" s="99">
        <f>IF(H2853=0,0,I2853/H2853)</f>
        <v/>
      </c>
      <c r="L2853" s="100" t="inlineStr">
        <is>
          <t>Not Started</t>
        </is>
      </c>
    </row>
    <row r="2854">
      <c r="A2854" t="inlineStr">
        <is>
          <t>Sunterra</t>
        </is>
      </c>
      <c r="B2854" t="n">
        <v>2026</v>
      </c>
      <c r="C2854" t="inlineStr">
        <is>
          <t>Landscape irrigation</t>
        </is>
      </c>
      <c r="D2854" t="inlineStr">
        <is>
          <t>Landscape irrigation</t>
        </is>
      </c>
      <c r="E2854" t="n">
        <v>84302</v>
      </c>
      <c r="F2854" s="101" t="inlineStr">
        <is>
          <t>PMC</t>
        </is>
      </c>
      <c r="G2854" t="inlineStr">
        <is>
          <t>Capital Plan</t>
        </is>
      </c>
      <c r="H2854" s="3" t="n">
        <v>35000</v>
      </c>
      <c r="I2854" s="3" t="n">
        <v>0</v>
      </c>
      <c r="J2854" s="4" t="n">
        <v>35000</v>
      </c>
      <c r="K2854" s="99">
        <f>IF(H2854=0,0,I2854/H2854)</f>
        <v/>
      </c>
      <c r="L2854" s="100" t="inlineStr">
        <is>
          <t>Not Started</t>
        </is>
      </c>
    </row>
    <row r="2855">
      <c r="A2855" t="inlineStr">
        <is>
          <t>Sunterra</t>
        </is>
      </c>
      <c r="B2855" t="n">
        <v>2026</v>
      </c>
      <c r="C2855" t="inlineStr">
        <is>
          <t>Expansion Joints</t>
        </is>
      </c>
      <c r="D2855" t="inlineStr">
        <is>
          <t>Expansion Joints</t>
        </is>
      </c>
      <c r="E2855" t="n">
        <v>84102</v>
      </c>
      <c r="F2855" s="98" t="inlineStr">
        <is>
          <t>GC</t>
        </is>
      </c>
      <c r="G2855" t="inlineStr">
        <is>
          <t>Capital Plan</t>
        </is>
      </c>
      <c r="H2855" s="3" t="n">
        <v>32500</v>
      </c>
      <c r="I2855" s="3" t="n">
        <v>0</v>
      </c>
      <c r="J2855" s="4" t="n">
        <v>32500</v>
      </c>
      <c r="K2855" s="99">
        <f>IF(H2855=0,0,I2855/H2855)</f>
        <v/>
      </c>
      <c r="L2855" s="100" t="inlineStr">
        <is>
          <t>Not Started</t>
        </is>
      </c>
    </row>
    <row r="2856">
      <c r="A2856" t="inlineStr">
        <is>
          <t>Sunterra</t>
        </is>
      </c>
      <c r="B2856" t="n">
        <v>2026</v>
      </c>
      <c r="C2856" t="inlineStr">
        <is>
          <t>Grills</t>
        </is>
      </c>
      <c r="D2856" t="inlineStr">
        <is>
          <t>Grills</t>
        </is>
      </c>
      <c r="E2856" t="n">
        <v>84203</v>
      </c>
      <c r="F2856" s="98" t="inlineStr">
        <is>
          <t>GC</t>
        </is>
      </c>
      <c r="G2856" t="inlineStr">
        <is>
          <t>Capital Plan</t>
        </is>
      </c>
      <c r="H2856" s="3" t="n">
        <v>30000</v>
      </c>
      <c r="I2856" s="3" t="n">
        <v>0</v>
      </c>
      <c r="J2856" s="4" t="n">
        <v>30000</v>
      </c>
      <c r="K2856" s="99">
        <f>IF(H2856=0,0,I2856/H2856)</f>
        <v/>
      </c>
      <c r="L2856" s="100" t="inlineStr">
        <is>
          <t>Not Started</t>
        </is>
      </c>
    </row>
    <row r="2857">
      <c r="A2857" t="inlineStr">
        <is>
          <t>Sunterra</t>
        </is>
      </c>
      <c r="B2857" t="n">
        <v>2026</v>
      </c>
      <c r="C2857" t="inlineStr">
        <is>
          <t>Playground area and equipment</t>
        </is>
      </c>
      <c r="D2857" t="inlineStr">
        <is>
          <t>Playground area and equipment</t>
        </is>
      </c>
      <c r="E2857" t="n">
        <v>84340</v>
      </c>
      <c r="F2857" s="98" t="inlineStr">
        <is>
          <t>GC</t>
        </is>
      </c>
      <c r="G2857" t="inlineStr">
        <is>
          <t>Capital Plan</t>
        </is>
      </c>
      <c r="H2857" s="3" t="n">
        <v>30000</v>
      </c>
      <c r="I2857" s="3" t="n">
        <v>0</v>
      </c>
      <c r="J2857" s="4" t="n">
        <v>30000</v>
      </c>
      <c r="K2857" s="99">
        <f>IF(H2857=0,0,I2857/H2857)</f>
        <v/>
      </c>
      <c r="L2857" s="100" t="inlineStr">
        <is>
          <t>Not Started</t>
        </is>
      </c>
    </row>
    <row r="2858">
      <c r="A2858" t="inlineStr">
        <is>
          <t>Sunterra</t>
        </is>
      </c>
      <c r="B2858" t="n">
        <v>2026</v>
      </c>
      <c r="C2858" t="inlineStr">
        <is>
          <t>Concrete deck / floor fill</t>
        </is>
      </c>
      <c r="D2858" t="inlineStr">
        <is>
          <t>Concrete deck / floor fill</t>
        </is>
      </c>
      <c r="E2858" t="n">
        <v>84104</v>
      </c>
      <c r="F2858" s="98" t="inlineStr">
        <is>
          <t>GC</t>
        </is>
      </c>
      <c r="G2858" t="inlineStr">
        <is>
          <t>Capital Plan</t>
        </is>
      </c>
      <c r="H2858" s="3" t="n">
        <v>25000</v>
      </c>
      <c r="I2858" s="3" t="n">
        <v>0</v>
      </c>
      <c r="J2858" s="4" t="n">
        <v>25000</v>
      </c>
      <c r="K2858" s="99">
        <f>IF(H2858=0,0,I2858/H2858)</f>
        <v/>
      </c>
      <c r="L2858" s="100" t="inlineStr">
        <is>
          <t>Not Started</t>
        </is>
      </c>
    </row>
    <row r="2859">
      <c r="A2859" t="inlineStr">
        <is>
          <t>Sunterra</t>
        </is>
      </c>
      <c r="B2859" t="n">
        <v>2026</v>
      </c>
      <c r="C2859" t="inlineStr">
        <is>
          <t>Gutters &amp; downspouts</t>
        </is>
      </c>
      <c r="D2859" t="inlineStr">
        <is>
          <t>Gutters &amp; downspouts</t>
        </is>
      </c>
      <c r="E2859" t="n">
        <v>84202</v>
      </c>
      <c r="F2859" s="98" t="inlineStr">
        <is>
          <t>GC</t>
        </is>
      </c>
      <c r="G2859" t="inlineStr">
        <is>
          <t>Capital Plan</t>
        </is>
      </c>
      <c r="H2859" s="3" t="n">
        <v>18500</v>
      </c>
      <c r="I2859" s="3" t="n">
        <v>0</v>
      </c>
      <c r="J2859" s="4" t="n">
        <v>18500</v>
      </c>
      <c r="K2859" s="99">
        <f>IF(H2859=0,0,I2859/H2859)</f>
        <v/>
      </c>
      <c r="L2859" s="100" t="inlineStr">
        <is>
          <t>Not Started</t>
        </is>
      </c>
    </row>
    <row r="2860">
      <c r="A2860" t="inlineStr">
        <is>
          <t>Sunterra</t>
        </is>
      </c>
      <c r="B2860" t="n">
        <v>2026</v>
      </c>
      <c r="C2860" t="inlineStr">
        <is>
          <t>Controlled access gates</t>
        </is>
      </c>
      <c r="D2860" t="inlineStr">
        <is>
          <t>Controlled access gates</t>
        </is>
      </c>
      <c r="E2860" t="n">
        <v>84275</v>
      </c>
      <c r="F2860" s="98" t="inlineStr">
        <is>
          <t>GC</t>
        </is>
      </c>
      <c r="G2860" t="inlineStr">
        <is>
          <t>Capital Plan</t>
        </is>
      </c>
      <c r="H2860" s="3" t="n">
        <v>15000</v>
      </c>
      <c r="I2860" s="3" t="n">
        <v>0</v>
      </c>
      <c r="J2860" s="4" t="n">
        <v>15000</v>
      </c>
      <c r="K2860" s="99">
        <f>IF(H2860=0,0,I2860/H2860)</f>
        <v/>
      </c>
      <c r="L2860" s="100" t="inlineStr">
        <is>
          <t>Not Started</t>
        </is>
      </c>
    </row>
    <row r="2861">
      <c r="A2861" t="inlineStr">
        <is>
          <t>Sunterra</t>
        </is>
      </c>
      <c r="B2861" t="n">
        <v>2026</v>
      </c>
      <c r="C2861" t="inlineStr">
        <is>
          <t>Pool furniture</t>
        </is>
      </c>
      <c r="D2861" t="inlineStr">
        <is>
          <t>Pool furniture</t>
        </is>
      </c>
      <c r="E2861" t="n">
        <v>84360</v>
      </c>
      <c r="F2861" s="101" t="inlineStr">
        <is>
          <t>PMC</t>
        </is>
      </c>
      <c r="G2861" t="inlineStr">
        <is>
          <t>Capital Plan</t>
        </is>
      </c>
      <c r="H2861" s="3" t="n">
        <v>15000</v>
      </c>
      <c r="I2861" s="3" t="n">
        <v>0</v>
      </c>
      <c r="J2861" s="4" t="n">
        <v>15000</v>
      </c>
      <c r="K2861" s="99">
        <f>IF(H2861=0,0,I2861/H2861)</f>
        <v/>
      </c>
      <c r="L2861" s="100" t="inlineStr">
        <is>
          <t>Not Started</t>
        </is>
      </c>
    </row>
    <row r="2862">
      <c r="A2862" t="inlineStr">
        <is>
          <t>Sunterra</t>
        </is>
      </c>
      <c r="B2862" t="n">
        <v>2026</v>
      </c>
      <c r="C2862" t="inlineStr">
        <is>
          <t>Dumpster enclosures</t>
        </is>
      </c>
      <c r="D2862" t="inlineStr">
        <is>
          <t>Dumpster enclosures</t>
        </is>
      </c>
      <c r="E2862" t="n">
        <v>84111</v>
      </c>
      <c r="F2862" s="98" t="inlineStr">
        <is>
          <t>GC</t>
        </is>
      </c>
      <c r="G2862" t="inlineStr">
        <is>
          <t>Capital Plan</t>
        </is>
      </c>
      <c r="H2862" s="3" t="n">
        <v>13500</v>
      </c>
      <c r="I2862" s="3" t="n">
        <v>0</v>
      </c>
      <c r="J2862" s="4" t="n">
        <v>13500</v>
      </c>
      <c r="K2862" s="99">
        <f>IF(H2862=0,0,I2862/H2862)</f>
        <v/>
      </c>
      <c r="L2862" s="100" t="inlineStr">
        <is>
          <t>Not Started</t>
        </is>
      </c>
    </row>
    <row r="2863">
      <c r="A2863" t="inlineStr">
        <is>
          <t>Sunterra</t>
        </is>
      </c>
      <c r="B2863" t="n">
        <v>2026</v>
      </c>
      <c r="C2863" t="inlineStr">
        <is>
          <t>Swimming pool deck</t>
        </is>
      </c>
      <c r="D2863" t="inlineStr">
        <is>
          <t>Swimming pool deck</t>
        </is>
      </c>
      <c r="E2863" t="n">
        <v>84095</v>
      </c>
      <c r="F2863" s="98" t="inlineStr">
        <is>
          <t>GC</t>
        </is>
      </c>
      <c r="G2863" t="inlineStr">
        <is>
          <t>Capital Plan</t>
        </is>
      </c>
      <c r="H2863" s="3" t="n">
        <v>13500</v>
      </c>
      <c r="I2863" s="3" t="n">
        <v>0</v>
      </c>
      <c r="J2863" s="4" t="n">
        <v>13500</v>
      </c>
      <c r="K2863" s="99">
        <f>IF(H2863=0,0,I2863/H2863)</f>
        <v/>
      </c>
      <c r="L2863" s="100" t="inlineStr">
        <is>
          <t>Not Started</t>
        </is>
      </c>
    </row>
    <row r="2864">
      <c r="A2864" t="inlineStr">
        <is>
          <t>Sunterra</t>
        </is>
      </c>
      <c r="B2864" t="n">
        <v>2026</v>
      </c>
      <c r="C2864" t="inlineStr">
        <is>
          <t>Electrical distribution - exterior</t>
        </is>
      </c>
      <c r="D2864" t="inlineStr">
        <is>
          <t>Electrical distribution - exterior</t>
        </is>
      </c>
      <c r="E2864" t="n">
        <v>84210</v>
      </c>
      <c r="F2864" s="98" t="inlineStr">
        <is>
          <t>GC</t>
        </is>
      </c>
      <c r="G2864" t="inlineStr">
        <is>
          <t>Capital Plan</t>
        </is>
      </c>
      <c r="H2864" s="3" t="n">
        <v>13000</v>
      </c>
      <c r="I2864" s="3" t="n">
        <v>0</v>
      </c>
      <c r="J2864" s="4" t="n">
        <v>13000</v>
      </c>
      <c r="K2864" s="99">
        <f>IF(H2864=0,0,I2864/H2864)</f>
        <v/>
      </c>
      <c r="L2864" s="100" t="inlineStr">
        <is>
          <t>Not Started</t>
        </is>
      </c>
    </row>
    <row r="2865">
      <c r="A2865" t="inlineStr">
        <is>
          <t>Sunterra</t>
        </is>
      </c>
      <c r="B2865" t="n">
        <v>2026</v>
      </c>
      <c r="C2865" t="inlineStr">
        <is>
          <t>Replace unit entry doors - exterior</t>
        </is>
      </c>
      <c r="D2865" t="inlineStr">
        <is>
          <t>Replace unit entry doors - exterior</t>
        </is>
      </c>
      <c r="E2865" t="n">
        <v>84215</v>
      </c>
      <c r="F2865" s="101" t="inlineStr">
        <is>
          <t>PMC</t>
        </is>
      </c>
      <c r="G2865" t="inlineStr">
        <is>
          <t>Capital Plan</t>
        </is>
      </c>
      <c r="H2865" s="3" t="n">
        <v>5000</v>
      </c>
      <c r="I2865" s="3" t="n">
        <v>0</v>
      </c>
      <c r="J2865" s="4" t="n">
        <v>5000</v>
      </c>
      <c r="K2865" s="99">
        <f>IF(H2865=0,0,I2865/H2865)</f>
        <v/>
      </c>
      <c r="L2865" s="100" t="inlineStr">
        <is>
          <t>Not Started</t>
        </is>
      </c>
    </row>
    <row r="2866">
      <c r="A2866" t="inlineStr">
        <is>
          <t>Sunterra</t>
        </is>
      </c>
      <c r="B2866" t="n">
        <v>2026</v>
      </c>
      <c r="C2866" t="inlineStr">
        <is>
          <t>Construction Management</t>
        </is>
      </c>
      <c r="D2866" t="inlineStr">
        <is>
          <t>Construction Management</t>
        </is>
      </c>
      <c r="E2866" t="n">
        <v>85305</v>
      </c>
      <c r="F2866" s="98" t="inlineStr">
        <is>
          <t>GC</t>
        </is>
      </c>
      <c r="G2866" s="102" t="inlineStr">
        <is>
          <t>CM Fee</t>
        </is>
      </c>
      <c r="H2866" s="3" t="n">
        <v>188630</v>
      </c>
      <c r="I2866" s="3" t="n">
        <v>0</v>
      </c>
      <c r="J2866" s="4" t="n">
        <v>188630</v>
      </c>
      <c r="K2866" s="99">
        <f>IF(H2866=0,0,I2866/H2866)</f>
        <v/>
      </c>
      <c r="L2866" s="101" t="inlineStr">
        <is>
          <t>Reserve</t>
        </is>
      </c>
    </row>
    <row r="2867">
      <c r="A2867" t="inlineStr">
        <is>
          <t>Santa Lucia</t>
        </is>
      </c>
      <c r="B2867" t="n">
        <v>2026</v>
      </c>
      <c r="C2867" t="inlineStr">
        <is>
          <t>Exterior paint</t>
        </is>
      </c>
      <c r="D2867" t="inlineStr">
        <is>
          <t>PNA - Paint Exteriors</t>
        </is>
      </c>
      <c r="E2867" t="inlineStr">
        <is>
          <t>51080-00</t>
        </is>
      </c>
      <c r="F2867" s="98" t="inlineStr">
        <is>
          <t>GC</t>
        </is>
      </c>
      <c r="G2867" t="inlineStr">
        <is>
          <t>Capital Plan</t>
        </is>
      </c>
      <c r="H2867" s="3" t="n">
        <v>357000</v>
      </c>
      <c r="I2867" s="3" t="n">
        <v>0</v>
      </c>
      <c r="J2867" s="4" t="n">
        <v>357000</v>
      </c>
      <c r="K2867" s="99">
        <f>IF(H2867=0,0,I2867/H2867)</f>
        <v/>
      </c>
      <c r="L2867" s="100" t="inlineStr">
        <is>
          <t>Not Started</t>
        </is>
      </c>
    </row>
    <row r="2868">
      <c r="A2868" t="inlineStr">
        <is>
          <t>Santa Lucia</t>
        </is>
      </c>
      <c r="B2868" t="n">
        <v>2026</v>
      </c>
      <c r="C2868" t="inlineStr">
        <is>
          <t xml:space="preserve">Asphalt seal coating </t>
        </is>
      </c>
      <c r="D2868" t="inlineStr">
        <is>
          <t>PNA - Seal / Crack Fill</t>
        </is>
      </c>
      <c r="E2868" t="inlineStr">
        <is>
          <t>51053-00</t>
        </is>
      </c>
      <c r="F2868" s="98" t="inlineStr">
        <is>
          <t>GC</t>
        </is>
      </c>
      <c r="G2868" t="inlineStr">
        <is>
          <t>Capital Plan</t>
        </is>
      </c>
      <c r="H2868" s="3" t="n">
        <v>266800</v>
      </c>
      <c r="I2868" s="3" t="n">
        <v>0</v>
      </c>
      <c r="J2868" s="4" t="n">
        <v>266800</v>
      </c>
      <c r="K2868" s="99">
        <f>IF(H2868=0,0,I2868/H2868)</f>
        <v/>
      </c>
      <c r="L2868" s="100" t="inlineStr">
        <is>
          <t>Not Started</t>
        </is>
      </c>
    </row>
    <row r="2869">
      <c r="A2869" t="inlineStr">
        <is>
          <t>Santa Lucia</t>
        </is>
      </c>
      <c r="B2869" t="n">
        <v>2026</v>
      </c>
      <c r="C2869" t="inlineStr">
        <is>
          <t>Install Wheel Stops at All Parking</t>
        </is>
      </c>
      <c r="D2869" t="inlineStr">
        <is>
          <t>PNA - Install Wheel Stops (6' Concrete)</t>
        </is>
      </c>
      <c r="E2869" t="inlineStr">
        <is>
          <t>51050-00</t>
        </is>
      </c>
      <c r="F2869" s="98" t="inlineStr">
        <is>
          <t>GC</t>
        </is>
      </c>
      <c r="G2869" t="inlineStr">
        <is>
          <t>Capital Plan</t>
        </is>
      </c>
      <c r="H2869" s="3" t="n">
        <v>62800</v>
      </c>
      <c r="I2869" s="3" t="n">
        <v>0</v>
      </c>
      <c r="J2869" s="4" t="n">
        <v>62800</v>
      </c>
      <c r="K2869" s="99">
        <f>IF(H2869=0,0,I2869/H2869)</f>
        <v/>
      </c>
      <c r="L2869" s="100" t="inlineStr">
        <is>
          <t>Not Started</t>
        </is>
      </c>
    </row>
    <row r="2870">
      <c r="A2870" t="inlineStr">
        <is>
          <t>Santa Lucia</t>
        </is>
      </c>
      <c r="B2870" t="n">
        <v>2026</v>
      </c>
      <c r="C2870" t="inlineStr">
        <is>
          <t>Pressure wash</t>
        </is>
      </c>
      <c r="D2870" t="inlineStr">
        <is>
          <t>PNA - Pressure Wash Exteriors</t>
        </is>
      </c>
      <c r="E2870" t="inlineStr">
        <is>
          <t>51990-00</t>
        </is>
      </c>
      <c r="F2870" s="98" t="inlineStr">
        <is>
          <t>GC</t>
        </is>
      </c>
      <c r="G2870" t="inlineStr">
        <is>
          <t>Capital Plan</t>
        </is>
      </c>
      <c r="H2870" s="3" t="n">
        <v>61200</v>
      </c>
      <c r="I2870" s="3" t="n">
        <v>0</v>
      </c>
      <c r="J2870" s="4" t="n">
        <v>61200</v>
      </c>
      <c r="K2870" s="99">
        <f>IF(H2870=0,0,I2870/H2870)</f>
        <v/>
      </c>
      <c r="L2870" s="100" t="inlineStr">
        <is>
          <t>Not Started</t>
        </is>
      </c>
    </row>
    <row r="2871">
      <c r="A2871" t="inlineStr">
        <is>
          <t>Santa Lucia</t>
        </is>
      </c>
      <c r="B2871" t="n">
        <v>2026</v>
      </c>
      <c r="C2871" t="inlineStr">
        <is>
          <t>Termite Remediation</t>
        </is>
      </c>
      <c r="D2871" t="inlineStr">
        <is>
          <t>PNA - Termite Remediation</t>
        </is>
      </c>
      <c r="E2871" t="inlineStr">
        <is>
          <t>51992-00</t>
        </is>
      </c>
      <c r="F2871" s="101" t="inlineStr">
        <is>
          <t>PMC</t>
        </is>
      </c>
      <c r="G2871" t="inlineStr">
        <is>
          <t>Capital Plan</t>
        </is>
      </c>
      <c r="H2871" s="3" t="n">
        <v>58800</v>
      </c>
      <c r="I2871" s="3" t="n">
        <v>0</v>
      </c>
      <c r="J2871" s="4" t="n">
        <v>58800</v>
      </c>
      <c r="K2871" s="99">
        <f>IF(H2871=0,0,I2871/H2871)</f>
        <v/>
      </c>
      <c r="L2871" s="100" t="inlineStr">
        <is>
          <t>Not Started</t>
        </is>
      </c>
    </row>
    <row r="2872">
      <c r="A2872" t="inlineStr">
        <is>
          <t>Santa Lucia</t>
        </is>
      </c>
      <c r="B2872" t="n">
        <v>2026</v>
      </c>
      <c r="C2872" t="inlineStr">
        <is>
          <t>Tree Trimming</t>
        </is>
      </c>
      <c r="D2872" t="inlineStr">
        <is>
          <t>PNA - Tree Trimming</t>
        </is>
      </c>
      <c r="E2872" t="inlineStr">
        <is>
          <t>51045-00</t>
        </is>
      </c>
      <c r="F2872" s="101" t="inlineStr">
        <is>
          <t>PMC</t>
        </is>
      </c>
      <c r="G2872" t="inlineStr">
        <is>
          <t>Capital Plan</t>
        </is>
      </c>
      <c r="H2872" s="3" t="n">
        <v>43200</v>
      </c>
      <c r="I2872" s="3" t="n">
        <v>0</v>
      </c>
      <c r="J2872" s="4" t="n">
        <v>43200</v>
      </c>
      <c r="K2872" s="99">
        <f>IF(H2872=0,0,I2872/H2872)</f>
        <v/>
      </c>
      <c r="L2872" s="100" t="inlineStr">
        <is>
          <t>Not Started</t>
        </is>
      </c>
    </row>
    <row r="2873">
      <c r="A2873" t="inlineStr">
        <is>
          <t>Santa Lucia</t>
        </is>
      </c>
      <c r="B2873" t="n">
        <v>2026</v>
      </c>
      <c r="C2873" t="inlineStr">
        <is>
          <t>Wall pack lighting</t>
        </is>
      </c>
      <c r="D2873" t="inlineStr">
        <is>
          <t>PNA - Replace Wall Pack / Carport Lighting w/ LED</t>
        </is>
      </c>
      <c r="E2873" t="inlineStr">
        <is>
          <t>51141-00</t>
        </is>
      </c>
      <c r="F2873" s="98" t="inlineStr">
        <is>
          <t>GC</t>
        </is>
      </c>
      <c r="G2873" t="inlineStr">
        <is>
          <t>Capital Plan</t>
        </is>
      </c>
      <c r="H2873" s="3" t="n">
        <v>39900</v>
      </c>
      <c r="I2873" s="3" t="n">
        <v>0</v>
      </c>
      <c r="J2873" s="4" t="n">
        <v>39900</v>
      </c>
      <c r="K2873" s="99">
        <f>IF(H2873=0,0,I2873/H2873)</f>
        <v/>
      </c>
      <c r="L2873" s="100" t="inlineStr">
        <is>
          <t>Not Started</t>
        </is>
      </c>
    </row>
    <row r="2874">
      <c r="A2874" t="inlineStr">
        <is>
          <t>Santa Lucia</t>
        </is>
      </c>
      <c r="B2874" t="n">
        <v>2026</v>
      </c>
      <c r="C2874" t="inlineStr">
        <is>
          <t>Landscape Cleanup &amp; Enhancements</t>
        </is>
      </c>
      <c r="D2874" t="inlineStr">
        <is>
          <t>PNA - Landscape Enhancements &amp; Repair</t>
        </is>
      </c>
      <c r="E2874" t="inlineStr">
        <is>
          <t>51045-00</t>
        </is>
      </c>
      <c r="F2874" s="101" t="inlineStr">
        <is>
          <t>PMC</t>
        </is>
      </c>
      <c r="G2874" t="inlineStr">
        <is>
          <t>Capital Plan</t>
        </is>
      </c>
      <c r="H2874" s="3" t="n">
        <v>20000</v>
      </c>
      <c r="I2874" s="3" t="n">
        <v>0</v>
      </c>
      <c r="J2874" s="4" t="n">
        <v>20000</v>
      </c>
      <c r="K2874" s="99">
        <f>IF(H2874=0,0,I2874/H2874)</f>
        <v/>
      </c>
      <c r="L2874" s="100" t="inlineStr">
        <is>
          <t>Not Started</t>
        </is>
      </c>
    </row>
    <row r="2875">
      <c r="A2875" t="inlineStr">
        <is>
          <t>Santa Lucia</t>
        </is>
      </c>
      <c r="B2875" t="n">
        <v>2026</v>
      </c>
      <c r="C2875" t="inlineStr">
        <is>
          <t>Erosion control and drainage</t>
        </is>
      </c>
      <c r="D2875" t="inlineStr">
        <is>
          <t>PNA - Erosion Control and Drainage Repair</t>
        </is>
      </c>
      <c r="E2875" t="inlineStr">
        <is>
          <t>51086-00</t>
        </is>
      </c>
      <c r="F2875" s="101" t="inlineStr">
        <is>
          <t>PMC</t>
        </is>
      </c>
      <c r="G2875" t="inlineStr">
        <is>
          <t>Capital Plan</t>
        </is>
      </c>
      <c r="H2875" s="3" t="n">
        <v>15000</v>
      </c>
      <c r="I2875" s="3" t="n">
        <v>0</v>
      </c>
      <c r="J2875" s="4" t="n">
        <v>15000</v>
      </c>
      <c r="K2875" s="99">
        <f>IF(H2875=0,0,I2875/H2875)</f>
        <v/>
      </c>
      <c r="L2875" s="100" t="inlineStr">
        <is>
          <t>Not Started</t>
        </is>
      </c>
    </row>
    <row r="2876">
      <c r="A2876" t="inlineStr">
        <is>
          <t>Santa Lucia</t>
        </is>
      </c>
      <c r="B2876" t="n">
        <v>2026</v>
      </c>
      <c r="C2876" t="inlineStr">
        <is>
          <t>Parking lot repairs</t>
        </is>
      </c>
      <c r="D2876" t="inlineStr">
        <is>
          <t>PNA - Asphalt Patch (Up to 500 SF)</t>
        </is>
      </c>
      <c r="E2876" t="inlineStr">
        <is>
          <t>51050-00</t>
        </is>
      </c>
      <c r="F2876" s="98" t="inlineStr">
        <is>
          <t>GC</t>
        </is>
      </c>
      <c r="G2876" t="inlineStr">
        <is>
          <t>Capital Plan</t>
        </is>
      </c>
      <c r="H2876" s="3" t="n">
        <v>14000</v>
      </c>
      <c r="I2876" s="3" t="n">
        <v>0</v>
      </c>
      <c r="J2876" s="4" t="n">
        <v>14000</v>
      </c>
      <c r="K2876" s="99">
        <f>IF(H2876=0,0,I2876/H2876)</f>
        <v/>
      </c>
      <c r="L2876" s="100" t="inlineStr">
        <is>
          <t>Not Started</t>
        </is>
      </c>
    </row>
    <row r="2877">
      <c r="A2877" t="inlineStr">
        <is>
          <t>Santa Lucia</t>
        </is>
      </c>
      <c r="B2877" t="n">
        <v>2026</v>
      </c>
      <c r="C2877" t="inlineStr">
        <is>
          <t>Repair / replace wood trim</t>
        </is>
      </c>
      <c r="D2877" t="inlineStr">
        <is>
          <t>PNA - Remove / Replace Wood Trim (paint to match)</t>
        </is>
      </c>
      <c r="E2877" t="inlineStr">
        <is>
          <t>51070-00</t>
        </is>
      </c>
      <c r="F2877" s="98" t="inlineStr">
        <is>
          <t>GC</t>
        </is>
      </c>
      <c r="G2877" t="inlineStr">
        <is>
          <t>Capital Plan</t>
        </is>
      </c>
      <c r="H2877" s="3" t="n">
        <v>11200</v>
      </c>
      <c r="I2877" s="3" t="n">
        <v>0</v>
      </c>
      <c r="J2877" s="4" t="n">
        <v>11200</v>
      </c>
      <c r="K2877" s="99">
        <f>IF(H2877=0,0,I2877/H2877)</f>
        <v/>
      </c>
      <c r="L2877" s="100" t="inlineStr">
        <is>
          <t>Not Started</t>
        </is>
      </c>
    </row>
    <row r="2878">
      <c r="A2878" t="inlineStr">
        <is>
          <t>Santa Lucia</t>
        </is>
      </c>
      <c r="B2878" t="n">
        <v>2026</v>
      </c>
      <c r="C2878" t="inlineStr">
        <is>
          <t>Carports / Garages</t>
        </is>
      </c>
      <c r="D2878" t="inlineStr">
        <is>
          <t>PNA - Repair Carports</t>
        </is>
      </c>
      <c r="E2878" t="inlineStr">
        <is>
          <t>51172-00</t>
        </is>
      </c>
      <c r="F2878" s="98" t="inlineStr">
        <is>
          <t>GC</t>
        </is>
      </c>
      <c r="G2878" t="inlineStr">
        <is>
          <t>Capital Plan</t>
        </is>
      </c>
      <c r="H2878" s="3" t="n">
        <v>10500</v>
      </c>
      <c r="I2878" s="3" t="n">
        <v>0</v>
      </c>
      <c r="J2878" s="4" t="n">
        <v>10500</v>
      </c>
      <c r="K2878" s="99">
        <f>IF(H2878=0,0,I2878/H2878)</f>
        <v/>
      </c>
      <c r="L2878" s="100" t="inlineStr">
        <is>
          <t>Not Started</t>
        </is>
      </c>
    </row>
    <row r="2879">
      <c r="A2879" t="inlineStr">
        <is>
          <t>Santa Lucia</t>
        </is>
      </c>
      <c r="B2879" t="n">
        <v>2026</v>
      </c>
      <c r="C2879" t="inlineStr">
        <is>
          <t>Dumpster enclosures</t>
        </is>
      </c>
      <c r="D2879" t="inlineStr">
        <is>
          <t>PNA - Repair Dumpster Enclosures</t>
        </is>
      </c>
      <c r="E2879" t="inlineStr">
        <is>
          <t>51163-00</t>
        </is>
      </c>
      <c r="F2879" s="98" t="inlineStr">
        <is>
          <t>GC</t>
        </is>
      </c>
      <c r="G2879" t="inlineStr">
        <is>
          <t>Capital Plan</t>
        </is>
      </c>
      <c r="H2879" s="3" t="n">
        <v>7500</v>
      </c>
      <c r="I2879" s="3" t="n">
        <v>0</v>
      </c>
      <c r="J2879" s="4" t="n">
        <v>7500</v>
      </c>
      <c r="K2879" s="99">
        <f>IF(H2879=0,0,I2879/H2879)</f>
        <v/>
      </c>
      <c r="L2879" s="100" t="inlineStr">
        <is>
          <t>Not Started</t>
        </is>
      </c>
    </row>
    <row r="2880">
      <c r="A2880" t="inlineStr">
        <is>
          <t>Santa Lucia</t>
        </is>
      </c>
      <c r="B2880" t="n">
        <v>2026</v>
      </c>
      <c r="C2880" t="inlineStr">
        <is>
          <t>Stripe parking areas</t>
        </is>
      </c>
      <c r="D2880" t="inlineStr">
        <is>
          <t>PNA - Re-Stripe Parking</t>
        </is>
      </c>
      <c r="E2880" t="inlineStr">
        <is>
          <t>51053-00</t>
        </is>
      </c>
      <c r="F2880" s="98" t="inlineStr">
        <is>
          <t>GC</t>
        </is>
      </c>
      <c r="G2880" t="inlineStr">
        <is>
          <t>Capital Plan</t>
        </is>
      </c>
      <c r="H2880" s="3" t="n">
        <v>5723</v>
      </c>
      <c r="I2880" s="3" t="n">
        <v>0</v>
      </c>
      <c r="J2880" s="4" t="n">
        <v>5723</v>
      </c>
      <c r="K2880" s="99">
        <f>IF(H2880=0,0,I2880/H2880)</f>
        <v/>
      </c>
      <c r="L2880" s="100" t="inlineStr">
        <is>
          <t>Not Started</t>
        </is>
      </c>
    </row>
    <row r="2881">
      <c r="A2881" t="inlineStr">
        <is>
          <t>Santa Lucia</t>
        </is>
      </c>
      <c r="B2881" t="n">
        <v>2026</v>
      </c>
      <c r="C2881" t="inlineStr">
        <is>
          <t>Site perimeter fencing</t>
        </is>
      </c>
      <c r="D2881" t="inlineStr">
        <is>
          <t>PNA - Repair CMU Block Fencing (Hollow Cells)</t>
        </is>
      </c>
      <c r="E2881" t="inlineStr">
        <is>
          <t>51076-00</t>
        </is>
      </c>
      <c r="F2881" s="98" t="inlineStr">
        <is>
          <t>GC</t>
        </is>
      </c>
      <c r="G2881" t="inlineStr">
        <is>
          <t>Capital Plan</t>
        </is>
      </c>
      <c r="H2881" s="3" t="n">
        <v>3750</v>
      </c>
      <c r="I2881" s="3" t="n">
        <v>0</v>
      </c>
      <c r="J2881" s="4" t="n">
        <v>3750</v>
      </c>
      <c r="K2881" s="99">
        <f>IF(H2881=0,0,I2881/H2881)</f>
        <v/>
      </c>
      <c r="L2881" s="100" t="inlineStr">
        <is>
          <t>Not Started</t>
        </is>
      </c>
    </row>
    <row r="2882">
      <c r="A2882" t="inlineStr">
        <is>
          <t>Santa Lucia</t>
        </is>
      </c>
      <c r="B2882" t="n">
        <v>2026</v>
      </c>
      <c r="C2882" t="inlineStr">
        <is>
          <t>Sidewalks and curbs</t>
        </is>
      </c>
      <c r="D2882" t="inlineStr">
        <is>
          <t>PNA - Repair Sidewalks / Curbs (Up to 100 SF)</t>
        </is>
      </c>
      <c r="E2882" t="inlineStr">
        <is>
          <t>51091-00</t>
        </is>
      </c>
      <c r="F2882" s="98" t="inlineStr">
        <is>
          <t>GC</t>
        </is>
      </c>
      <c r="G2882" t="inlineStr">
        <is>
          <t>Capital Plan</t>
        </is>
      </c>
      <c r="H2882" s="3" t="n">
        <v>3500</v>
      </c>
      <c r="I2882" s="3" t="n">
        <v>0</v>
      </c>
      <c r="J2882" s="4" t="n">
        <v>3500</v>
      </c>
      <c r="K2882" s="99">
        <f>IF(H2882=0,0,I2882/H2882)</f>
        <v/>
      </c>
      <c r="L2882" s="100" t="inlineStr">
        <is>
          <t>Not Started</t>
        </is>
      </c>
    </row>
    <row r="2883">
      <c r="A2883" t="inlineStr">
        <is>
          <t>Santa Lucia</t>
        </is>
      </c>
      <c r="B2883" t="n">
        <v>2026</v>
      </c>
      <c r="C2883" t="inlineStr">
        <is>
          <t>Storage room doors</t>
        </is>
      </c>
      <c r="D2883" t="inlineStr">
        <is>
          <t>PNA - Replace Storage Room Doors (3068 HCWD)</t>
        </is>
      </c>
      <c r="E2883" t="inlineStr">
        <is>
          <t>51073-00</t>
        </is>
      </c>
      <c r="F2883" s="98" t="inlineStr">
        <is>
          <t>GC</t>
        </is>
      </c>
      <c r="G2883" t="inlineStr">
        <is>
          <t>Capital Plan</t>
        </is>
      </c>
      <c r="H2883" s="3" t="n">
        <v>1100</v>
      </c>
      <c r="I2883" s="3" t="n">
        <v>0</v>
      </c>
      <c r="J2883" s="4" t="n">
        <v>1100</v>
      </c>
      <c r="K2883" s="99">
        <f>IF(H2883=0,0,I2883/H2883)</f>
        <v/>
      </c>
      <c r="L2883" s="100" t="inlineStr">
        <is>
          <t>Not Started</t>
        </is>
      </c>
    </row>
    <row r="2884">
      <c r="A2884" t="inlineStr">
        <is>
          <t>Santa Lucia</t>
        </is>
      </c>
      <c r="B2884" t="n">
        <v>2026</v>
      </c>
      <c r="C2884" t="inlineStr">
        <is>
          <t>Construction Management Fee</t>
        </is>
      </c>
      <c r="D2884" t="inlineStr">
        <is>
          <t>CM Fees</t>
        </is>
      </c>
      <c r="E2884" t="inlineStr">
        <is>
          <t>51190-00</t>
        </is>
      </c>
      <c r="F2884" s="98" t="inlineStr">
        <is>
          <t>GC</t>
        </is>
      </c>
      <c r="G2884" s="102" t="inlineStr">
        <is>
          <t>CM Fee</t>
        </is>
      </c>
      <c r="H2884" s="3" t="n">
        <v>51554</v>
      </c>
      <c r="I2884" s="3" t="n">
        <v>0</v>
      </c>
      <c r="J2884" s="4" t="n">
        <v>51554</v>
      </c>
      <c r="K2884" s="99">
        <f>IF(H2884=0,0,I2884/H2884)</f>
        <v/>
      </c>
      <c r="L2884" s="101" t="inlineStr">
        <is>
          <t>Reserve</t>
        </is>
      </c>
    </row>
    <row r="2885">
      <c r="A2885" t="inlineStr">
        <is>
          <t>Santa Lucia</t>
        </is>
      </c>
      <c r="B2885" t="n">
        <v>2026</v>
      </c>
      <c r="C2885" t="inlineStr">
        <is>
          <t>Contingency</t>
        </is>
      </c>
      <c r="D2885" t="inlineStr">
        <is>
          <t>Contingency Amount</t>
        </is>
      </c>
      <c r="E2885" t="inlineStr">
        <is>
          <t>51990-00</t>
        </is>
      </c>
      <c r="F2885" s="98" t="inlineStr">
        <is>
          <t>GC</t>
        </is>
      </c>
      <c r="G2885" s="102" t="inlineStr">
        <is>
          <t>Contingency</t>
        </is>
      </c>
      <c r="H2885" s="3" t="n">
        <v>49099</v>
      </c>
      <c r="I2885" s="3" t="n">
        <v>0</v>
      </c>
      <c r="J2885" s="4" t="n">
        <v>49099</v>
      </c>
      <c r="K2885" s="99">
        <f>IF(H2885=0,0,I2885/H2885)</f>
        <v/>
      </c>
      <c r="L2885" s="101" t="inlineStr">
        <is>
          <t>Reserve</t>
        </is>
      </c>
    </row>
  </sheetData>
  <autoFilter ref="A4:L288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79"/>
  <sheetViews>
    <sheetView tabSelected="1" topLeftCell="A37" workbookViewId="0">
      <selection activeCell="A1" sqref="A1"/>
    </sheetView>
  </sheetViews>
  <sheetFormatPr baseColWidth="8" defaultColWidth="9.140625" defaultRowHeight="15"/>
  <cols>
    <col width="28" customWidth="1" style="6" min="1" max="1"/>
    <col width="9" customWidth="1" style="6" min="2" max="2"/>
    <col hidden="1" width="15" customWidth="1" style="6" min="3" max="3"/>
    <col width="18.140625" customWidth="1" style="6" min="4" max="4"/>
    <col width="18" customWidth="1" style="6" min="5" max="5"/>
    <col width="15.7109375" customWidth="1" style="7" min="6" max="6"/>
    <col width="14.85546875" customWidth="1" style="6" min="7" max="7"/>
    <col width="16" customWidth="1" style="6" min="8" max="8"/>
    <col width="17.42578125" customWidth="1" style="6" min="9" max="9"/>
    <col width="15.85546875" customWidth="1" style="6" min="10" max="10"/>
    <col width="14.7109375" customWidth="1" style="6" min="11" max="11"/>
    <col width="12.85546875" customWidth="1" style="6" min="12" max="12"/>
    <col width="19.85546875" customWidth="1" style="6" min="13" max="13"/>
    <col width="12" customWidth="1" style="6" min="14" max="16"/>
    <col width="31.85546875" customWidth="1" style="6" min="17" max="17"/>
    <col width="9.140625" customWidth="1" style="6" min="18" max="16384"/>
  </cols>
  <sheetData>
    <row r="1" ht="19.5" customHeight="1">
      <c r="A1" s="23" t="inlineStr">
        <is>
          <t>Post Capital Plans — Alternative Approach (All Properties)</t>
        </is>
      </c>
    </row>
    <row r="2">
      <c r="A2" s="14" t="inlineStr">
        <is>
          <t>GC by cohort: 2024 &amp; earlier assumed 100% @ budget; 2025 from pay app (else GL); 2026 pay app only. PMC/Unmarked from GL (cohort window). '% Projects' EXCLUDES Contingency &amp; CM Fee. 'Net vs Total Budget' = Total Budget − Project Spent: positive = contingency/CM reserve covers any base overage; red/negative = genuinely over total budget.</t>
        </is>
      </c>
    </row>
    <row r="4" ht="43.5" customHeight="1">
      <c r="A4" s="5" t="inlineStr">
        <is>
          <t>Property</t>
        </is>
      </c>
      <c r="B4" s="5" t="inlineStr">
        <is>
          <t>Acquired</t>
        </is>
      </c>
      <c r="C4" s="5" t="inlineStr">
        <is>
          <t>Method</t>
        </is>
      </c>
      <c r="D4" s="5" t="inlineStr">
        <is>
          <t>Project Budget</t>
        </is>
      </c>
      <c r="E4" s="5" t="inlineStr">
        <is>
          <t>Total Spend</t>
        </is>
      </c>
      <c r="F4" s="5" t="inlineStr">
        <is>
          <t>Capital Plan</t>
        </is>
      </c>
      <c r="G4" s="5" t="inlineStr">
        <is>
          <t>Contingency</t>
        </is>
      </c>
      <c r="H4" s="5" t="inlineStr">
        <is>
          <t>CM Fee</t>
        </is>
      </c>
      <c r="I4" s="5" t="inlineStr">
        <is>
          <t>Total Budget</t>
        </is>
      </c>
      <c r="J4" s="5" t="inlineStr">
        <is>
          <t>Remaining Balance</t>
        </is>
      </c>
      <c r="K4" s="5" t="inlineStr">
        <is>
          <t>Capital Plan</t>
        </is>
      </c>
      <c r="L4" s="5" t="inlineStr">
        <is>
          <t>GC Contract</t>
        </is>
      </c>
      <c r="M4" s="5" t="inlineStr">
        <is>
          <t>Recent Pay App</t>
        </is>
      </c>
      <c r="N4" s="5" t="inlineStr">
        <is>
          <t>GL Detail</t>
        </is>
      </c>
      <c r="O4" s="5" t="inlineStr">
        <is>
          <t>Banner Report</t>
        </is>
      </c>
      <c r="P4" s="5" t="inlineStr">
        <is>
          <t>First Call A/R</t>
        </is>
      </c>
      <c r="Q4" s="5" t="inlineStr">
        <is>
          <t>Scope Split GC/PMC/Unmarked</t>
        </is>
      </c>
    </row>
    <row r="5">
      <c r="A5" s="16" t="inlineStr">
        <is>
          <t>Allora Bella Terra</t>
        </is>
      </c>
      <c r="B5" s="7" t="n">
        <v>2024</v>
      </c>
      <c r="C5" s="9" t="inlineStr">
        <is>
          <t>GC @ budget</t>
        </is>
      </c>
      <c r="D5" s="20" t="n">
        <v>1420738</v>
      </c>
      <c r="E5" s="20" t="n">
        <v>1420738</v>
      </c>
      <c r="F5" s="8">
        <f>IF(D5=0,0,E5/D5)</f>
        <v/>
      </c>
      <c r="G5" s="20" t="n">
        <v>802262</v>
      </c>
      <c r="H5" s="20" t="n">
        <v>111150</v>
      </c>
      <c r="I5" s="20" t="n">
        <v>2334150</v>
      </c>
      <c r="J5" s="31">
        <f>I5-E5</f>
        <v/>
      </c>
      <c r="K5" s="7" t="inlineStr">
        <is>
          <t>✓</t>
        </is>
      </c>
      <c r="L5" s="7" t="n"/>
      <c r="M5" s="7" t="inlineStr">
        <is>
          <t>✓ app 004</t>
        </is>
      </c>
      <c r="N5" s="7" t="inlineStr">
        <is>
          <t>Entrata GL</t>
        </is>
      </c>
      <c r="O5" s="7" t="inlineStr">
        <is>
          <t>✓</t>
        </is>
      </c>
      <c r="P5" s="7" t="inlineStr">
        <is>
          <t>✓</t>
        </is>
      </c>
      <c r="Q5" s="7" t="inlineStr">
        <is>
          <t>47 GC / 0 PMC</t>
        </is>
      </c>
    </row>
    <row r="6">
      <c r="A6" s="16" t="inlineStr">
        <is>
          <t>Almaden 1930</t>
        </is>
      </c>
      <c r="B6" s="7" t="n">
        <v>2026</v>
      </c>
      <c r="C6" s="9" t="inlineStr">
        <is>
          <t>GC pay app</t>
        </is>
      </c>
      <c r="D6" s="20" t="n">
        <v>1386000</v>
      </c>
      <c r="E6" s="20" t="n">
        <v>255233</v>
      </c>
      <c r="F6" s="8">
        <f>IF(D6=0,0,E6/D6)</f>
        <v/>
      </c>
      <c r="G6" s="20" t="n">
        <v>87089</v>
      </c>
      <c r="H6" s="20" t="n">
        <v>73654</v>
      </c>
      <c r="I6" s="20" t="n">
        <v>1546744</v>
      </c>
      <c r="J6" s="31">
        <f>I6-E6</f>
        <v/>
      </c>
      <c r="K6" s="7" t="inlineStr">
        <is>
          <t>✓</t>
        </is>
      </c>
      <c r="L6" s="7" t="inlineStr">
        <is>
          <t>✓</t>
        </is>
      </c>
      <c r="M6" s="7" t="inlineStr">
        <is>
          <t>✓ app 001</t>
        </is>
      </c>
      <c r="N6" s="7" t="inlineStr">
        <is>
          <t>Aperto GL</t>
        </is>
      </c>
      <c r="O6" s="7" t="inlineStr">
        <is>
          <t>✓</t>
        </is>
      </c>
      <c r="P6" s="7" t="n"/>
      <c r="Q6" s="7" t="inlineStr">
        <is>
          <t>38 GC / 2 PMC</t>
        </is>
      </c>
    </row>
    <row r="7">
      <c r="A7" s="16" t="inlineStr">
        <is>
          <t>Amalfi at Tuscan Lakes</t>
        </is>
      </c>
      <c r="B7" s="7" t="n">
        <v>2023</v>
      </c>
      <c r="C7" s="9" t="inlineStr">
        <is>
          <t>GC @ budget</t>
        </is>
      </c>
      <c r="D7" s="20" t="n">
        <v>3314095</v>
      </c>
      <c r="E7" s="20" t="n">
        <v>3231255</v>
      </c>
      <c r="F7" s="8">
        <f>IF(D7=0,0,E7/D7)</f>
        <v/>
      </c>
      <c r="G7" s="20" t="n">
        <v>279443</v>
      </c>
      <c r="H7" s="20" t="n">
        <v>0</v>
      </c>
      <c r="I7" s="20" t="n">
        <v>3593538</v>
      </c>
      <c r="J7" s="31">
        <f>I7-E7</f>
        <v/>
      </c>
      <c r="K7" s="7" t="inlineStr">
        <is>
          <t>✓</t>
        </is>
      </c>
      <c r="L7" s="7" t="n"/>
      <c r="M7" s="7" t="inlineStr">
        <is>
          <t>✓ app 005</t>
        </is>
      </c>
      <c r="N7" s="7" t="inlineStr">
        <is>
          <t>Entrata GL</t>
        </is>
      </c>
      <c r="O7" s="7" t="inlineStr">
        <is>
          <t>✓</t>
        </is>
      </c>
      <c r="P7" s="7" t="inlineStr">
        <is>
          <t>✓</t>
        </is>
      </c>
      <c r="Q7" s="13" t="inlineStr">
        <is>
          <t>48 GC / 0 PMC / 11 unmarked</t>
        </is>
      </c>
    </row>
    <row r="8">
      <c r="A8" s="16" t="inlineStr">
        <is>
          <t>Ardmore Springs</t>
        </is>
      </c>
      <c r="B8" s="7" t="n">
        <v>2026</v>
      </c>
      <c r="C8" s="9" t="inlineStr">
        <is>
          <t>GC pay app</t>
        </is>
      </c>
      <c r="D8" s="20" t="n">
        <v>1120251</v>
      </c>
      <c r="E8" s="20" t="n">
        <v>288292</v>
      </c>
      <c r="F8" s="8">
        <f>IF(D8=0,0,E8/D8)</f>
        <v/>
      </c>
      <c r="G8" s="20" t="n">
        <v>56013</v>
      </c>
      <c r="H8" s="20" t="n">
        <v>58813</v>
      </c>
      <c r="I8" s="20" t="n">
        <v>1235077</v>
      </c>
      <c r="J8" s="31">
        <f>I8-E8</f>
        <v/>
      </c>
      <c r="K8" s="7" t="inlineStr">
        <is>
          <t>✓</t>
        </is>
      </c>
      <c r="L8" s="7" t="inlineStr">
        <is>
          <t>✓</t>
        </is>
      </c>
      <c r="M8" s="7" t="inlineStr">
        <is>
          <t>✓ app 001</t>
        </is>
      </c>
      <c r="N8" s="7" t="inlineStr">
        <is>
          <t>Entrata GL</t>
        </is>
      </c>
      <c r="O8" s="7" t="inlineStr">
        <is>
          <t>✓</t>
        </is>
      </c>
      <c r="P8" s="7" t="n"/>
      <c r="Q8" s="7" t="inlineStr">
        <is>
          <t>23 GC / 12 PMC</t>
        </is>
      </c>
    </row>
    <row r="9">
      <c r="A9" s="16" t="inlineStr">
        <is>
          <t>Avenues of Kennesaw</t>
        </is>
      </c>
      <c r="B9" s="7" t="n">
        <v>2025</v>
      </c>
      <c r="C9" s="9" t="inlineStr">
        <is>
          <t>GC pay app</t>
        </is>
      </c>
      <c r="D9" s="20" t="n">
        <v>4667854</v>
      </c>
      <c r="E9" s="20" t="n">
        <v>3940881</v>
      </c>
      <c r="F9" s="8">
        <f>IF(D9=0,0,E9/D9)</f>
        <v/>
      </c>
      <c r="G9" s="20" t="n">
        <v>258304</v>
      </c>
      <c r="H9" s="20" t="n">
        <v>271220</v>
      </c>
      <c r="I9" s="20" t="n">
        <v>5197378</v>
      </c>
      <c r="J9" s="31">
        <f>I9-E9</f>
        <v/>
      </c>
      <c r="K9" s="7" t="inlineStr">
        <is>
          <t>✓</t>
        </is>
      </c>
      <c r="L9" s="7" t="inlineStr">
        <is>
          <t>✓</t>
        </is>
      </c>
      <c r="M9" s="7" t="inlineStr">
        <is>
          <t>✓ app 006</t>
        </is>
      </c>
      <c r="N9" s="7" t="inlineStr">
        <is>
          <t>Entrata GL</t>
        </is>
      </c>
      <c r="O9" s="7" t="inlineStr">
        <is>
          <t>✓</t>
        </is>
      </c>
      <c r="P9" s="7" t="inlineStr">
        <is>
          <t>✓</t>
        </is>
      </c>
      <c r="Q9" s="7" t="inlineStr">
        <is>
          <t>56 GC / 14 PMC</t>
        </is>
      </c>
    </row>
    <row r="10">
      <c r="A10" s="16" t="inlineStr">
        <is>
          <t>Avila</t>
        </is>
      </c>
      <c r="B10" s="7" t="n">
        <v>2023</v>
      </c>
      <c r="C10" s="9" t="inlineStr">
        <is>
          <t>GC @ budget</t>
        </is>
      </c>
      <c r="D10" s="20" t="n">
        <v>1578975</v>
      </c>
      <c r="E10" s="20" t="n">
        <v>1578975</v>
      </c>
      <c r="F10" s="8">
        <f>IF(D10=0,0,E10/D10)</f>
        <v/>
      </c>
      <c r="G10" s="20" t="n">
        <v>0</v>
      </c>
      <c r="H10" s="20" t="n">
        <v>0</v>
      </c>
      <c r="I10" s="20" t="n">
        <v>1578975</v>
      </c>
      <c r="J10" s="31">
        <f>I10-E10</f>
        <v/>
      </c>
      <c r="K10" s="7" t="inlineStr">
        <is>
          <t>✓</t>
        </is>
      </c>
      <c r="L10" s="7" t="n"/>
      <c r="M10" s="7" t="inlineStr">
        <is>
          <t>✓ app 005</t>
        </is>
      </c>
      <c r="N10" s="7" t="inlineStr">
        <is>
          <t>Entrata GL</t>
        </is>
      </c>
      <c r="O10" s="7" t="inlineStr">
        <is>
          <t>✓</t>
        </is>
      </c>
      <c r="P10" s="7" t="n"/>
      <c r="Q10" s="7" t="inlineStr">
        <is>
          <t>42 GC / 0 PMC</t>
        </is>
      </c>
    </row>
    <row r="11">
      <c r="A11" s="16" t="inlineStr">
        <is>
          <t>Avonmora</t>
        </is>
      </c>
      <c r="B11" s="7" t="n">
        <v>2024</v>
      </c>
      <c r="C11" s="9" t="inlineStr">
        <is>
          <t>GC @ budget</t>
        </is>
      </c>
      <c r="D11" s="20" t="n">
        <v>3700650</v>
      </c>
      <c r="E11" s="20" t="n">
        <v>2514650</v>
      </c>
      <c r="F11" s="8">
        <f>IF(D11=0,0,E11/D11)</f>
        <v/>
      </c>
      <c r="G11" s="20" t="n">
        <v>20000</v>
      </c>
      <c r="H11" s="20" t="n">
        <v>0</v>
      </c>
      <c r="I11" s="20" t="n">
        <v>3720650</v>
      </c>
      <c r="J11" s="31">
        <f>I11-E11</f>
        <v/>
      </c>
      <c r="K11" s="7" t="inlineStr">
        <is>
          <t>✓</t>
        </is>
      </c>
      <c r="L11" s="7" t="n"/>
      <c r="M11" s="7" t="inlineStr">
        <is>
          <t>✓ app 003</t>
        </is>
      </c>
      <c r="N11" s="7" t="inlineStr">
        <is>
          <t>Entrata GL</t>
        </is>
      </c>
      <c r="O11" s="7" t="inlineStr">
        <is>
          <t>✓</t>
        </is>
      </c>
      <c r="P11" s="7" t="inlineStr">
        <is>
          <t>✓</t>
        </is>
      </c>
      <c r="Q11" s="7" t="inlineStr">
        <is>
          <t>32 GC / 4 PMC</t>
        </is>
      </c>
    </row>
    <row r="12">
      <c r="A12" s="16" t="inlineStr">
        <is>
          <t>Azur Aparments</t>
        </is>
      </c>
      <c r="B12" s="7" t="n">
        <v>2025</v>
      </c>
      <c r="C12" s="9" t="inlineStr">
        <is>
          <t>GC pay app</t>
        </is>
      </c>
      <c r="D12" s="20" t="n">
        <v>1227998</v>
      </c>
      <c r="E12" s="20" t="n">
        <v>384860</v>
      </c>
      <c r="F12" s="8">
        <f>IF(D12=0,0,E12/D12)</f>
        <v/>
      </c>
      <c r="G12" s="20" t="n">
        <v>329680</v>
      </c>
      <c r="H12" s="20" t="n">
        <v>77884</v>
      </c>
      <c r="I12" s="20" t="n">
        <v>1635562</v>
      </c>
      <c r="J12" s="31">
        <f>I12-E12</f>
        <v/>
      </c>
      <c r="K12" s="7" t="inlineStr">
        <is>
          <t>✓</t>
        </is>
      </c>
      <c r="L12" s="7" t="inlineStr">
        <is>
          <t>✓</t>
        </is>
      </c>
      <c r="M12" s="7" t="inlineStr">
        <is>
          <t>✓ app 003</t>
        </is>
      </c>
      <c r="N12" s="7" t="inlineStr">
        <is>
          <t>Entrata GL</t>
        </is>
      </c>
      <c r="O12" s="7" t="inlineStr">
        <is>
          <t>✓</t>
        </is>
      </c>
      <c r="P12" s="7" t="inlineStr">
        <is>
          <t>✓</t>
        </is>
      </c>
      <c r="Q12" s="7" t="inlineStr">
        <is>
          <t>55 GC / 1 PMC</t>
        </is>
      </c>
    </row>
    <row r="13">
      <c r="A13" s="16" t="inlineStr">
        <is>
          <t>Bentley Parke</t>
        </is>
      </c>
      <c r="B13" s="7" t="n">
        <v>2026</v>
      </c>
      <c r="C13" s="9" t="inlineStr">
        <is>
          <t>GC pay app</t>
        </is>
      </c>
      <c r="D13" s="20" t="n">
        <v>1175156</v>
      </c>
      <c r="E13" s="20" t="n">
        <v>287463</v>
      </c>
      <c r="F13" s="8">
        <f>IF(D13=0,0,E13/D13)</f>
        <v/>
      </c>
      <c r="G13" s="20" t="n">
        <v>58758</v>
      </c>
      <c r="H13" s="20" t="n">
        <v>61696</v>
      </c>
      <c r="I13" s="20" t="n">
        <v>1295609</v>
      </c>
      <c r="J13" s="31">
        <f>I13-E13</f>
        <v/>
      </c>
      <c r="K13" s="7" t="inlineStr">
        <is>
          <t>✓</t>
        </is>
      </c>
      <c r="L13" s="7" t="inlineStr">
        <is>
          <t>✓</t>
        </is>
      </c>
      <c r="M13" s="7" t="inlineStr">
        <is>
          <t>✓ app 001</t>
        </is>
      </c>
      <c r="N13" s="7" t="inlineStr">
        <is>
          <t>Aperto GL</t>
        </is>
      </c>
      <c r="O13" s="7" t="inlineStr">
        <is>
          <t>✓</t>
        </is>
      </c>
      <c r="P13" s="7" t="n"/>
      <c r="Q13" s="7" t="inlineStr">
        <is>
          <t>25 GC / 7 PMC</t>
        </is>
      </c>
    </row>
    <row r="14">
      <c r="A14" s="16" t="inlineStr">
        <is>
          <t>Bridgepoint</t>
        </is>
      </c>
      <c r="B14" s="7" t="n">
        <v>2024</v>
      </c>
      <c r="C14" s="9" t="inlineStr">
        <is>
          <t>GC @ budget</t>
        </is>
      </c>
      <c r="D14" s="20" t="n">
        <v>3389015</v>
      </c>
      <c r="E14" s="20" t="n">
        <v>3395678</v>
      </c>
      <c r="F14" s="8">
        <f>IF(D14=0,0,E14/D14)</f>
        <v/>
      </c>
      <c r="G14" s="20" t="n">
        <v>90985</v>
      </c>
      <c r="H14" s="20" t="n">
        <v>174000</v>
      </c>
      <c r="I14" s="20" t="n">
        <v>3654000</v>
      </c>
      <c r="J14" s="31">
        <f>I14-E14</f>
        <v/>
      </c>
      <c r="K14" s="7" t="inlineStr">
        <is>
          <t>✓</t>
        </is>
      </c>
      <c r="L14" s="7" t="n"/>
      <c r="M14" s="7" t="inlineStr">
        <is>
          <t>✓ app 003</t>
        </is>
      </c>
      <c r="N14" s="7" t="inlineStr">
        <is>
          <t>Entrata GL</t>
        </is>
      </c>
      <c r="O14" s="7" t="inlineStr">
        <is>
          <t>✓</t>
        </is>
      </c>
      <c r="P14" s="7" t="inlineStr">
        <is>
          <t>✓</t>
        </is>
      </c>
      <c r="Q14" s="7" t="inlineStr">
        <is>
          <t>71 GC / 1 PMC</t>
        </is>
      </c>
    </row>
    <row r="15">
      <c r="A15" s="16" t="inlineStr">
        <is>
          <t>Cambridge Square</t>
        </is>
      </c>
      <c r="B15" s="7" t="n">
        <v>2025</v>
      </c>
      <c r="C15" s="9" t="inlineStr">
        <is>
          <t>GC pay app</t>
        </is>
      </c>
      <c r="D15" s="20" t="n">
        <v>2315365</v>
      </c>
      <c r="E15" s="20" t="n">
        <v>723573</v>
      </c>
      <c r="F15" s="8">
        <f>IF(D15=0,0,E15/D15)</f>
        <v/>
      </c>
      <c r="G15" s="20" t="n">
        <v>115768</v>
      </c>
      <c r="H15" s="20" t="n">
        <v>121557</v>
      </c>
      <c r="I15" s="20" t="n">
        <v>2552690</v>
      </c>
      <c r="J15" s="31">
        <f>I15-E15</f>
        <v/>
      </c>
      <c r="K15" s="7" t="inlineStr">
        <is>
          <t>✓</t>
        </is>
      </c>
      <c r="L15" s="7" t="inlineStr">
        <is>
          <t>✓</t>
        </is>
      </c>
      <c r="M15" s="7" t="inlineStr">
        <is>
          <t>✓ app 001</t>
        </is>
      </c>
      <c r="N15" s="7" t="inlineStr">
        <is>
          <t>Entrata GL</t>
        </is>
      </c>
      <c r="O15" s="7" t="inlineStr">
        <is>
          <t>✓</t>
        </is>
      </c>
      <c r="P15" s="7" t="n"/>
      <c r="Q15" s="7" t="inlineStr">
        <is>
          <t>35 GC / 5 PMC</t>
        </is>
      </c>
    </row>
    <row r="16">
      <c r="A16" s="16" t="inlineStr">
        <is>
          <t>Candlewood</t>
        </is>
      </c>
      <c r="B16" s="7" t="n">
        <v>2025</v>
      </c>
      <c r="C16" s="9" t="inlineStr">
        <is>
          <t>GC pay app</t>
        </is>
      </c>
      <c r="D16" s="20" t="n">
        <v>1325788</v>
      </c>
      <c r="E16" s="20" t="n">
        <v>508005</v>
      </c>
      <c r="F16" s="8">
        <f>IF(D16=0,0,E16/D16)</f>
        <v/>
      </c>
      <c r="G16" s="20" t="n">
        <v>132579</v>
      </c>
      <c r="H16" s="20" t="n">
        <v>72918</v>
      </c>
      <c r="I16" s="20" t="n">
        <v>1531285</v>
      </c>
      <c r="J16" s="31">
        <f>I16-E16</f>
        <v/>
      </c>
      <c r="K16" s="7" t="inlineStr">
        <is>
          <t>✓</t>
        </is>
      </c>
      <c r="L16" s="7" t="inlineStr">
        <is>
          <t>✓</t>
        </is>
      </c>
      <c r="M16" s="7" t="inlineStr">
        <is>
          <t>✓ app 002</t>
        </is>
      </c>
      <c r="N16" s="7" t="inlineStr">
        <is>
          <t>Aperto GL</t>
        </is>
      </c>
      <c r="O16" s="7" t="inlineStr">
        <is>
          <t>✓</t>
        </is>
      </c>
      <c r="P16" s="7" t="n"/>
      <c r="Q16" s="7" t="inlineStr">
        <is>
          <t>22 GC / 8 PMC</t>
        </is>
      </c>
    </row>
    <row r="17">
      <c r="A17" s="16" t="inlineStr">
        <is>
          <t>Canyon Villa</t>
        </is>
      </c>
      <c r="B17" s="7" t="n">
        <v>2025</v>
      </c>
      <c r="C17" s="9" t="inlineStr">
        <is>
          <t>GC GL fallback</t>
        </is>
      </c>
      <c r="D17" s="20" t="n">
        <v>1262654</v>
      </c>
      <c r="E17" s="20" t="n">
        <v>148445</v>
      </c>
      <c r="F17" s="8">
        <f>IF(D17=0,0,E17/D17)</f>
        <v/>
      </c>
      <c r="G17" s="20" t="n">
        <v>33781</v>
      </c>
      <c r="H17" s="20" t="n">
        <v>64822</v>
      </c>
      <c r="I17" s="20" t="n">
        <v>1361257</v>
      </c>
      <c r="J17" s="31">
        <f>I17-E17</f>
        <v/>
      </c>
      <c r="K17" s="7" t="inlineStr">
        <is>
          <t>✓</t>
        </is>
      </c>
      <c r="L17" s="7" t="inlineStr">
        <is>
          <t>✓</t>
        </is>
      </c>
      <c r="M17" s="7" t="inlineStr">
        <is>
          <t>Project not started</t>
        </is>
      </c>
      <c r="N17" s="7" t="inlineStr">
        <is>
          <t>ConAM GL</t>
        </is>
      </c>
      <c r="O17" s="7" t="inlineStr">
        <is>
          <t>✓</t>
        </is>
      </c>
      <c r="P17" s="7" t="inlineStr">
        <is>
          <t>✓</t>
        </is>
      </c>
      <c r="Q17" s="7" t="inlineStr">
        <is>
          <t>30 GC / 7 PMC</t>
        </is>
      </c>
    </row>
    <row r="18">
      <c r="A18" s="16" t="inlineStr">
        <is>
          <t>Chaparral</t>
        </is>
      </c>
      <c r="B18" s="7" t="n">
        <v>2025</v>
      </c>
      <c r="C18" s="9" t="inlineStr">
        <is>
          <t>GC pay app</t>
        </is>
      </c>
      <c r="D18" s="20" t="n">
        <v>2241450</v>
      </c>
      <c r="E18" s="20" t="n">
        <v>1791338</v>
      </c>
      <c r="F18" s="8">
        <f>IF(D18=0,0,E18/D18)</f>
        <v/>
      </c>
      <c r="G18" s="20" t="n">
        <v>87488</v>
      </c>
      <c r="H18" s="20" t="n">
        <v>116447</v>
      </c>
      <c r="I18" s="20" t="n">
        <v>2445384</v>
      </c>
      <c r="J18" s="31">
        <f>I18-E18</f>
        <v/>
      </c>
      <c r="K18" s="7" t="inlineStr">
        <is>
          <t>✓</t>
        </is>
      </c>
      <c r="L18" s="7" t="inlineStr">
        <is>
          <t>✓</t>
        </is>
      </c>
      <c r="M18" s="7" t="inlineStr">
        <is>
          <t>✓ app 003</t>
        </is>
      </c>
      <c r="N18" s="7" t="inlineStr">
        <is>
          <t>Aperto GL</t>
        </is>
      </c>
      <c r="O18" s="7" t="inlineStr">
        <is>
          <t>✓</t>
        </is>
      </c>
      <c r="P18" s="7" t="inlineStr">
        <is>
          <t>✓</t>
        </is>
      </c>
      <c r="Q18" s="7" t="inlineStr">
        <is>
          <t>30 GC / 6 PMC</t>
        </is>
      </c>
    </row>
    <row r="19">
      <c r="A19" s="16" t="inlineStr">
        <is>
          <t>Cherry Creek</t>
        </is>
      </c>
      <c r="B19" s="7" t="n">
        <v>2026</v>
      </c>
      <c r="C19" s="9" t="inlineStr">
        <is>
          <t>GC none ($0)</t>
        </is>
      </c>
      <c r="D19" s="20" t="n">
        <v>983425</v>
      </c>
      <c r="E19" s="20" t="n">
        <v>1000</v>
      </c>
      <c r="F19" s="8">
        <f>IF(D19=0,0,E19/D19)</f>
        <v/>
      </c>
      <c r="G19" s="20" t="n">
        <v>49171</v>
      </c>
      <c r="H19" s="20" t="n">
        <v>51630</v>
      </c>
      <c r="I19" s="20" t="n">
        <v>1084226</v>
      </c>
      <c r="J19" s="31">
        <f>I19-E19</f>
        <v/>
      </c>
      <c r="K19" s="7" t="inlineStr">
        <is>
          <t>✓</t>
        </is>
      </c>
      <c r="L19" s="7" t="inlineStr">
        <is>
          <t>✓</t>
        </is>
      </c>
      <c r="M19" s="7" t="inlineStr">
        <is>
          <t>Project not started</t>
        </is>
      </c>
      <c r="N19" s="7" t="inlineStr">
        <is>
          <t>Aperto GL</t>
        </is>
      </c>
      <c r="O19" s="7" t="inlineStr">
        <is>
          <t>✓</t>
        </is>
      </c>
      <c r="P19" s="7" t="n"/>
      <c r="Q19" s="7" t="inlineStr">
        <is>
          <t>26 GC / 9 PMC</t>
        </is>
      </c>
    </row>
    <row r="20">
      <c r="A20" s="16" t="inlineStr">
        <is>
          <t>Cityscape</t>
        </is>
      </c>
      <c r="B20" s="7" t="n">
        <v>2024</v>
      </c>
      <c r="C20" s="9" t="inlineStr">
        <is>
          <t>GC @ budget</t>
        </is>
      </c>
      <c r="D20" s="20" t="n">
        <v>171634</v>
      </c>
      <c r="E20" s="20" t="n">
        <v>187122</v>
      </c>
      <c r="F20" s="8">
        <f>IF(D20=0,0,E20/D20)</f>
        <v/>
      </c>
      <c r="G20" s="20" t="n">
        <v>17163</v>
      </c>
      <c r="H20" s="20" t="n">
        <v>9440</v>
      </c>
      <c r="I20" s="20" t="n">
        <v>198238</v>
      </c>
      <c r="J20" s="31">
        <f>I20-E20</f>
        <v/>
      </c>
      <c r="K20" s="7" t="inlineStr">
        <is>
          <t>✓</t>
        </is>
      </c>
      <c r="L20" s="7" t="inlineStr">
        <is>
          <t>✓</t>
        </is>
      </c>
      <c r="M20" s="7" t="inlineStr">
        <is>
          <t>✓ app 001</t>
        </is>
      </c>
      <c r="N20" s="7" t="inlineStr">
        <is>
          <t>Entrata GL</t>
        </is>
      </c>
      <c r="O20" s="7" t="inlineStr">
        <is>
          <t>✓</t>
        </is>
      </c>
      <c r="P20" s="7" t="inlineStr">
        <is>
          <t>✓</t>
        </is>
      </c>
      <c r="Q20" s="7" t="inlineStr">
        <is>
          <t>7 GC / 1 PMC</t>
        </is>
      </c>
    </row>
    <row r="21">
      <c r="A21" s="16" t="inlineStr">
        <is>
          <t>Clipper Cove</t>
        </is>
      </c>
      <c r="B21" s="7" t="n">
        <v>2026</v>
      </c>
      <c r="C21" s="9" t="inlineStr">
        <is>
          <t>GC pay app</t>
        </is>
      </c>
      <c r="D21" s="20" t="n">
        <v>4754286</v>
      </c>
      <c r="E21" s="20" t="n">
        <v>1078170</v>
      </c>
      <c r="F21" s="8">
        <f>IF(D21=0,0,E21/D21)</f>
        <v/>
      </c>
      <c r="G21" s="20" t="n">
        <v>237714</v>
      </c>
      <c r="H21" s="20" t="n">
        <v>249600</v>
      </c>
      <c r="I21" s="20" t="n">
        <v>5241600</v>
      </c>
      <c r="J21" s="31">
        <f>I21-E21</f>
        <v/>
      </c>
      <c r="K21" s="7" t="inlineStr">
        <is>
          <t>✓</t>
        </is>
      </c>
      <c r="L21" s="7" t="inlineStr">
        <is>
          <t>✓</t>
        </is>
      </c>
      <c r="M21" s="7" t="inlineStr">
        <is>
          <t>✓ app 001</t>
        </is>
      </c>
      <c r="N21" s="7" t="inlineStr">
        <is>
          <t>Entrata GL</t>
        </is>
      </c>
      <c r="O21" s="7" t="inlineStr">
        <is>
          <t>✓</t>
        </is>
      </c>
      <c r="P21" s="7" t="n"/>
      <c r="Q21" s="7" t="inlineStr">
        <is>
          <t>40 GC / 8 PMC</t>
        </is>
      </c>
    </row>
    <row r="22">
      <c r="A22" s="16" t="inlineStr">
        <is>
          <t>Collin Creek</t>
        </is>
      </c>
      <c r="B22" s="7" t="n">
        <v>2023</v>
      </c>
      <c r="C22" s="9" t="inlineStr">
        <is>
          <t>GC @ budget</t>
        </is>
      </c>
      <c r="D22" s="20" t="n">
        <v>2763458</v>
      </c>
      <c r="E22" s="20" t="n">
        <v>2168870</v>
      </c>
      <c r="F22" s="8">
        <f>IF(D22=0,0,E22/D22)</f>
        <v/>
      </c>
      <c r="G22" s="20" t="n">
        <v>1004542</v>
      </c>
      <c r="H22" s="20" t="n">
        <v>0</v>
      </c>
      <c r="I22" s="20" t="n">
        <v>3768000</v>
      </c>
      <c r="J22" s="31">
        <f>I22-E22</f>
        <v/>
      </c>
      <c r="K22" s="7" t="inlineStr">
        <is>
          <t>✓</t>
        </is>
      </c>
      <c r="L22" s="7" t="n"/>
      <c r="M22" s="7" t="inlineStr">
        <is>
          <t>✓ app 004</t>
        </is>
      </c>
      <c r="N22" s="7" t="inlineStr">
        <is>
          <t>Entrata GL</t>
        </is>
      </c>
      <c r="O22" s="7" t="inlineStr">
        <is>
          <t>✓</t>
        </is>
      </c>
      <c r="P22" s="7" t="n"/>
      <c r="Q22" s="13" t="inlineStr">
        <is>
          <t>46 GC / 11 PMC / 2 unmarked</t>
        </is>
      </c>
    </row>
    <row r="23">
      <c r="A23" s="16" t="inlineStr">
        <is>
          <t>Colonnade</t>
        </is>
      </c>
      <c r="B23" s="7" t="n">
        <v>2026</v>
      </c>
      <c r="C23" s="9" t="inlineStr">
        <is>
          <t>GC @ budget</t>
        </is>
      </c>
      <c r="D23" s="20" t="n">
        <v>1577229</v>
      </c>
      <c r="E23" s="20" t="n">
        <v>1329400</v>
      </c>
      <c r="F23" s="8">
        <f>IF(D23=0,0,E23/D23)</f>
        <v/>
      </c>
      <c r="G23" s="20" t="n">
        <v>78861</v>
      </c>
      <c r="H23" s="20" t="n">
        <v>82805</v>
      </c>
      <c r="I23" s="20" t="n">
        <v>1738895</v>
      </c>
      <c r="J23" s="31">
        <f>I23-E23</f>
        <v/>
      </c>
      <c r="K23" s="7" t="inlineStr">
        <is>
          <t>✓</t>
        </is>
      </c>
      <c r="L23" s="7" t="n"/>
      <c r="M23" s="7" t="inlineStr">
        <is>
          <t>Project not started</t>
        </is>
      </c>
      <c r="N23" s="7" t="inlineStr">
        <is>
          <t>None</t>
        </is>
      </c>
      <c r="O23" s="7" t="n"/>
      <c r="P23" s="7" t="n"/>
      <c r="Q23" s="7" t="inlineStr">
        <is>
          <t>16 GC / 13 PMC</t>
        </is>
      </c>
    </row>
    <row r="24">
      <c r="A24" s="16" t="inlineStr">
        <is>
          <t>Crescent Village 1 &amp; 2</t>
        </is>
      </c>
      <c r="B24" s="7" t="n">
        <v>2017</v>
      </c>
      <c r="C24" s="9" t="inlineStr">
        <is>
          <t>GC @ budget</t>
        </is>
      </c>
      <c r="D24" s="20" t="n">
        <v>648850</v>
      </c>
      <c r="E24" s="20" t="n">
        <v>648850</v>
      </c>
      <c r="F24" s="8">
        <f>IF(D24=0,0,E24/D24)</f>
        <v/>
      </c>
      <c r="G24" s="20" t="n">
        <v>0</v>
      </c>
      <c r="H24" s="20" t="n">
        <v>0</v>
      </c>
      <c r="I24" s="20" t="n">
        <v>648850</v>
      </c>
      <c r="J24" s="31">
        <f>I24-E24</f>
        <v/>
      </c>
      <c r="K24" s="7" t="inlineStr">
        <is>
          <t>✓</t>
        </is>
      </c>
      <c r="L24" s="7" t="inlineStr">
        <is>
          <t>✓</t>
        </is>
      </c>
      <c r="M24" s="7" t="inlineStr">
        <is>
          <t>✓ app 003</t>
        </is>
      </c>
      <c r="N24" s="7" t="inlineStr">
        <is>
          <t>Entrata GL</t>
        </is>
      </c>
      <c r="O24" s="7" t="inlineStr">
        <is>
          <t>✓</t>
        </is>
      </c>
      <c r="P24" s="7" t="inlineStr">
        <is>
          <t>✓</t>
        </is>
      </c>
      <c r="Q24" s="7" t="inlineStr">
        <is>
          <t>19 GC / 1 PMC</t>
        </is>
      </c>
    </row>
    <row r="25">
      <c r="A25" s="16" t="inlineStr">
        <is>
          <t>Crestmark</t>
        </is>
      </c>
      <c r="B25" s="7" t="n">
        <v>2025</v>
      </c>
      <c r="C25" s="9" t="inlineStr">
        <is>
          <t>GC pay app</t>
        </is>
      </c>
      <c r="D25" s="20" t="n">
        <v>1755200</v>
      </c>
      <c r="E25" s="20" t="n">
        <v>542139</v>
      </c>
      <c r="F25" s="8">
        <f>IF(D25=0,0,E25/D25)</f>
        <v/>
      </c>
      <c r="G25" s="20" t="n">
        <v>87760</v>
      </c>
      <c r="H25" s="20" t="n">
        <v>92148</v>
      </c>
      <c r="I25" s="20" t="n">
        <v>1935108</v>
      </c>
      <c r="J25" s="31">
        <f>I25-E25</f>
        <v/>
      </c>
      <c r="K25" s="7" t="inlineStr">
        <is>
          <t>✓</t>
        </is>
      </c>
      <c r="L25" s="7" t="inlineStr">
        <is>
          <t>✓</t>
        </is>
      </c>
      <c r="M25" s="7" t="inlineStr">
        <is>
          <t>✓ app 002</t>
        </is>
      </c>
      <c r="N25" s="7" t="inlineStr">
        <is>
          <t>Entrata GL</t>
        </is>
      </c>
      <c r="O25" s="7" t="inlineStr">
        <is>
          <t>✓</t>
        </is>
      </c>
      <c r="P25" s="7" t="inlineStr">
        <is>
          <t>✓</t>
        </is>
      </c>
      <c r="Q25" s="7" t="inlineStr">
        <is>
          <t>19 GC / 25 PMC</t>
        </is>
      </c>
    </row>
    <row r="26">
      <c r="A26" s="16" t="inlineStr">
        <is>
          <t>Cypress Bend</t>
        </is>
      </c>
      <c r="B26" s="7" t="n">
        <v>2025</v>
      </c>
      <c r="C26" s="9" t="inlineStr">
        <is>
          <t>GC pay app</t>
        </is>
      </c>
      <c r="D26" s="20" t="n">
        <v>623390</v>
      </c>
      <c r="E26" s="20" t="n">
        <v>459041</v>
      </c>
      <c r="F26" s="8">
        <f>IF(D26=0,0,E26/D26)</f>
        <v/>
      </c>
      <c r="G26" s="20" t="n">
        <v>77339</v>
      </c>
      <c r="H26" s="20" t="n">
        <v>42724</v>
      </c>
      <c r="I26" s="20" t="n">
        <v>743453</v>
      </c>
      <c r="J26" s="31">
        <f>I26-E26</f>
        <v/>
      </c>
      <c r="K26" s="7" t="inlineStr">
        <is>
          <t>✓</t>
        </is>
      </c>
      <c r="L26" s="7" t="inlineStr">
        <is>
          <t>✓</t>
        </is>
      </c>
      <c r="M26" s="7" t="inlineStr">
        <is>
          <t>✓ app 003</t>
        </is>
      </c>
      <c r="N26" s="7" t="inlineStr">
        <is>
          <t>Entrata GL</t>
        </is>
      </c>
      <c r="O26" s="7" t="inlineStr">
        <is>
          <t>✓</t>
        </is>
      </c>
      <c r="P26" s="7" t="inlineStr">
        <is>
          <t>✓</t>
        </is>
      </c>
      <c r="Q26" s="7" t="inlineStr">
        <is>
          <t>22 GC / 13 PMC</t>
        </is>
      </c>
    </row>
    <row r="27">
      <c r="A27" s="16" t="inlineStr">
        <is>
          <t>Cypress Bend Village</t>
        </is>
      </c>
      <c r="B27" s="7" t="n">
        <v>2025</v>
      </c>
      <c r="C27" s="9" t="inlineStr">
        <is>
          <t>GC pay app</t>
        </is>
      </c>
      <c r="D27" s="20" t="n">
        <v>932415</v>
      </c>
      <c r="E27" s="20" t="n">
        <v>736833</v>
      </c>
      <c r="F27" s="8">
        <f>IF(D27=0,0,E27/D27)</f>
        <v/>
      </c>
      <c r="G27" s="20" t="n">
        <v>103516</v>
      </c>
      <c r="H27" s="20" t="n">
        <v>57309</v>
      </c>
      <c r="I27" s="20" t="n">
        <v>1093241</v>
      </c>
      <c r="J27" s="31">
        <f>I27-E27</f>
        <v/>
      </c>
      <c r="K27" s="7" t="inlineStr">
        <is>
          <t>✓</t>
        </is>
      </c>
      <c r="L27" s="7" t="n"/>
      <c r="M27" s="7" t="inlineStr">
        <is>
          <t>✓ app 003</t>
        </is>
      </c>
      <c r="N27" s="7" t="inlineStr">
        <is>
          <t>Entrata GL</t>
        </is>
      </c>
      <c r="O27" s="7" t="inlineStr">
        <is>
          <t>✓</t>
        </is>
      </c>
      <c r="P27" s="7" t="inlineStr">
        <is>
          <t>✓</t>
        </is>
      </c>
      <c r="Q27" s="7" t="inlineStr">
        <is>
          <t>30 GC / 10 PMC</t>
        </is>
      </c>
    </row>
    <row r="28">
      <c r="A28" s="16" t="inlineStr">
        <is>
          <t>Cypress Ridge</t>
        </is>
      </c>
      <c r="B28" s="7" t="n">
        <v>2026</v>
      </c>
      <c r="C28" s="9" t="inlineStr">
        <is>
          <t>GC pay app</t>
        </is>
      </c>
      <c r="D28" s="20" t="n">
        <v>772016</v>
      </c>
      <c r="E28" s="20" t="n">
        <v>241689</v>
      </c>
      <c r="F28" s="8">
        <f>IF(D28=0,0,E28/D28)</f>
        <v/>
      </c>
      <c r="G28" s="20" t="n">
        <v>38601</v>
      </c>
      <c r="H28" s="20" t="n">
        <v>40531</v>
      </c>
      <c r="I28" s="20" t="n">
        <v>851148</v>
      </c>
      <c r="J28" s="31">
        <f>I28-E28</f>
        <v/>
      </c>
      <c r="K28" s="7" t="inlineStr">
        <is>
          <t>✓</t>
        </is>
      </c>
      <c r="L28" s="7" t="inlineStr">
        <is>
          <t>✓</t>
        </is>
      </c>
      <c r="M28" s="7" t="inlineStr">
        <is>
          <t>✓ app 003</t>
        </is>
      </c>
      <c r="N28" s="7" t="inlineStr">
        <is>
          <t>CapEX GL</t>
        </is>
      </c>
      <c r="O28" s="7" t="inlineStr">
        <is>
          <t>✓</t>
        </is>
      </c>
      <c r="P28" s="7" t="n"/>
      <c r="Q28" s="7" t="inlineStr">
        <is>
          <t>22 GC / 10 PMC</t>
        </is>
      </c>
    </row>
    <row r="29">
      <c r="A29" s="16" t="inlineStr">
        <is>
          <t>David Ave</t>
        </is>
      </c>
      <c r="B29" s="7" t="n">
        <v>2025</v>
      </c>
      <c r="C29" s="9" t="inlineStr">
        <is>
          <t>GC pay app</t>
        </is>
      </c>
      <c r="D29" s="20" t="n">
        <v>864956</v>
      </c>
      <c r="E29" s="20" t="n">
        <v>530429</v>
      </c>
      <c r="F29" s="8">
        <f>IF(D29=0,0,E29/D29)</f>
        <v/>
      </c>
      <c r="G29" s="20" t="n">
        <v>45096</v>
      </c>
      <c r="H29" s="20" t="n">
        <v>47350</v>
      </c>
      <c r="I29" s="20" t="n">
        <v>957402</v>
      </c>
      <c r="J29" s="31">
        <f>I29-E29</f>
        <v/>
      </c>
      <c r="K29" s="7" t="inlineStr">
        <is>
          <t>✓</t>
        </is>
      </c>
      <c r="L29" s="7" t="inlineStr">
        <is>
          <t>✓</t>
        </is>
      </c>
      <c r="M29" s="7" t="inlineStr">
        <is>
          <t>✓ app 002</t>
        </is>
      </c>
      <c r="N29" s="7" t="inlineStr">
        <is>
          <t>Aperto GL</t>
        </is>
      </c>
      <c r="O29" s="7" t="inlineStr">
        <is>
          <t>✓</t>
        </is>
      </c>
      <c r="P29" s="7" t="inlineStr">
        <is>
          <t>✓</t>
        </is>
      </c>
      <c r="Q29" s="7" t="inlineStr">
        <is>
          <t>30 GC / 10 PMC</t>
        </is>
      </c>
    </row>
    <row r="30">
      <c r="A30" s="16" t="inlineStr">
        <is>
          <t>Discovery Park</t>
        </is>
      </c>
      <c r="B30" s="7" t="n">
        <v>2024</v>
      </c>
      <c r="C30" s="9" t="inlineStr">
        <is>
          <t>GC @ budget</t>
        </is>
      </c>
      <c r="D30" s="20" t="n">
        <v>784444</v>
      </c>
      <c r="E30" s="20" t="n">
        <v>788231</v>
      </c>
      <c r="F30" s="8">
        <f>IF(D30=0,0,E30/D30)</f>
        <v/>
      </c>
      <c r="G30" s="20" t="n">
        <v>20000</v>
      </c>
      <c r="H30" s="20" t="n">
        <v>40222</v>
      </c>
      <c r="I30" s="20" t="n">
        <v>844666</v>
      </c>
      <c r="J30" s="31">
        <f>I30-E30</f>
        <v/>
      </c>
      <c r="K30" s="7" t="inlineStr">
        <is>
          <t>✓</t>
        </is>
      </c>
      <c r="L30" s="7" t="n"/>
      <c r="M30" s="7" t="inlineStr">
        <is>
          <t>✓ app 002</t>
        </is>
      </c>
      <c r="N30" s="7" t="inlineStr">
        <is>
          <t>Entrata GL</t>
        </is>
      </c>
      <c r="O30" s="7" t="inlineStr">
        <is>
          <t>✓</t>
        </is>
      </c>
      <c r="P30" s="7" t="inlineStr">
        <is>
          <t>✓</t>
        </is>
      </c>
      <c r="Q30" s="7" t="inlineStr">
        <is>
          <t>49 GC / 1 PMC</t>
        </is>
      </c>
    </row>
    <row r="31">
      <c r="A31" s="16" t="inlineStr">
        <is>
          <t>Elliot Baymeadows</t>
        </is>
      </c>
      <c r="B31" s="7" t="n">
        <v>2025</v>
      </c>
      <c r="C31" s="9" t="inlineStr">
        <is>
          <t>GC pay app</t>
        </is>
      </c>
      <c r="D31" s="20" t="n">
        <v>2868800</v>
      </c>
      <c r="E31" s="20" t="n">
        <v>1348085</v>
      </c>
      <c r="F31" s="8">
        <f>IF(D31=0,0,E31/D31)</f>
        <v/>
      </c>
      <c r="G31" s="20" t="n">
        <v>0</v>
      </c>
      <c r="H31" s="20" t="n">
        <v>143440</v>
      </c>
      <c r="I31" s="20" t="n">
        <v>3012240</v>
      </c>
      <c r="J31" s="31">
        <f>I31-E31</f>
        <v/>
      </c>
      <c r="K31" s="7" t="inlineStr">
        <is>
          <t>✓</t>
        </is>
      </c>
      <c r="L31" s="7" t="inlineStr">
        <is>
          <t>✓</t>
        </is>
      </c>
      <c r="M31" s="7" t="inlineStr">
        <is>
          <t>✓ app 003</t>
        </is>
      </c>
      <c r="N31" s="7" t="inlineStr">
        <is>
          <t>Entrata GL</t>
        </is>
      </c>
      <c r="O31" s="7" t="inlineStr">
        <is>
          <t>✓</t>
        </is>
      </c>
      <c r="P31" s="7" t="inlineStr">
        <is>
          <t>✓</t>
        </is>
      </c>
      <c r="Q31" s="7" t="inlineStr">
        <is>
          <t>27 GC / 16 PMC</t>
        </is>
      </c>
    </row>
    <row r="32">
      <c r="A32" s="16" t="inlineStr">
        <is>
          <t>Emerald Pointe</t>
        </is>
      </c>
      <c r="B32" s="7" t="n">
        <v>2015</v>
      </c>
      <c r="C32" s="9" t="inlineStr">
        <is>
          <t>GC @ budget</t>
        </is>
      </c>
      <c r="D32" s="20" t="n">
        <v>1356304</v>
      </c>
      <c r="E32" s="20" t="n">
        <v>1321427</v>
      </c>
      <c r="F32" s="8">
        <f>IF(D32=0,0,E32/D32)</f>
        <v/>
      </c>
      <c r="G32" s="20" t="n">
        <v>64432</v>
      </c>
      <c r="H32" s="20" t="n">
        <v>0</v>
      </c>
      <c r="I32" s="20" t="n">
        <v>2709387</v>
      </c>
      <c r="J32" s="31">
        <f>I32-E32</f>
        <v/>
      </c>
      <c r="K32" s="7" t="inlineStr">
        <is>
          <t>✓</t>
        </is>
      </c>
      <c r="L32" s="7" t="n"/>
      <c r="M32" s="7" t="inlineStr">
        <is>
          <t>✓ app 003</t>
        </is>
      </c>
      <c r="N32" s="7" t="inlineStr">
        <is>
          <t>Aperto GL</t>
        </is>
      </c>
      <c r="O32" s="7" t="inlineStr">
        <is>
          <t>✓</t>
        </is>
      </c>
      <c r="P32" s="7" t="n"/>
      <c r="Q32" s="13" t="inlineStr">
        <is>
          <t>19 GC / 4 PMC / 1 unmarked</t>
        </is>
      </c>
    </row>
    <row r="33">
      <c r="A33" s="16" t="inlineStr">
        <is>
          <t>Encore Crossing</t>
        </is>
      </c>
      <c r="B33" s="7" t="n">
        <v>2022</v>
      </c>
      <c r="C33" s="9" t="inlineStr">
        <is>
          <t>GC @ budget</t>
        </is>
      </c>
      <c r="D33" s="20" t="n">
        <v>2244350</v>
      </c>
      <c r="E33" s="20" t="n">
        <v>1283909</v>
      </c>
      <c r="F33" s="8">
        <f>IF(D33=0,0,E33/D33)</f>
        <v/>
      </c>
      <c r="G33" s="20" t="n">
        <v>0</v>
      </c>
      <c r="H33" s="20" t="n">
        <v>0</v>
      </c>
      <c r="I33" s="20" t="n">
        <v>2244350</v>
      </c>
      <c r="J33" s="31">
        <f>I33-E33</f>
        <v/>
      </c>
      <c r="K33" s="7" t="inlineStr">
        <is>
          <t>✓</t>
        </is>
      </c>
      <c r="L33" s="7" t="n"/>
      <c r="M33" s="7" t="inlineStr">
        <is>
          <t>✓ app 004</t>
        </is>
      </c>
      <c r="N33" s="7" t="inlineStr">
        <is>
          <t>Entrata GL</t>
        </is>
      </c>
      <c r="O33" s="7" t="inlineStr">
        <is>
          <t>✓</t>
        </is>
      </c>
      <c r="P33" s="7" t="n"/>
      <c r="Q33" s="7" t="inlineStr">
        <is>
          <t>39 GC / 9 PMC</t>
        </is>
      </c>
    </row>
    <row r="34">
      <c r="A34" s="16" t="inlineStr">
        <is>
          <t>Foster Creek</t>
        </is>
      </c>
      <c r="B34" s="7" t="n">
        <v>2025</v>
      </c>
      <c r="C34" s="9" t="inlineStr">
        <is>
          <t>GC pay app</t>
        </is>
      </c>
      <c r="D34" s="20" t="n">
        <v>1118497</v>
      </c>
      <c r="E34" s="20" t="n">
        <v>550622</v>
      </c>
      <c r="F34" s="8">
        <f>IF(D34=0,0,E34/D34)</f>
        <v/>
      </c>
      <c r="G34" s="20" t="n">
        <v>48067</v>
      </c>
      <c r="H34" s="20" t="n">
        <v>50470</v>
      </c>
      <c r="I34" s="20" t="n">
        <v>1217034</v>
      </c>
      <c r="J34" s="31">
        <f>I34-E34</f>
        <v/>
      </c>
      <c r="K34" s="7" t="inlineStr">
        <is>
          <t>✓</t>
        </is>
      </c>
      <c r="L34" s="7" t="inlineStr">
        <is>
          <t>✓</t>
        </is>
      </c>
      <c r="M34" s="7" t="inlineStr">
        <is>
          <t>✓ app 2</t>
        </is>
      </c>
      <c r="N34" s="7" t="inlineStr">
        <is>
          <t>Entrata GL</t>
        </is>
      </c>
      <c r="O34" s="7" t="inlineStr">
        <is>
          <t>✓</t>
        </is>
      </c>
      <c r="P34" s="7" t="inlineStr">
        <is>
          <t>✓</t>
        </is>
      </c>
      <c r="Q34" s="7" t="inlineStr">
        <is>
          <t>23 GC / 13 PMC</t>
        </is>
      </c>
    </row>
    <row r="35">
      <c r="A35" s="16" t="inlineStr">
        <is>
          <t>Foxdale Village</t>
        </is>
      </c>
      <c r="B35" s="7" t="n">
        <v>2025</v>
      </c>
      <c r="C35" s="9" t="inlineStr">
        <is>
          <t>GC pay app</t>
        </is>
      </c>
      <c r="D35" s="20" t="n">
        <v>3326446</v>
      </c>
      <c r="E35" s="20" t="n">
        <v>2588390</v>
      </c>
      <c r="F35" s="8">
        <f>IF(D35=0,0,E35/D35)</f>
        <v/>
      </c>
      <c r="G35" s="20" t="n">
        <v>351235</v>
      </c>
      <c r="H35" s="20" t="n">
        <v>183884</v>
      </c>
      <c r="I35" s="20" t="n">
        <v>3861564</v>
      </c>
      <c r="J35" s="31">
        <f>I35-E35</f>
        <v/>
      </c>
      <c r="K35" s="7" t="inlineStr">
        <is>
          <t>✓</t>
        </is>
      </c>
      <c r="L35" s="7" t="inlineStr">
        <is>
          <t>✓</t>
        </is>
      </c>
      <c r="M35" s="7" t="inlineStr">
        <is>
          <t>✓ app 004</t>
        </is>
      </c>
      <c r="N35" s="7" t="inlineStr">
        <is>
          <t>Aperto GL</t>
        </is>
      </c>
      <c r="O35" s="7" t="inlineStr">
        <is>
          <t>✓</t>
        </is>
      </c>
      <c r="P35" s="7" t="inlineStr">
        <is>
          <t>✓</t>
        </is>
      </c>
      <c r="Q35" s="7" t="inlineStr">
        <is>
          <t>44 GC / 5 PMC</t>
        </is>
      </c>
    </row>
    <row r="36">
      <c r="A36" s="16" t="inlineStr">
        <is>
          <t>Hampton Courts</t>
        </is>
      </c>
      <c r="B36" s="7" t="n">
        <v>2024</v>
      </c>
      <c r="C36" s="9" t="inlineStr">
        <is>
          <t>GC @ budget</t>
        </is>
      </c>
      <c r="D36" s="20" t="n">
        <v>1990358</v>
      </c>
      <c r="E36" s="20" t="n">
        <v>1150400</v>
      </c>
      <c r="F36" s="8">
        <f>IF(D36=0,0,E36/D36)</f>
        <v/>
      </c>
      <c r="G36" s="20" t="n">
        <v>100000</v>
      </c>
      <c r="H36" s="20" t="n">
        <v>104518</v>
      </c>
      <c r="I36" s="20" t="n">
        <v>2194875</v>
      </c>
      <c r="J36" s="31">
        <f>I36-E36</f>
        <v/>
      </c>
      <c r="K36" s="7" t="inlineStr">
        <is>
          <t>✓</t>
        </is>
      </c>
      <c r="L36" s="7" t="inlineStr">
        <is>
          <t>✓</t>
        </is>
      </c>
      <c r="M36" s="7" t="inlineStr">
        <is>
          <t>✓ app 003</t>
        </is>
      </c>
      <c r="N36" s="7" t="inlineStr">
        <is>
          <t>Entrata GL</t>
        </is>
      </c>
      <c r="O36" s="7" t="inlineStr">
        <is>
          <t>✓</t>
        </is>
      </c>
      <c r="P36" s="7" t="inlineStr">
        <is>
          <t>✓</t>
        </is>
      </c>
      <c r="Q36" s="7" t="inlineStr">
        <is>
          <t>44 GC / 15 PMC</t>
        </is>
      </c>
    </row>
    <row r="37">
      <c r="A37" s="16" t="inlineStr">
        <is>
          <t>Harbor Terrace</t>
        </is>
      </c>
      <c r="B37" s="7" t="n">
        <v>2024</v>
      </c>
      <c r="C37" s="9" t="inlineStr">
        <is>
          <t>GC @ budget</t>
        </is>
      </c>
      <c r="D37" s="20" t="n">
        <v>31500</v>
      </c>
      <c r="E37" s="20" t="n">
        <v>31500</v>
      </c>
      <c r="F37" s="8">
        <f>IF(D37=0,0,E37/D37)</f>
        <v/>
      </c>
      <c r="G37" s="20" t="n">
        <v>0</v>
      </c>
      <c r="H37" s="20" t="n">
        <v>0</v>
      </c>
      <c r="I37" s="20" t="n">
        <v>31500</v>
      </c>
      <c r="J37" s="31">
        <f>I37-E37</f>
        <v/>
      </c>
      <c r="K37" s="7" t="inlineStr">
        <is>
          <t>✓</t>
        </is>
      </c>
      <c r="L37" s="7" t="inlineStr">
        <is>
          <t>✓</t>
        </is>
      </c>
      <c r="M37" s="7" t="inlineStr">
        <is>
          <t>✓ app 002</t>
        </is>
      </c>
      <c r="N37" s="7" t="inlineStr">
        <is>
          <t>Aperto GL</t>
        </is>
      </c>
      <c r="O37" s="7" t="inlineStr">
        <is>
          <t>✓</t>
        </is>
      </c>
      <c r="P37" s="7" t="inlineStr">
        <is>
          <t>✓</t>
        </is>
      </c>
      <c r="Q37" s="7" t="inlineStr">
        <is>
          <t>4 GC / 0 PMC</t>
        </is>
      </c>
    </row>
    <row r="38">
      <c r="A38" s="16" t="inlineStr">
        <is>
          <t>Island Villas</t>
        </is>
      </c>
      <c r="B38" s="7" t="n">
        <v>2022</v>
      </c>
      <c r="C38" s="9" t="inlineStr">
        <is>
          <t>GC @ budget</t>
        </is>
      </c>
      <c r="D38" s="20" t="n">
        <v>2101360</v>
      </c>
      <c r="E38" s="20" t="n">
        <v>1838026</v>
      </c>
      <c r="F38" s="8">
        <f>IF(D38=0,0,E38/D38)</f>
        <v/>
      </c>
      <c r="G38" s="20" t="n">
        <v>0</v>
      </c>
      <c r="H38" s="20" t="n">
        <v>0</v>
      </c>
      <c r="I38" s="20" t="n">
        <v>2101360</v>
      </c>
      <c r="J38" s="31">
        <f>I38-E38</f>
        <v/>
      </c>
      <c r="K38" s="7" t="inlineStr">
        <is>
          <t>✓</t>
        </is>
      </c>
      <c r="L38" s="7" t="n"/>
      <c r="M38" s="7" t="inlineStr">
        <is>
          <t>✓ app 004</t>
        </is>
      </c>
      <c r="N38" s="7" t="inlineStr">
        <is>
          <t>Entrata GL</t>
        </is>
      </c>
      <c r="O38" s="7" t="inlineStr">
        <is>
          <t>✓</t>
        </is>
      </c>
      <c r="P38" s="7" t="inlineStr">
        <is>
          <t>✓</t>
        </is>
      </c>
      <c r="Q38" s="7" t="inlineStr">
        <is>
          <t>35 GC / 8 PMC</t>
        </is>
      </c>
    </row>
    <row r="39">
      <c r="A39" s="16" t="inlineStr">
        <is>
          <t>Las Colinas Heights</t>
        </is>
      </c>
      <c r="B39" s="7" t="n">
        <v>2023</v>
      </c>
      <c r="C39" s="9" t="inlineStr">
        <is>
          <t>GC @ budget</t>
        </is>
      </c>
      <c r="D39" s="20" t="n">
        <v>5539442</v>
      </c>
      <c r="E39" s="20" t="n">
        <v>3979908</v>
      </c>
      <c r="F39" s="8">
        <f>IF(D39=0,0,E39/D39)</f>
        <v/>
      </c>
      <c r="G39" s="20" t="n">
        <v>162465</v>
      </c>
      <c r="H39" s="20" t="n">
        <v>0</v>
      </c>
      <c r="I39" s="20" t="n">
        <v>5701907</v>
      </c>
      <c r="J39" s="31">
        <f>I39-E39</f>
        <v/>
      </c>
      <c r="K39" s="7" t="inlineStr">
        <is>
          <t>✓</t>
        </is>
      </c>
      <c r="L39" s="7" t="n"/>
      <c r="M39" s="7" t="inlineStr">
        <is>
          <t>✓ app 006</t>
        </is>
      </c>
      <c r="N39" s="7" t="inlineStr">
        <is>
          <t>Entrata GL</t>
        </is>
      </c>
      <c r="O39" s="7" t="inlineStr">
        <is>
          <t>✓</t>
        </is>
      </c>
      <c r="P39" s="7" t="n"/>
      <c r="Q39" s="13" t="inlineStr">
        <is>
          <t>56 GC / 13 PMC / 1 unmarked</t>
        </is>
      </c>
    </row>
    <row r="40">
      <c r="A40" s="16" t="inlineStr">
        <is>
          <t>Latitude at the Commons</t>
        </is>
      </c>
      <c r="B40" s="7" t="n">
        <v>2025</v>
      </c>
      <c r="C40" s="9" t="inlineStr">
        <is>
          <t>GC pay app</t>
        </is>
      </c>
      <c r="D40" s="20" t="n">
        <v>735739</v>
      </c>
      <c r="E40" s="20" t="n">
        <v>239238</v>
      </c>
      <c r="F40" s="8">
        <f>IF(D40=0,0,E40/D40)</f>
        <v/>
      </c>
      <c r="G40" s="20" t="n">
        <v>271880</v>
      </c>
      <c r="H40" s="20" t="n">
        <v>50381</v>
      </c>
      <c r="I40" s="20" t="n">
        <v>1058000</v>
      </c>
      <c r="J40" s="31">
        <f>I40-E40</f>
        <v/>
      </c>
      <c r="K40" s="7" t="inlineStr">
        <is>
          <t>✓</t>
        </is>
      </c>
      <c r="L40" s="7" t="inlineStr">
        <is>
          <t>✓</t>
        </is>
      </c>
      <c r="M40" s="7" t="inlineStr">
        <is>
          <t>✓ app 001</t>
        </is>
      </c>
      <c r="N40" s="7" t="inlineStr">
        <is>
          <t>Entrata GL</t>
        </is>
      </c>
      <c r="O40" s="7" t="inlineStr">
        <is>
          <t>✓</t>
        </is>
      </c>
      <c r="P40" s="7" t="n"/>
      <c r="Q40" s="7" t="inlineStr">
        <is>
          <t>22 GC / 13 PMC</t>
        </is>
      </c>
    </row>
    <row r="41">
      <c r="A41" s="16" t="inlineStr">
        <is>
          <t>Marquee</t>
        </is>
      </c>
      <c r="B41" s="7" t="n">
        <v>2024</v>
      </c>
      <c r="C41" s="9" t="inlineStr">
        <is>
          <t>GC @ budget</t>
        </is>
      </c>
      <c r="D41" s="20" t="n">
        <v>1232147</v>
      </c>
      <c r="E41" s="20" t="n">
        <v>718065</v>
      </c>
      <c r="F41" s="8">
        <f>IF(D41=0,0,E41/D41)</f>
        <v/>
      </c>
      <c r="G41" s="20" t="n">
        <v>61607</v>
      </c>
      <c r="H41" s="20" t="n">
        <v>61607</v>
      </c>
      <c r="I41" s="20" t="n">
        <v>1355362</v>
      </c>
      <c r="J41" s="31">
        <f>I41-E41</f>
        <v/>
      </c>
      <c r="K41" s="7" t="inlineStr">
        <is>
          <t>✓</t>
        </is>
      </c>
      <c r="L41" s="7" t="inlineStr">
        <is>
          <t>✓</t>
        </is>
      </c>
      <c r="M41" s="7" t="inlineStr">
        <is>
          <t>✓ app 003</t>
        </is>
      </c>
      <c r="N41" s="7" t="inlineStr">
        <is>
          <t>Aperto GL</t>
        </is>
      </c>
      <c r="O41" s="7" t="inlineStr">
        <is>
          <t>✓</t>
        </is>
      </c>
      <c r="P41" s="7" t="inlineStr">
        <is>
          <t>✓</t>
        </is>
      </c>
      <c r="Q41" s="7" t="inlineStr">
        <is>
          <t>22 GC / 18 PMC</t>
        </is>
      </c>
    </row>
    <row r="42">
      <c r="A42" s="16" t="inlineStr">
        <is>
          <t>Navigator Villas</t>
        </is>
      </c>
      <c r="B42" s="7" t="n">
        <v>2024</v>
      </c>
      <c r="C42" s="9" t="inlineStr">
        <is>
          <t>GC @ budget</t>
        </is>
      </c>
      <c r="D42" s="20" t="n">
        <v>864061</v>
      </c>
      <c r="E42" s="20" t="n">
        <v>310259</v>
      </c>
      <c r="F42" s="8">
        <f>IF(D42=0,0,E42/D42)</f>
        <v/>
      </c>
      <c r="G42" s="20" t="n">
        <v>20000</v>
      </c>
      <c r="H42" s="20" t="n">
        <v>44203</v>
      </c>
      <c r="I42" s="20" t="n">
        <v>928264</v>
      </c>
      <c r="J42" s="31">
        <f>I42-E42</f>
        <v/>
      </c>
      <c r="K42" s="7" t="inlineStr">
        <is>
          <t>✓</t>
        </is>
      </c>
      <c r="L42" s="7" t="inlineStr">
        <is>
          <t>✓</t>
        </is>
      </c>
      <c r="M42" s="7" t="inlineStr">
        <is>
          <t>✓ app 003</t>
        </is>
      </c>
      <c r="N42" s="7" t="inlineStr">
        <is>
          <t>Entrata GL</t>
        </is>
      </c>
      <c r="O42" s="7" t="inlineStr">
        <is>
          <t>✓</t>
        </is>
      </c>
      <c r="P42" s="7" t="n"/>
      <c r="Q42" s="7" t="inlineStr">
        <is>
          <t>16 GC / 18 PMC</t>
        </is>
      </c>
    </row>
    <row r="43">
      <c r="A43" s="16" t="inlineStr">
        <is>
          <t>Oak Forest</t>
        </is>
      </c>
      <c r="B43" s="7" t="n">
        <v>2023</v>
      </c>
      <c r="C43" s="9" t="inlineStr">
        <is>
          <t>GC @ budget</t>
        </is>
      </c>
      <c r="D43" s="20" t="n">
        <v>2613720</v>
      </c>
      <c r="E43" s="20" t="n">
        <v>2198268</v>
      </c>
      <c r="F43" s="8">
        <f>IF(D43=0,0,E43/D43)</f>
        <v/>
      </c>
      <c r="G43" s="20" t="n">
        <v>4346280</v>
      </c>
      <c r="H43" s="20" t="n">
        <v>0</v>
      </c>
      <c r="I43" s="20" t="n">
        <v>6960000</v>
      </c>
      <c r="J43" s="31">
        <f>I43-E43</f>
        <v/>
      </c>
      <c r="K43" s="7" t="inlineStr">
        <is>
          <t>✓</t>
        </is>
      </c>
      <c r="L43" s="7" t="n"/>
      <c r="M43" s="7" t="inlineStr">
        <is>
          <t>✓ app 003</t>
        </is>
      </c>
      <c r="N43" s="7" t="inlineStr">
        <is>
          <t>Entrata GL</t>
        </is>
      </c>
      <c r="O43" s="7" t="inlineStr">
        <is>
          <t>✓</t>
        </is>
      </c>
      <c r="P43" s="7" t="n"/>
      <c r="Q43" s="13" t="inlineStr">
        <is>
          <t>40 GC / 8 PMC / 4 unmarked</t>
        </is>
      </c>
    </row>
    <row r="44">
      <c r="A44" s="16" t="inlineStr">
        <is>
          <t>Oak Park</t>
        </is>
      </c>
      <c r="B44" s="7" t="n">
        <v>2023</v>
      </c>
      <c r="C44" s="9" t="inlineStr">
        <is>
          <t>GC @ budget</t>
        </is>
      </c>
      <c r="D44" s="20" t="n">
        <v>7843534</v>
      </c>
      <c r="E44" s="20" t="n">
        <v>6119761</v>
      </c>
      <c r="F44" s="8">
        <f>IF(D44=0,0,E44/D44)</f>
        <v/>
      </c>
      <c r="G44" s="20" t="n">
        <v>572778</v>
      </c>
      <c r="H44" s="20" t="n">
        <v>534592</v>
      </c>
      <c r="I44" s="20" t="n">
        <v>8950904</v>
      </c>
      <c r="J44" s="31">
        <f>I44-E44</f>
        <v/>
      </c>
      <c r="K44" s="7" t="inlineStr">
        <is>
          <t>✓</t>
        </is>
      </c>
      <c r="L44" s="7" t="n"/>
      <c r="M44" s="7" t="n"/>
      <c r="N44" s="7" t="inlineStr">
        <is>
          <t>Entrata GL</t>
        </is>
      </c>
      <c r="O44" s="7" t="inlineStr">
        <is>
          <t>✓</t>
        </is>
      </c>
      <c r="P44" s="7" t="n"/>
      <c r="Q44" s="13" t="inlineStr">
        <is>
          <t>0 GC / 0 PMC / 70 unmarked</t>
        </is>
      </c>
    </row>
    <row r="45">
      <c r="A45" s="16" t="inlineStr">
        <is>
          <t>Oak Park Monrovia</t>
        </is>
      </c>
      <c r="B45" s="7" t="n">
        <v>2025</v>
      </c>
      <c r="C45" s="9" t="inlineStr">
        <is>
          <t>GC pay app</t>
        </is>
      </c>
      <c r="D45" s="20" t="n">
        <v>1297450</v>
      </c>
      <c r="E45" s="20" t="n">
        <v>352080</v>
      </c>
      <c r="F45" s="8">
        <f>IF(D45=0,0,E45/D45)</f>
        <v/>
      </c>
      <c r="G45" s="20" t="n">
        <v>90693</v>
      </c>
      <c r="H45" s="20" t="n">
        <v>69407</v>
      </c>
      <c r="I45" s="20" t="n">
        <v>1457550</v>
      </c>
      <c r="J45" s="31">
        <f>I45-E45</f>
        <v/>
      </c>
      <c r="K45" s="7" t="inlineStr">
        <is>
          <t>✓</t>
        </is>
      </c>
      <c r="L45" s="7" t="inlineStr">
        <is>
          <t>✓</t>
        </is>
      </c>
      <c r="M45" s="7" t="inlineStr">
        <is>
          <t>✓ app 001</t>
        </is>
      </c>
      <c r="N45" s="7" t="inlineStr">
        <is>
          <t>Aperto GL</t>
        </is>
      </c>
      <c r="O45" s="7" t="inlineStr">
        <is>
          <t>✓</t>
        </is>
      </c>
      <c r="P45" s="7" t="inlineStr">
        <is>
          <t>✓</t>
        </is>
      </c>
      <c r="Q45" s="7" t="inlineStr">
        <is>
          <t>18 GC / 8 PMC</t>
        </is>
      </c>
    </row>
    <row r="46">
      <c r="A46" s="16" t="inlineStr">
        <is>
          <t>Orchard Glen</t>
        </is>
      </c>
      <c r="B46" s="7" t="n">
        <v>2025</v>
      </c>
      <c r="C46" s="9" t="inlineStr">
        <is>
          <t>GC pay app</t>
        </is>
      </c>
      <c r="D46" s="20" t="n">
        <v>3179250</v>
      </c>
      <c r="E46" s="20" t="n">
        <v>2583879</v>
      </c>
      <c r="F46" s="8">
        <f>IF(D46=0,0,E46/D46)</f>
        <v/>
      </c>
      <c r="G46" s="20" t="n">
        <v>166381</v>
      </c>
      <c r="H46" s="20" t="n">
        <v>174700</v>
      </c>
      <c r="I46" s="20" t="n">
        <v>3520331</v>
      </c>
      <c r="J46" s="31">
        <f>I46-E46</f>
        <v/>
      </c>
      <c r="K46" s="7" t="inlineStr">
        <is>
          <t>✓</t>
        </is>
      </c>
      <c r="L46" s="7" t="inlineStr">
        <is>
          <t>✓</t>
        </is>
      </c>
      <c r="M46" s="7" t="inlineStr">
        <is>
          <t>✓ app 003</t>
        </is>
      </c>
      <c r="N46" s="7" t="inlineStr">
        <is>
          <t>Aperto GL</t>
        </is>
      </c>
      <c r="O46" s="7" t="inlineStr">
        <is>
          <t>✓</t>
        </is>
      </c>
      <c r="P46" s="7" t="inlineStr">
        <is>
          <t>✓</t>
        </is>
      </c>
      <c r="Q46" s="7" t="inlineStr">
        <is>
          <t>33 GC / 13 PMC</t>
        </is>
      </c>
    </row>
    <row r="47">
      <c r="A47" s="16" t="inlineStr">
        <is>
          <t>Oslo</t>
        </is>
      </c>
      <c r="B47" s="7" t="n">
        <v>2026</v>
      </c>
      <c r="C47" s="9" t="inlineStr">
        <is>
          <t>GC none ($0)</t>
        </is>
      </c>
      <c r="D47" s="20" t="n">
        <v>115000</v>
      </c>
      <c r="E47" s="20" t="n">
        <v>119427</v>
      </c>
      <c r="F47" s="8">
        <f>IF(D47=0,0,E47/D47)</f>
        <v/>
      </c>
      <c r="G47" s="20" t="n">
        <v>4750</v>
      </c>
      <c r="H47" s="20" t="n">
        <v>4988</v>
      </c>
      <c r="I47" s="20" t="n">
        <v>124738</v>
      </c>
      <c r="J47" s="31">
        <f>I47-E47</f>
        <v/>
      </c>
      <c r="K47" s="7" t="inlineStr">
        <is>
          <t>✓</t>
        </is>
      </c>
      <c r="L47" s="7" t="n"/>
      <c r="M47" s="7" t="inlineStr">
        <is>
          <t>Project not started</t>
        </is>
      </c>
      <c r="N47" s="7" t="inlineStr">
        <is>
          <t>Entrata GL</t>
        </is>
      </c>
      <c r="O47" s="7" t="inlineStr">
        <is>
          <t>✓</t>
        </is>
      </c>
      <c r="P47" s="7" t="n"/>
      <c r="Q47" s="13" t="inlineStr">
        <is>
          <t>2 GC / 4 PMC / 1 unmarked</t>
        </is>
      </c>
    </row>
    <row r="48">
      <c r="A48" s="16" t="inlineStr">
        <is>
          <t>Paddock Club</t>
        </is>
      </c>
      <c r="B48" s="7" t="n">
        <v>2025</v>
      </c>
      <c r="C48" s="9" t="inlineStr">
        <is>
          <t>GC pay app</t>
        </is>
      </c>
      <c r="D48" s="20" t="n">
        <v>1565089</v>
      </c>
      <c r="E48" s="20" t="n">
        <v>1658198</v>
      </c>
      <c r="F48" s="8">
        <f>IF(D48=0,0,E48/D48)</f>
        <v/>
      </c>
      <c r="G48" s="20" t="n">
        <v>282911</v>
      </c>
      <c r="H48" s="20" t="n">
        <v>92400</v>
      </c>
      <c r="I48" s="20" t="n">
        <v>1940400</v>
      </c>
      <c r="J48" s="31">
        <f>I48-E48</f>
        <v/>
      </c>
      <c r="K48" s="7" t="inlineStr">
        <is>
          <t>✓</t>
        </is>
      </c>
      <c r="L48" s="7" t="inlineStr">
        <is>
          <t>✓</t>
        </is>
      </c>
      <c r="M48" s="7" t="inlineStr">
        <is>
          <t>✓ app 003</t>
        </is>
      </c>
      <c r="N48" s="7" t="inlineStr">
        <is>
          <t>Entrata GL</t>
        </is>
      </c>
      <c r="O48" s="7" t="inlineStr">
        <is>
          <t>✓</t>
        </is>
      </c>
      <c r="P48" s="7" t="n"/>
      <c r="Q48" s="7" t="inlineStr">
        <is>
          <t>26 GC / 18 PMC</t>
        </is>
      </c>
    </row>
    <row r="49">
      <c r="A49" s="16" t="inlineStr">
        <is>
          <t>Presidium Edgestone</t>
        </is>
      </c>
      <c r="B49" s="7" t="n">
        <v>2024</v>
      </c>
      <c r="C49" s="9" t="inlineStr">
        <is>
          <t>GC @ budget</t>
        </is>
      </c>
      <c r="D49" s="20" t="n">
        <v>365506</v>
      </c>
      <c r="E49" s="20" t="n">
        <v>361506</v>
      </c>
      <c r="F49" s="8">
        <f>IF(D49=0,0,E49/D49)</f>
        <v/>
      </c>
      <c r="G49" s="20" t="n">
        <v>36551</v>
      </c>
      <c r="H49" s="20" t="n">
        <v>20103</v>
      </c>
      <c r="I49" s="20" t="n">
        <v>422160</v>
      </c>
      <c r="J49" s="31">
        <f>I49-E49</f>
        <v/>
      </c>
      <c r="K49" s="7" t="inlineStr">
        <is>
          <t>✓</t>
        </is>
      </c>
      <c r="L49" s="7" t="n"/>
      <c r="M49" s="7" t="inlineStr">
        <is>
          <t>✓ app 003</t>
        </is>
      </c>
      <c r="N49" s="7" t="inlineStr">
        <is>
          <t>CapEX GL</t>
        </is>
      </c>
      <c r="O49" s="7" t="inlineStr">
        <is>
          <t>✓</t>
        </is>
      </c>
      <c r="P49" s="7" t="n"/>
      <c r="Q49" s="7" t="inlineStr">
        <is>
          <t>22 GC / 2 PMC</t>
        </is>
      </c>
    </row>
    <row r="50">
      <c r="A50" s="16" t="inlineStr">
        <is>
          <t>Rancho Cordova</t>
        </is>
      </c>
      <c r="B50" s="7" t="n">
        <v>2025</v>
      </c>
      <c r="C50" s="9" t="inlineStr">
        <is>
          <t>GC pay app</t>
        </is>
      </c>
      <c r="D50" s="20" t="n">
        <v>622145</v>
      </c>
      <c r="E50" s="20" t="n">
        <v>576066</v>
      </c>
      <c r="F50" s="8">
        <f>IF(D50=0,0,E50/D50)</f>
        <v/>
      </c>
      <c r="G50" s="20" t="n">
        <v>31107</v>
      </c>
      <c r="H50" s="20" t="n">
        <v>32663</v>
      </c>
      <c r="I50" s="20" t="n">
        <v>685915</v>
      </c>
      <c r="J50" s="31">
        <f>I50-E50</f>
        <v/>
      </c>
      <c r="K50" s="7" t="inlineStr">
        <is>
          <t>✓</t>
        </is>
      </c>
      <c r="L50" s="7" t="inlineStr">
        <is>
          <t>✓</t>
        </is>
      </c>
      <c r="M50" s="7" t="inlineStr">
        <is>
          <t>✓ app 002</t>
        </is>
      </c>
      <c r="N50" s="7" t="inlineStr">
        <is>
          <t>Aperto GL</t>
        </is>
      </c>
      <c r="O50" s="7" t="inlineStr">
        <is>
          <t>✓</t>
        </is>
      </c>
      <c r="P50" s="7" t="inlineStr">
        <is>
          <t>✓</t>
        </is>
      </c>
      <c r="Q50" s="7" t="inlineStr">
        <is>
          <t>24 GC / 5 PMC</t>
        </is>
      </c>
    </row>
    <row r="51">
      <c r="A51" s="16" t="inlineStr">
        <is>
          <t>Regency &amp; Lexington</t>
        </is>
      </c>
      <c r="B51" s="7" t="n">
        <v>2025</v>
      </c>
      <c r="C51" s="9" t="inlineStr">
        <is>
          <t>GC pay app</t>
        </is>
      </c>
      <c r="D51" s="20" t="n">
        <v>1996796</v>
      </c>
      <c r="E51" s="20" t="n">
        <v>1430810</v>
      </c>
      <c r="F51" s="8">
        <f>IF(D51=0,0,E51/D51)</f>
        <v/>
      </c>
      <c r="G51" s="20" t="n">
        <v>215411</v>
      </c>
      <c r="H51" s="20" t="n">
        <v>118476</v>
      </c>
      <c r="I51" s="20" t="n">
        <v>2330684</v>
      </c>
      <c r="J51" s="31">
        <f>I51-E51</f>
        <v/>
      </c>
      <c r="K51" s="7" t="inlineStr">
        <is>
          <t>✓</t>
        </is>
      </c>
      <c r="L51" s="7" t="inlineStr">
        <is>
          <t>✓</t>
        </is>
      </c>
      <c r="M51" s="7" t="inlineStr">
        <is>
          <t>✓ app 003</t>
        </is>
      </c>
      <c r="N51" s="7" t="inlineStr">
        <is>
          <t>Aperto GL</t>
        </is>
      </c>
      <c r="O51" s="7" t="inlineStr">
        <is>
          <t>✓</t>
        </is>
      </c>
      <c r="P51" s="7" t="inlineStr">
        <is>
          <t>✓</t>
        </is>
      </c>
      <c r="Q51" s="7" t="inlineStr">
        <is>
          <t>68 GC / 23 PMC</t>
        </is>
      </c>
    </row>
    <row r="52">
      <c r="A52" s="16" t="inlineStr">
        <is>
          <t>Renaissance</t>
        </is>
      </c>
      <c r="B52" s="7" t="n">
        <v>2025</v>
      </c>
      <c r="C52" s="9" t="inlineStr">
        <is>
          <t>GC GL fallback</t>
        </is>
      </c>
      <c r="D52" s="20" t="n">
        <v>1909884</v>
      </c>
      <c r="E52" s="20" t="n">
        <v>21302</v>
      </c>
      <c r="F52" s="8">
        <f>IF(D52=0,0,E52/D52)</f>
        <v/>
      </c>
      <c r="G52" s="20" t="n">
        <v>95494</v>
      </c>
      <c r="H52" s="20" t="n">
        <v>100269</v>
      </c>
      <c r="I52" s="20" t="n">
        <v>2105647</v>
      </c>
      <c r="J52" s="31">
        <f>I52-E52</f>
        <v/>
      </c>
      <c r="K52" s="7" t="inlineStr">
        <is>
          <t>✓</t>
        </is>
      </c>
      <c r="L52" s="7" t="inlineStr">
        <is>
          <t>✓</t>
        </is>
      </c>
      <c r="M52" s="7" t="inlineStr">
        <is>
          <t>Project not started</t>
        </is>
      </c>
      <c r="N52" s="7" t="inlineStr">
        <is>
          <t>CapEX GL</t>
        </is>
      </c>
      <c r="O52" s="7" t="inlineStr">
        <is>
          <t>✓</t>
        </is>
      </c>
      <c r="P52" s="7" t="n"/>
      <c r="Q52" s="7" t="inlineStr">
        <is>
          <t>18 GC / 10 PMC</t>
        </is>
      </c>
    </row>
    <row r="53">
      <c r="A53" s="16" t="inlineStr">
        <is>
          <t>Rosemont</t>
        </is>
      </c>
      <c r="B53" s="7" t="n">
        <v>2025</v>
      </c>
      <c r="C53" s="9" t="inlineStr">
        <is>
          <t>GC pay app</t>
        </is>
      </c>
      <c r="D53" s="20" t="n">
        <v>2757064</v>
      </c>
      <c r="E53" s="20" t="n">
        <v>1874580</v>
      </c>
      <c r="F53" s="8">
        <f>IF(D53=0,0,E53/D53)</f>
        <v/>
      </c>
      <c r="G53" s="20" t="n">
        <v>137853</v>
      </c>
      <c r="H53" s="20" t="n">
        <v>144746</v>
      </c>
      <c r="I53" s="20" t="n">
        <v>3039663</v>
      </c>
      <c r="J53" s="31">
        <f>I53-E53</f>
        <v/>
      </c>
      <c r="K53" s="7" t="inlineStr">
        <is>
          <t>✓</t>
        </is>
      </c>
      <c r="L53" s="7" t="inlineStr">
        <is>
          <t>✓</t>
        </is>
      </c>
      <c r="M53" s="7" t="inlineStr">
        <is>
          <t>✓ app 007</t>
        </is>
      </c>
      <c r="N53" s="7" t="inlineStr">
        <is>
          <t>CapEX GL</t>
        </is>
      </c>
      <c r="O53" s="7" t="n"/>
      <c r="P53" s="7" t="n"/>
      <c r="Q53" s="7" t="inlineStr">
        <is>
          <t>40 GC / 21 PMC</t>
        </is>
      </c>
    </row>
    <row r="54">
      <c r="A54" s="16" t="inlineStr">
        <is>
          <t>San Regis</t>
        </is>
      </c>
      <c r="B54" s="7" t="n">
        <v>2026</v>
      </c>
      <c r="C54" s="9" t="inlineStr">
        <is>
          <t>GC none ($0)</t>
        </is>
      </c>
      <c r="D54" s="20" t="n">
        <v>4549500</v>
      </c>
      <c r="E54" s="20" t="n">
        <v>0</v>
      </c>
      <c r="F54" s="8">
        <f>IF(D54=0,0,E54/D54)</f>
        <v/>
      </c>
      <c r="G54" s="20" t="n">
        <v>227475</v>
      </c>
      <c r="H54" s="20" t="n">
        <v>238849</v>
      </c>
      <c r="I54" s="20" t="n">
        <v>5015824</v>
      </c>
      <c r="J54" s="31">
        <f>I54-E54</f>
        <v/>
      </c>
      <c r="K54" s="7" t="inlineStr">
        <is>
          <t>✓</t>
        </is>
      </c>
      <c r="L54" s="7" t="inlineStr">
        <is>
          <t>✓</t>
        </is>
      </c>
      <c r="M54" s="7" t="inlineStr">
        <is>
          <t>Project not started</t>
        </is>
      </c>
      <c r="N54" s="7" t="inlineStr">
        <is>
          <t>Aperto GL</t>
        </is>
      </c>
      <c r="O54" s="7" t="inlineStr">
        <is>
          <t>✓</t>
        </is>
      </c>
      <c r="P54" s="7" t="n"/>
      <c r="Q54" s="7" t="inlineStr">
        <is>
          <t>28 GC / 8 PMC</t>
        </is>
      </c>
    </row>
    <row r="55">
      <c r="A55" s="16" t="inlineStr">
        <is>
          <t>Sorrento at Tuscan Lakes</t>
        </is>
      </c>
      <c r="B55" s="7" t="n">
        <v>2023</v>
      </c>
      <c r="C55" s="9" t="inlineStr">
        <is>
          <t>GC @ budget</t>
        </is>
      </c>
      <c r="D55" s="20" t="n">
        <v>2479733</v>
      </c>
      <c r="E55" s="20" t="n">
        <v>2438420</v>
      </c>
      <c r="F55" s="8">
        <f>IF(D55=0,0,E55/D55)</f>
        <v/>
      </c>
      <c r="G55" s="20" t="n">
        <v>77226</v>
      </c>
      <c r="H55" s="20" t="n">
        <v>127848</v>
      </c>
      <c r="I55" s="20" t="n">
        <v>2684807</v>
      </c>
      <c r="J55" s="31">
        <f>I55-E55</f>
        <v/>
      </c>
      <c r="K55" s="7" t="inlineStr">
        <is>
          <t>✓</t>
        </is>
      </c>
      <c r="L55" s="7" t="n"/>
      <c r="M55" s="7" t="inlineStr">
        <is>
          <t>✓ app 005</t>
        </is>
      </c>
      <c r="N55" s="7" t="inlineStr">
        <is>
          <t>Entrata GL</t>
        </is>
      </c>
      <c r="O55" s="7" t="inlineStr">
        <is>
          <t>✓</t>
        </is>
      </c>
      <c r="P55" s="7" t="n"/>
      <c r="Q55" s="13" t="inlineStr">
        <is>
          <t>44 GC / 0 PMC / 12 unmarked</t>
        </is>
      </c>
    </row>
    <row r="56">
      <c r="A56" s="16" t="inlineStr">
        <is>
          <t>Swiss Gables</t>
        </is>
      </c>
      <c r="B56" s="7" t="n">
        <v>2025</v>
      </c>
      <c r="C56" s="9" t="inlineStr">
        <is>
          <t>GC pay app</t>
        </is>
      </c>
      <c r="D56" s="20" t="n">
        <v>1065004</v>
      </c>
      <c r="E56" s="20" t="n">
        <v>678115</v>
      </c>
      <c r="F56" s="8">
        <f>IF(D56=0,0,E56/D56)</f>
        <v/>
      </c>
      <c r="G56" s="20" t="n">
        <v>0</v>
      </c>
      <c r="H56" s="20" t="n">
        <v>53250</v>
      </c>
      <c r="I56" s="20" t="n">
        <v>1118254</v>
      </c>
      <c r="J56" s="31">
        <f>I56-E56</f>
        <v/>
      </c>
      <c r="K56" s="7" t="inlineStr">
        <is>
          <t>✓</t>
        </is>
      </c>
      <c r="L56" s="7" t="inlineStr">
        <is>
          <t>✓</t>
        </is>
      </c>
      <c r="M56" s="7" t="inlineStr">
        <is>
          <t>✓ app 003</t>
        </is>
      </c>
      <c r="N56" s="7" t="inlineStr">
        <is>
          <t>Entrata GL</t>
        </is>
      </c>
      <c r="O56" s="7" t="inlineStr">
        <is>
          <t>✓</t>
        </is>
      </c>
      <c r="P56" s="7" t="inlineStr">
        <is>
          <t>✓</t>
        </is>
      </c>
      <c r="Q56" s="7" t="inlineStr">
        <is>
          <t>24 GC / 13 PMC</t>
        </is>
      </c>
    </row>
    <row r="57">
      <c r="A57" s="16" t="inlineStr">
        <is>
          <t>The Arbors</t>
        </is>
      </c>
      <c r="B57" s="7" t="n">
        <v>2024</v>
      </c>
      <c r="C57" s="9" t="inlineStr">
        <is>
          <t>GC @ budget</t>
        </is>
      </c>
      <c r="D57" s="20" t="n">
        <v>2269256</v>
      </c>
      <c r="E57" s="20" t="n">
        <v>2221801</v>
      </c>
      <c r="F57" s="8">
        <f>IF(D57=0,0,E57/D57)</f>
        <v/>
      </c>
      <c r="G57" s="20" t="n">
        <v>70064</v>
      </c>
      <c r="H57" s="20" t="n">
        <v>116966</v>
      </c>
      <c r="I57" s="20" t="n">
        <v>2456286</v>
      </c>
      <c r="J57" s="31">
        <f>I57-E57</f>
        <v/>
      </c>
      <c r="K57" s="7" t="inlineStr">
        <is>
          <t>✓</t>
        </is>
      </c>
      <c r="L57" s="7" t="inlineStr">
        <is>
          <t>✓</t>
        </is>
      </c>
      <c r="M57" s="7" t="inlineStr">
        <is>
          <t>✓ app 004</t>
        </is>
      </c>
      <c r="N57" s="7" t="inlineStr">
        <is>
          <t>Aperto GL</t>
        </is>
      </c>
      <c r="O57" s="7" t="inlineStr">
        <is>
          <t>✓</t>
        </is>
      </c>
      <c r="P57" s="7" t="n"/>
      <c r="Q57" s="7" t="inlineStr">
        <is>
          <t>48 GC / 11 PMC</t>
        </is>
      </c>
    </row>
    <row r="58">
      <c r="A58" s="16" t="inlineStr">
        <is>
          <t>The Ardent</t>
        </is>
      </c>
      <c r="B58" s="7" t="n">
        <v>2025</v>
      </c>
      <c r="C58" s="9" t="inlineStr">
        <is>
          <t>GC pay app</t>
        </is>
      </c>
      <c r="D58" s="20" t="n">
        <v>2699800</v>
      </c>
      <c r="E58" s="20" t="n">
        <v>763142</v>
      </c>
      <c r="F58" s="8">
        <f>IF(D58=0,0,E58/D58)</f>
        <v/>
      </c>
      <c r="G58" s="20" t="n">
        <v>133740</v>
      </c>
      <c r="H58" s="20" t="n">
        <v>140427</v>
      </c>
      <c r="I58" s="20" t="n">
        <v>2973967</v>
      </c>
      <c r="J58" s="31">
        <f>I58-E58</f>
        <v/>
      </c>
      <c r="K58" s="7" t="inlineStr">
        <is>
          <t>✓</t>
        </is>
      </c>
      <c r="L58" s="7" t="inlineStr">
        <is>
          <t>✓</t>
        </is>
      </c>
      <c r="M58" s="7" t="inlineStr">
        <is>
          <t>✓ app 001</t>
        </is>
      </c>
      <c r="N58" s="7" t="inlineStr">
        <is>
          <t>Entrata GL</t>
        </is>
      </c>
      <c r="O58" s="7" t="inlineStr">
        <is>
          <t>✓</t>
        </is>
      </c>
      <c r="P58" s="7" t="n"/>
      <c r="Q58" s="7" t="inlineStr">
        <is>
          <t>44 GC / 4 PMC</t>
        </is>
      </c>
    </row>
    <row r="59">
      <c r="A59" s="16" t="inlineStr">
        <is>
          <t>The Fairways</t>
        </is>
      </c>
      <c r="B59" s="7" t="n">
        <v>2025</v>
      </c>
      <c r="C59" s="9" t="inlineStr">
        <is>
          <t>GC pay app</t>
        </is>
      </c>
      <c r="D59" s="20" t="n">
        <v>1141973</v>
      </c>
      <c r="E59" s="20" t="n">
        <v>1164821</v>
      </c>
      <c r="F59" s="8">
        <f>IF(D59=0,0,E59/D59)</f>
        <v/>
      </c>
      <c r="G59" s="20" t="n">
        <v>178027</v>
      </c>
      <c r="H59" s="20" t="n">
        <v>66000</v>
      </c>
      <c r="I59" s="20" t="n">
        <v>1386000</v>
      </c>
      <c r="J59" s="31">
        <f>I59-E59</f>
        <v/>
      </c>
      <c r="K59" s="7" t="inlineStr">
        <is>
          <t>✓</t>
        </is>
      </c>
      <c r="L59" s="7" t="inlineStr">
        <is>
          <t>✓</t>
        </is>
      </c>
      <c r="M59" s="7" t="inlineStr">
        <is>
          <t>✓ app 003</t>
        </is>
      </c>
      <c r="N59" s="7" t="inlineStr">
        <is>
          <t>Entrata GL</t>
        </is>
      </c>
      <c r="O59" s="7" t="inlineStr">
        <is>
          <t>✓</t>
        </is>
      </c>
      <c r="P59" s="7" t="inlineStr">
        <is>
          <t>✓</t>
        </is>
      </c>
      <c r="Q59" s="7" t="inlineStr">
        <is>
          <t>30 GC / 9 PMC</t>
        </is>
      </c>
    </row>
    <row r="60">
      <c r="A60" s="16" t="inlineStr">
        <is>
          <t>The Grand at Hill Street</t>
        </is>
      </c>
      <c r="B60" s="7" t="n">
        <v>2023</v>
      </c>
      <c r="C60" s="9" t="inlineStr">
        <is>
          <t>GC @ budget</t>
        </is>
      </c>
      <c r="D60" s="20" t="n">
        <v>454050</v>
      </c>
      <c r="E60" s="20" t="n">
        <v>506463</v>
      </c>
      <c r="F60" s="8">
        <f>IF(D60=0,0,E60/D60)</f>
        <v/>
      </c>
      <c r="G60" s="20" t="n">
        <v>0</v>
      </c>
      <c r="H60" s="20" t="n">
        <v>0</v>
      </c>
      <c r="I60" s="20" t="n">
        <v>454050</v>
      </c>
      <c r="J60" s="32">
        <f>I60-E60</f>
        <v/>
      </c>
      <c r="K60" s="7" t="inlineStr">
        <is>
          <t>✓</t>
        </is>
      </c>
      <c r="L60" s="7" t="n"/>
      <c r="M60" s="7" t="inlineStr">
        <is>
          <t>✓ app 003</t>
        </is>
      </c>
      <c r="N60" s="7" t="inlineStr">
        <is>
          <t>Entrata GL</t>
        </is>
      </c>
      <c r="O60" s="7" t="inlineStr">
        <is>
          <t>✓</t>
        </is>
      </c>
      <c r="P60" s="7" t="n"/>
      <c r="Q60" s="7" t="inlineStr">
        <is>
          <t>14 GC / 3 PMC</t>
        </is>
      </c>
    </row>
    <row r="61">
      <c r="A61" s="16" t="inlineStr">
        <is>
          <t>The Hightone (Allora Denton)</t>
        </is>
      </c>
      <c r="B61" s="7" t="n">
        <v>2023</v>
      </c>
      <c r="C61" s="9" t="inlineStr">
        <is>
          <t>GC @ budget</t>
        </is>
      </c>
      <c r="D61" s="20" t="n">
        <v>509500</v>
      </c>
      <c r="E61" s="20" t="n">
        <v>610504</v>
      </c>
      <c r="F61" s="8">
        <f>IF(D61=0,0,E61/D61)</f>
        <v/>
      </c>
      <c r="G61" s="20" t="n">
        <v>0</v>
      </c>
      <c r="H61" s="20" t="n">
        <v>0</v>
      </c>
      <c r="I61" s="20" t="n">
        <v>509500</v>
      </c>
      <c r="J61" s="32">
        <f>I61-E61</f>
        <v/>
      </c>
      <c r="K61" s="7" t="inlineStr">
        <is>
          <t>✓</t>
        </is>
      </c>
      <c r="L61" s="7" t="n"/>
      <c r="M61" s="7" t="inlineStr">
        <is>
          <t>✓ app 002</t>
        </is>
      </c>
      <c r="N61" s="7" t="inlineStr">
        <is>
          <t>Entrata GL</t>
        </is>
      </c>
      <c r="O61" s="7" t="inlineStr">
        <is>
          <t>✓</t>
        </is>
      </c>
      <c r="P61" s="7" t="inlineStr">
        <is>
          <t>✓</t>
        </is>
      </c>
      <c r="Q61" s="7" t="inlineStr">
        <is>
          <t>11 GC / 3 PMC</t>
        </is>
      </c>
    </row>
    <row r="62">
      <c r="A62" s="16" t="inlineStr">
        <is>
          <t>The Lakes</t>
        </is>
      </c>
      <c r="B62" s="7" t="n">
        <v>2025</v>
      </c>
      <c r="C62" s="9" t="inlineStr">
        <is>
          <t>GC pay app</t>
        </is>
      </c>
      <c r="D62" s="20" t="n">
        <v>2098546</v>
      </c>
      <c r="E62" s="20" t="n">
        <v>983631</v>
      </c>
      <c r="F62" s="8">
        <f>IF(D62=0,0,E62/D62)</f>
        <v/>
      </c>
      <c r="G62" s="20" t="n">
        <v>104927</v>
      </c>
      <c r="H62" s="20" t="n">
        <v>119624</v>
      </c>
      <c r="I62" s="20" t="n">
        <v>2323097</v>
      </c>
      <c r="J62" s="31">
        <f>I62-E62</f>
        <v/>
      </c>
      <c r="K62" s="7" t="inlineStr">
        <is>
          <t>✓</t>
        </is>
      </c>
      <c r="L62" s="7" t="inlineStr">
        <is>
          <t>✓</t>
        </is>
      </c>
      <c r="M62" s="7" t="inlineStr">
        <is>
          <t>✓ app 003</t>
        </is>
      </c>
      <c r="N62" s="7" t="inlineStr">
        <is>
          <t>Entrata GL</t>
        </is>
      </c>
      <c r="O62" s="7" t="inlineStr">
        <is>
          <t>✓</t>
        </is>
      </c>
      <c r="P62" s="7" t="n"/>
      <c r="Q62" s="7" t="inlineStr">
        <is>
          <t>29 GC / 7 PMC</t>
        </is>
      </c>
    </row>
    <row r="63">
      <c r="A63" s="16" t="inlineStr">
        <is>
          <t>The Retreat</t>
        </is>
      </c>
      <c r="B63" s="7" t="n">
        <v>2022</v>
      </c>
      <c r="C63" s="9" t="inlineStr">
        <is>
          <t>GC @ budget</t>
        </is>
      </c>
      <c r="D63" s="20" t="n">
        <v>1402200</v>
      </c>
      <c r="E63" s="20" t="n">
        <v>451156</v>
      </c>
      <c r="F63" s="8">
        <f>IF(D63=0,0,E63/D63)</f>
        <v/>
      </c>
      <c r="G63" s="20" t="n">
        <v>0</v>
      </c>
      <c r="H63" s="20" t="n">
        <v>0</v>
      </c>
      <c r="I63" s="20" t="n">
        <v>1402200</v>
      </c>
      <c r="J63" s="31">
        <f>I63-E63</f>
        <v/>
      </c>
      <c r="K63" s="7" t="inlineStr">
        <is>
          <t>✓</t>
        </is>
      </c>
      <c r="L63" s="7" t="n"/>
      <c r="M63" s="7" t="inlineStr">
        <is>
          <t>✓ app 003</t>
        </is>
      </c>
      <c r="N63" s="7" t="inlineStr">
        <is>
          <t>Entrata GL</t>
        </is>
      </c>
      <c r="O63" s="7" t="n"/>
      <c r="P63" s="7" t="n"/>
      <c r="Q63" s="7" t="inlineStr">
        <is>
          <t>13 GC / 11 PMC</t>
        </is>
      </c>
    </row>
    <row r="64">
      <c r="A64" s="16" t="inlineStr">
        <is>
          <t>The Vibe</t>
        </is>
      </c>
      <c r="B64" s="7" t="n">
        <v>2025</v>
      </c>
      <c r="C64" s="9" t="inlineStr">
        <is>
          <t>GC pay app</t>
        </is>
      </c>
      <c r="D64" s="20" t="n">
        <v>1336934</v>
      </c>
      <c r="E64" s="20" t="n">
        <v>1009575</v>
      </c>
      <c r="F64" s="8">
        <f>IF(D64=0,0,E64/D64)</f>
        <v/>
      </c>
      <c r="G64" s="20" t="n">
        <v>229733</v>
      </c>
      <c r="H64" s="20" t="n">
        <v>78333</v>
      </c>
      <c r="I64" s="20" t="n">
        <v>1645000</v>
      </c>
      <c r="J64" s="31">
        <f>I64-E64</f>
        <v/>
      </c>
      <c r="K64" s="7" t="inlineStr">
        <is>
          <t>✓</t>
        </is>
      </c>
      <c r="L64" s="7" t="inlineStr">
        <is>
          <t>✓</t>
        </is>
      </c>
      <c r="M64" s="7" t="inlineStr">
        <is>
          <t>✓ app 003</t>
        </is>
      </c>
      <c r="N64" s="7" t="inlineStr">
        <is>
          <t>Entrata GL</t>
        </is>
      </c>
      <c r="O64" s="7" t="inlineStr">
        <is>
          <t>✓</t>
        </is>
      </c>
      <c r="P64" s="7" t="inlineStr">
        <is>
          <t>✓</t>
        </is>
      </c>
      <c r="Q64" s="7" t="inlineStr">
        <is>
          <t>38 GC / 7 PMC</t>
        </is>
      </c>
    </row>
    <row r="65">
      <c r="A65" s="16" t="inlineStr">
        <is>
          <t>Tribute Verdae</t>
        </is>
      </c>
      <c r="B65" s="7" t="n">
        <v>2026</v>
      </c>
      <c r="C65" s="9" t="inlineStr">
        <is>
          <t>GC pay app</t>
        </is>
      </c>
      <c r="D65" s="20" t="n">
        <v>1032700</v>
      </c>
      <c r="E65" s="20" t="n">
        <v>218594</v>
      </c>
      <c r="F65" s="8">
        <f>IF(D65=0,0,E65/D65)</f>
        <v/>
      </c>
      <c r="G65" s="20" t="n">
        <v>0</v>
      </c>
      <c r="H65" s="20" t="n">
        <v>51635</v>
      </c>
      <c r="I65" s="20" t="n">
        <v>1084335</v>
      </c>
      <c r="J65" s="31">
        <f>I65-E65</f>
        <v/>
      </c>
      <c r="K65" s="7" t="inlineStr">
        <is>
          <t>✓</t>
        </is>
      </c>
      <c r="L65" s="7" t="inlineStr">
        <is>
          <t>✓</t>
        </is>
      </c>
      <c r="M65" s="7" t="inlineStr">
        <is>
          <t>✓ app 001</t>
        </is>
      </c>
      <c r="N65" s="7" t="inlineStr">
        <is>
          <t>Entrata GL</t>
        </is>
      </c>
      <c r="O65" s="7" t="inlineStr">
        <is>
          <t>✓</t>
        </is>
      </c>
      <c r="P65" s="7" t="n"/>
      <c r="Q65" s="7" t="inlineStr">
        <is>
          <t>24 GC / 5 PMC</t>
        </is>
      </c>
    </row>
    <row r="66">
      <c r="A66" s="25" t="inlineStr">
        <is>
          <t>Valera Riverside</t>
        </is>
      </c>
      <c r="B66" s="26" t="n">
        <v>2025</v>
      </c>
      <c r="C66" s="27" t="inlineStr">
        <is>
          <t>GC GL fallback</t>
        </is>
      </c>
      <c r="D66" s="28" t="n">
        <v>144480</v>
      </c>
      <c r="E66" s="28" t="n">
        <v>10992</v>
      </c>
      <c r="F66" s="29">
        <f>IF(D66=0,0,E66/D66)</f>
        <v/>
      </c>
      <c r="G66" s="28" t="n">
        <v>7224</v>
      </c>
      <c r="H66" s="28" t="n">
        <v>7585</v>
      </c>
      <c r="I66" s="28" t="n">
        <v>159289</v>
      </c>
      <c r="J66" s="34">
        <f>I66-E66</f>
        <v/>
      </c>
      <c r="K66" s="7" t="inlineStr">
        <is>
          <t>✓</t>
        </is>
      </c>
      <c r="L66" s="7" t="inlineStr">
        <is>
          <t>✓</t>
        </is>
      </c>
      <c r="M66" s="7" t="inlineStr">
        <is>
          <t>Project not started</t>
        </is>
      </c>
      <c r="N66" s="7" t="inlineStr">
        <is>
          <t>Entrata GL</t>
        </is>
      </c>
      <c r="O66" s="7" t="inlineStr">
        <is>
          <t>✓</t>
        </is>
      </c>
      <c r="P66" s="7" t="n"/>
      <c r="Q66" s="7" t="inlineStr">
        <is>
          <t>5 GC / 5 PMC</t>
        </is>
      </c>
    </row>
    <row r="67">
      <c r="A67" s="16" t="inlineStr">
        <is>
          <t>Viewcrest Village</t>
        </is>
      </c>
      <c r="B67" s="7" t="n">
        <v>2021</v>
      </c>
      <c r="C67" s="9" t="inlineStr">
        <is>
          <t>GC @ budget</t>
        </is>
      </c>
      <c r="D67" s="20" t="n">
        <v>1098375</v>
      </c>
      <c r="E67" s="20" t="n">
        <v>1036958</v>
      </c>
      <c r="F67" s="8">
        <f>IF(D67=0,0,E67/D67)</f>
        <v/>
      </c>
      <c r="G67" s="20" t="n">
        <v>0</v>
      </c>
      <c r="H67" s="20" t="n">
        <v>0</v>
      </c>
      <c r="I67" s="20" t="n">
        <v>1098375</v>
      </c>
      <c r="J67" s="31">
        <f>I67-E67</f>
        <v/>
      </c>
      <c r="K67" s="7" t="inlineStr">
        <is>
          <t>✓</t>
        </is>
      </c>
      <c r="L67" s="7" t="n"/>
      <c r="M67" s="7" t="inlineStr">
        <is>
          <t>✓ app 2</t>
        </is>
      </c>
      <c r="N67" s="7" t="inlineStr">
        <is>
          <t>None</t>
        </is>
      </c>
      <c r="O67" s="7" t="inlineStr">
        <is>
          <t>✓</t>
        </is>
      </c>
      <c r="P67" s="7" t="n"/>
      <c r="Q67" s="7" t="inlineStr">
        <is>
          <t>9 GC / 10 PMC</t>
        </is>
      </c>
    </row>
    <row r="68">
      <c r="A68" s="16" t="inlineStr">
        <is>
          <t>Village at Broadstone</t>
        </is>
      </c>
      <c r="B68" s="7" t="n">
        <v>2024</v>
      </c>
      <c r="C68" s="9" t="inlineStr">
        <is>
          <t>GC @ budget</t>
        </is>
      </c>
      <c r="D68" s="20" t="n">
        <v>3729334</v>
      </c>
      <c r="E68" s="20" t="n">
        <v>3728984</v>
      </c>
      <c r="F68" s="8">
        <f>IF(D68=0,0,E68/D68)</f>
        <v/>
      </c>
      <c r="G68" s="20" t="n">
        <v>0</v>
      </c>
      <c r="H68" s="20" t="n">
        <v>186467</v>
      </c>
      <c r="I68" s="20" t="n">
        <v>3915800</v>
      </c>
      <c r="J68" s="31">
        <f>I68-E68</f>
        <v/>
      </c>
      <c r="K68" s="7" t="inlineStr">
        <is>
          <t>✓</t>
        </is>
      </c>
      <c r="L68" s="7" t="inlineStr">
        <is>
          <t>✓</t>
        </is>
      </c>
      <c r="M68" s="7" t="inlineStr">
        <is>
          <t>✓ app 001</t>
        </is>
      </c>
      <c r="N68" s="7" t="inlineStr">
        <is>
          <t>None</t>
        </is>
      </c>
      <c r="O68" s="7" t="inlineStr">
        <is>
          <t>✓</t>
        </is>
      </c>
      <c r="P68" s="7" t="n"/>
      <c r="Q68" s="7" t="inlineStr">
        <is>
          <t>52 GC / 2 PMC</t>
        </is>
      </c>
    </row>
    <row r="69">
      <c r="A69" s="16" t="inlineStr">
        <is>
          <t>Walnut Square</t>
        </is>
      </c>
      <c r="B69" s="7" t="n">
        <v>2026</v>
      </c>
      <c r="C69" s="9" t="inlineStr">
        <is>
          <t>GC pay app</t>
        </is>
      </c>
      <c r="D69" s="20" t="n">
        <v>887775</v>
      </c>
      <c r="E69" s="20" t="n">
        <v>109702</v>
      </c>
      <c r="F69" s="8">
        <f>IF(D69=0,0,E69/D69)</f>
        <v/>
      </c>
      <c r="G69" s="20" t="n">
        <v>44389</v>
      </c>
      <c r="H69" s="20" t="n">
        <v>46608</v>
      </c>
      <c r="I69" s="20" t="n">
        <v>978772</v>
      </c>
      <c r="J69" s="31">
        <f>I69-E69</f>
        <v/>
      </c>
      <c r="K69" s="7" t="inlineStr">
        <is>
          <t>✓</t>
        </is>
      </c>
      <c r="L69" s="7" t="inlineStr">
        <is>
          <t>✓</t>
        </is>
      </c>
      <c r="M69" s="7" t="inlineStr">
        <is>
          <t>✓ app 001</t>
        </is>
      </c>
      <c r="N69" s="7" t="inlineStr">
        <is>
          <t>CapEX GL</t>
        </is>
      </c>
      <c r="O69" s="7" t="inlineStr">
        <is>
          <t>✓</t>
        </is>
      </c>
      <c r="P69" s="7" t="n"/>
      <c r="Q69" s="7" t="inlineStr">
        <is>
          <t>25 GC / 1 PMC</t>
        </is>
      </c>
    </row>
    <row r="70">
      <c r="A70" s="16" t="inlineStr">
        <is>
          <t>Waterford</t>
        </is>
      </c>
      <c r="B70" s="7" t="n">
        <v>2026</v>
      </c>
      <c r="C70" s="9" t="inlineStr">
        <is>
          <t>GC pay app</t>
        </is>
      </c>
      <c r="D70" s="20" t="n">
        <v>1339580</v>
      </c>
      <c r="E70" s="20" t="n">
        <v>273564</v>
      </c>
      <c r="F70" s="8">
        <f>IF(D70=0,0,E70/D70)</f>
        <v/>
      </c>
      <c r="G70" s="20" t="n">
        <v>66979</v>
      </c>
      <c r="H70" s="20" t="n">
        <v>70328</v>
      </c>
      <c r="I70" s="20" t="n">
        <v>1476887</v>
      </c>
      <c r="J70" s="31">
        <f>I70-E70</f>
        <v/>
      </c>
      <c r="K70" s="7" t="inlineStr">
        <is>
          <t>✓</t>
        </is>
      </c>
      <c r="L70" s="7" t="inlineStr">
        <is>
          <t>✓</t>
        </is>
      </c>
      <c r="M70" s="7" t="inlineStr">
        <is>
          <t>✓ app 001</t>
        </is>
      </c>
      <c r="N70" s="7" t="inlineStr">
        <is>
          <t>Entrata GL</t>
        </is>
      </c>
      <c r="O70" s="7" t="inlineStr">
        <is>
          <t>✓</t>
        </is>
      </c>
      <c r="P70" s="7" t="n"/>
      <c r="Q70" s="7" t="inlineStr">
        <is>
          <t>34 GC / 8 PMC</t>
        </is>
      </c>
    </row>
    <row r="71">
      <c r="A71" s="16" t="inlineStr">
        <is>
          <t>Willow Lakes</t>
        </is>
      </c>
      <c r="B71" s="7" t="n">
        <v>2026</v>
      </c>
      <c r="C71" s="9" t="inlineStr">
        <is>
          <t>GC pay app</t>
        </is>
      </c>
      <c r="D71" s="20" t="n">
        <v>1039016</v>
      </c>
      <c r="E71" s="20" t="n">
        <v>814867</v>
      </c>
      <c r="F71" s="8">
        <f>IF(D71=0,0,E71/D71)</f>
        <v/>
      </c>
      <c r="G71" s="20" t="n">
        <v>51163</v>
      </c>
      <c r="H71" s="20" t="n">
        <v>54509</v>
      </c>
      <c r="I71" s="20" t="n">
        <v>1144688</v>
      </c>
      <c r="J71" s="31">
        <f>I71-E71</f>
        <v/>
      </c>
      <c r="K71" s="7" t="inlineStr">
        <is>
          <t>✓</t>
        </is>
      </c>
      <c r="L71" s="7" t="inlineStr">
        <is>
          <t>✓</t>
        </is>
      </c>
      <c r="M71" s="7" t="inlineStr">
        <is>
          <t>✓ app 003</t>
        </is>
      </c>
      <c r="N71" s="7" t="inlineStr">
        <is>
          <t>Entrata GL</t>
        </is>
      </c>
      <c r="O71" s="7" t="inlineStr">
        <is>
          <t>✓</t>
        </is>
      </c>
      <c r="P71" s="7" t="n"/>
      <c r="Q71" s="7" t="inlineStr">
        <is>
          <t>32 GC / 9 PMC</t>
        </is>
      </c>
    </row>
    <row r="72">
      <c r="A72" s="16" t="inlineStr">
        <is>
          <t>Windward</t>
        </is>
      </c>
      <c r="B72" s="7" t="n">
        <v>2025</v>
      </c>
      <c r="C72" s="9" t="inlineStr">
        <is>
          <t>GC pay app</t>
        </is>
      </c>
      <c r="D72" s="20" t="n">
        <v>1790312</v>
      </c>
      <c r="E72" s="20" t="n">
        <v>354472</v>
      </c>
      <c r="F72" s="8">
        <f>IF(D72=0,0,E72/D72)</f>
        <v/>
      </c>
      <c r="G72" s="20" t="n">
        <v>89516</v>
      </c>
      <c r="H72" s="20" t="n">
        <v>93991</v>
      </c>
      <c r="I72" s="20" t="n">
        <v>1973819</v>
      </c>
      <c r="J72" s="31">
        <f>I72-E72</f>
        <v/>
      </c>
      <c r="K72" s="7" t="inlineStr">
        <is>
          <t>✓</t>
        </is>
      </c>
      <c r="L72" s="7" t="inlineStr">
        <is>
          <t>✓</t>
        </is>
      </c>
      <c r="M72" s="7" t="inlineStr">
        <is>
          <t>✓ app 003</t>
        </is>
      </c>
      <c r="N72" s="7" t="inlineStr">
        <is>
          <t>Entrata GL</t>
        </is>
      </c>
      <c r="O72" s="7" t="inlineStr">
        <is>
          <t>✓</t>
        </is>
      </c>
      <c r="P72" s="7" t="n"/>
      <c r="Q72" s="7" t="inlineStr">
        <is>
          <t>12 GC / 13 PMC</t>
        </is>
      </c>
    </row>
    <row r="73">
      <c r="A73" s="103" t="inlineStr">
        <is>
          <t>Anthem Clearwater</t>
        </is>
      </c>
      <c r="B73" s="104" t="n">
        <v>2026</v>
      </c>
      <c r="C73" s="105" t="inlineStr">
        <is>
          <t>GC none ($0)</t>
        </is>
      </c>
      <c r="D73" s="20" t="n">
        <v>3041785</v>
      </c>
      <c r="E73" s="20" t="n">
        <v>0</v>
      </c>
      <c r="F73" s="8">
        <f>IF(D73=0,0,E73/D73)</f>
        <v/>
      </c>
      <c r="G73" s="20" t="n">
        <v>386303</v>
      </c>
      <c r="H73" s="20" t="n">
        <v>171404</v>
      </c>
      <c r="I73" s="20" t="n">
        <v>3599492</v>
      </c>
      <c r="J73" s="21">
        <f>I73-E73</f>
        <v/>
      </c>
      <c r="K73" s="104" t="inlineStr">
        <is>
          <t>✓</t>
        </is>
      </c>
      <c r="L73" s="7" t="n"/>
      <c r="M73" s="104" t="inlineStr">
        <is>
          <t>Project not started</t>
        </is>
      </c>
      <c r="N73" s="7" t="n"/>
      <c r="O73" s="7" t="n"/>
      <c r="P73" s="7" t="n"/>
      <c r="Q73" s="13" t="inlineStr">
        <is>
          <t>32 GC / 10 PMC</t>
        </is>
      </c>
    </row>
    <row r="74">
      <c r="A74" s="103" t="inlineStr">
        <is>
          <t>Forest View</t>
        </is>
      </c>
      <c r="B74" s="104" t="n">
        <v>2026</v>
      </c>
      <c r="C74" s="101" t="inlineStr">
        <is>
          <t>GC none ($0)</t>
        </is>
      </c>
      <c r="D74" s="22" t="n">
        <v>1577580</v>
      </c>
      <c r="E74" s="22" t="n">
        <v>0</v>
      </c>
      <c r="F74" s="18">
        <f>IF(D74=0,0,E74/D74)</f>
        <v/>
      </c>
      <c r="G74" s="22" t="n">
        <v>78879</v>
      </c>
      <c r="H74" s="22" t="n">
        <v>82823</v>
      </c>
      <c r="I74" s="22" t="n">
        <v>1739282</v>
      </c>
      <c r="J74" s="24">
        <f>I74-E74</f>
        <v/>
      </c>
      <c r="K74" s="104" t="inlineStr">
        <is>
          <t>✓</t>
        </is>
      </c>
      <c r="M74" s="104" t="inlineStr">
        <is>
          <t>Project not started</t>
        </is>
      </c>
      <c r="Q74" t="inlineStr">
        <is>
          <t>25 GC / 23 PMC</t>
        </is>
      </c>
    </row>
    <row r="75">
      <c r="A75" s="106" t="inlineStr">
        <is>
          <t>Almaden Terrace</t>
        </is>
      </c>
      <c r="B75" s="104" t="n">
        <v>2026</v>
      </c>
      <c r="C75" s="101" t="inlineStr">
        <is>
          <t>GC none ($0)</t>
        </is>
      </c>
      <c r="D75" s="3" t="n">
        <v>4045018</v>
      </c>
      <c r="E75" s="3" t="n">
        <v>0</v>
      </c>
      <c r="F75" s="99">
        <f>IF(D75=0,0,E75/D75)</f>
        <v/>
      </c>
      <c r="G75" s="3" t="n">
        <v>427584</v>
      </c>
      <c r="H75" s="3" t="n">
        <v>158628</v>
      </c>
      <c r="I75" s="3" t="n">
        <v>4631230</v>
      </c>
      <c r="J75" s="4">
        <f>I75-E75</f>
        <v/>
      </c>
      <c r="K75" s="104" t="inlineStr">
        <is>
          <t>✓</t>
        </is>
      </c>
      <c r="M75" s="104" t="inlineStr">
        <is>
          <t>Project not started</t>
        </is>
      </c>
      <c r="Q75" t="inlineStr">
        <is>
          <t>37 GC / 3 PMC</t>
        </is>
      </c>
    </row>
    <row r="76">
      <c r="A76" s="106" t="inlineStr">
        <is>
          <t>Sunterra</t>
        </is>
      </c>
      <c r="B76" s="104" t="n">
        <v>2026</v>
      </c>
      <c r="C76" s="101" t="inlineStr">
        <is>
          <t>GC none ($0)</t>
        </is>
      </c>
      <c r="D76" s="3" t="n">
        <v>3751850</v>
      </c>
      <c r="E76" s="3" t="n">
        <v>0</v>
      </c>
      <c r="F76" s="99">
        <f>IF(D76=0,0,E76/D76)</f>
        <v/>
      </c>
      <c r="G76" s="3" t="n">
        <v>0</v>
      </c>
      <c r="H76" s="3" t="n">
        <v>188630</v>
      </c>
      <c r="I76" s="3" t="n">
        <v>3940480</v>
      </c>
      <c r="J76" s="4">
        <f>I76-E76</f>
        <v/>
      </c>
      <c r="K76" s="104" t="inlineStr">
        <is>
          <t>✓</t>
        </is>
      </c>
      <c r="M76" s="104" t="inlineStr">
        <is>
          <t>Project not started</t>
        </is>
      </c>
      <c r="Q76" t="inlineStr">
        <is>
          <t>28 GC / 5 PMC / 1 unmarked</t>
        </is>
      </c>
    </row>
    <row r="77">
      <c r="A77" s="106" t="inlineStr">
        <is>
          <t>Santa Lucia</t>
        </is>
      </c>
      <c r="B77" s="104" t="n">
        <v>2026</v>
      </c>
      <c r="C77" s="101" t="inlineStr">
        <is>
          <t>GC none ($0)</t>
        </is>
      </c>
      <c r="D77" s="3" t="n">
        <v>981973</v>
      </c>
      <c r="E77" s="3" t="n">
        <v>0</v>
      </c>
      <c r="F77" s="99">
        <f>IF(D77=0,0,E77/D77)</f>
        <v/>
      </c>
      <c r="G77" s="3" t="n">
        <v>49099</v>
      </c>
      <c r="H77" s="3" t="n">
        <v>51554</v>
      </c>
      <c r="I77" s="3" t="n">
        <v>1082625</v>
      </c>
      <c r="J77" s="4">
        <f>I77-E77</f>
        <v/>
      </c>
      <c r="K77" s="104" t="inlineStr">
        <is>
          <t>✓</t>
        </is>
      </c>
      <c r="M77" s="104" t="inlineStr">
        <is>
          <t>Project not started</t>
        </is>
      </c>
      <c r="Q77" t="inlineStr">
        <is>
          <t>13 GC / 4 PMC</t>
        </is>
      </c>
    </row>
    <row r="79">
      <c r="A79" s="107" t="inlineStr">
        <is>
          <t>TOTAL</t>
        </is>
      </c>
      <c r="D79" s="108">
        <f>SUM(D5:D77)</f>
        <v/>
      </c>
      <c r="E79" s="108">
        <f>SUM(E5:E77)</f>
        <v/>
      </c>
      <c r="F79" s="109">
        <f>IF(D79=0,0,E79/D79)</f>
        <v/>
      </c>
      <c r="G79" s="108">
        <f>SUM(G5:G77)</f>
        <v/>
      </c>
      <c r="H79" s="108">
        <f>SUM(H5:H77)</f>
        <v/>
      </c>
      <c r="I79" s="108">
        <f>SUM(I5:I77)</f>
        <v/>
      </c>
      <c r="J79" s="110">
        <f>I79-E79</f>
        <v/>
      </c>
    </row>
  </sheetData>
  <autoFilter ref="A4:Q77">
    <sortState ref="A5:Q72">
      <sortCondition ref="A4:A72"/>
    </sortState>
  </autoFilter>
  <hyperlinks>
    <hyperlink ref="A5" location="'Allora Bella Terra'!A1" display="Allora Bella Terra"/>
    <hyperlink ref="A6" location="'Almaden 1930'!A1" display="Almaden 1930"/>
    <hyperlink ref="A7" location="'Amalfi at Tuscan Lakes'!A1" display="Amalfi at Tuscan Lakes"/>
    <hyperlink ref="A8" location="'Ardmore Springs'!A1" display="Ardmore Springs"/>
    <hyperlink ref="A9" location="'Avenues of Kennesaw'!A1" display="Avenues of Kennesaw"/>
    <hyperlink ref="A10" location="'Avila'!A1" display="Avila"/>
    <hyperlink ref="A11" location="'Avonmora'!A1" display="Avonmora"/>
    <hyperlink ref="A12" location="'Azur Aparments'!A1" display="Azur Aparments"/>
    <hyperlink ref="A13" location="'Bentley Parke'!A1" display="Bentley Parke"/>
    <hyperlink ref="A14" location="'Bridgepoint'!A1" display="Bridgepoint"/>
    <hyperlink ref="A15" location="'Cambridge Square'!A1" display="Cambridge Square"/>
    <hyperlink ref="A16" location="'Candlewood'!A1" display="Candlewood"/>
    <hyperlink ref="A17" location="'Canyon Villa'!A1" display="Canyon Villa"/>
    <hyperlink ref="A18" location="'Chaparral'!A1" display="Chaparral"/>
    <hyperlink ref="A19" location="'Cherry Creek'!A1" display="Cherry Creek"/>
    <hyperlink ref="A20" location="'Cityscape'!A1" display="Cityscape"/>
    <hyperlink ref="A21" location="'Clipper Cove'!A1" display="Clipper Cove"/>
    <hyperlink ref="A22" location="'Collin Creek'!A1" display="Collin Creek"/>
    <hyperlink ref="A23" location="'Colonnade'!A1" display="Colonnade"/>
    <hyperlink ref="A24" location="'Crescent Village 1 &amp; 2'!A1" display="Crescent Village 1 &amp; 2"/>
    <hyperlink ref="A25" location="'Crestmark'!A1" display="Crestmark"/>
    <hyperlink ref="A26" location="'Cypress Bend'!A1" display="Cypress Bend"/>
    <hyperlink ref="A27" location="'Cypress Bend Village'!A1" display="Cypress Bend Village"/>
    <hyperlink ref="A28" location="'Cypress Ridge'!A1" display="Cypress Ridge"/>
    <hyperlink ref="A29" location="'David Ave'!A1" display="David Ave"/>
    <hyperlink ref="A30" location="'Discovery Park'!A1" display="Discovery Park"/>
    <hyperlink ref="A31" location="'Elliot Baymeadows'!A1" display="Elliot Baymeadows"/>
    <hyperlink ref="A32" location="'Emerald Pointe'!A1" display="Emerald Pointe"/>
    <hyperlink ref="A33" location="'Encore Crossing'!A1" display="Encore Crossing"/>
    <hyperlink ref="A34" location="'Foster Creek'!A1" display="Foster Creek"/>
    <hyperlink ref="A35" location="'Foxdale Village'!A1" display="Foxdale Village"/>
    <hyperlink ref="A36" location="'Hampton Courts'!A1" display="Hampton Courts"/>
    <hyperlink ref="A37" location="'Harbor Terrace'!A1" display="Harbor Terrace"/>
    <hyperlink ref="A38" location="'Island Villas'!A1" display="Island Villas"/>
    <hyperlink ref="A39" location="'Las Colinas Heights'!A1" display="Las Colinas Heights"/>
    <hyperlink ref="A40" location="'Latitude at the Commons'!A1" display="Latitude at the Commons"/>
    <hyperlink ref="A41" location="'Marquee'!A1" display="Marquee"/>
    <hyperlink ref="A42" location="'Navigator Villas'!A1" display="Navigator Villas"/>
    <hyperlink ref="A43" location="'Oak Forest'!A1" display="Oak Forest"/>
    <hyperlink ref="A44" location="'Oak Park'!A1" display="Oak Park"/>
    <hyperlink ref="A45" location="'Oak Park Monrovia'!A1" display="Oak Park Monrovia"/>
    <hyperlink ref="A46" location="'Orchard Glen'!A1" display="Orchard Glen"/>
    <hyperlink ref="A47" location="'Oslo'!A1" display="Oslo"/>
    <hyperlink ref="A48" location="'Paddock Club'!A1" display="Paddock Club"/>
    <hyperlink ref="A49" location="'Presidium Edgestone'!A1" display="Presidium Edgestone"/>
    <hyperlink ref="A50" location="'Rancho Cordova'!A1" display="Rancho Cordova"/>
    <hyperlink ref="A51" location="'Regency &amp; Lexington'!A1" display="Regency &amp; Lexington"/>
    <hyperlink ref="A52" location="'Renaissance'!A1" display="Renaissance"/>
    <hyperlink ref="A53" location="'Rosemont'!A1" display="Rosemont"/>
    <hyperlink ref="A54" location="'San Regis'!A1" display="San Regis"/>
    <hyperlink ref="A55" location="'Sorrento at Tuscan Lakes'!A1" display="Sorrento at Tuscan Lakes"/>
    <hyperlink ref="A56" location="'Swiss Gables'!A1" display="Swiss Gables"/>
    <hyperlink ref="A57" location="'The Arbors'!A1" display="The Arbors"/>
    <hyperlink ref="A58" location="'The Ardent'!A1" display="The Ardent"/>
    <hyperlink ref="A59" location="'The Fairways'!A1" display="The Fairways"/>
    <hyperlink ref="A60" location="'The Grand at Hill Street'!A1" display="The Grand at Hill Street"/>
    <hyperlink ref="A61" location="'The Hightone (Allora Denton)'!A1" display="The Hightone (Allora Denton)"/>
    <hyperlink ref="A62" location="'The Lakes'!A1" display="The Lakes"/>
    <hyperlink ref="A63" location="'The Retreat'!A1" display="The Retreat"/>
    <hyperlink ref="A64" location="'The Vibe'!A1" display="The Vibe"/>
    <hyperlink ref="A65" location="'Tribute Verdae'!A1" display="Tribute Verdae"/>
    <hyperlink ref="A66" location="'Valera Riverside'!A1" display="Valera Riverside"/>
    <hyperlink ref="A67" location="'Viewcrest Village'!A1" display="Viewcrest Village"/>
    <hyperlink ref="A68" location="'Village at Broadstone'!A1" display="Village at Broadstone"/>
    <hyperlink ref="A69" location="'Walnut Square'!A1" display="Walnut Square"/>
    <hyperlink ref="A70" location="'Waterford'!A1" display="Waterford"/>
    <hyperlink ref="A71" location="'Willow Lakes'!A1" display="Willow Lakes"/>
    <hyperlink ref="A72" location="'Windward'!A1" display="Windward"/>
    <hyperlink xmlns:r="http://schemas.openxmlformats.org/officeDocument/2006/relationships" ref="A73" r:id="rId1"/>
    <hyperlink xmlns:r="http://schemas.openxmlformats.org/officeDocument/2006/relationships" ref="A74" r:id="rId2"/>
    <hyperlink xmlns:r="http://schemas.openxmlformats.org/officeDocument/2006/relationships" ref="A75" r:id="rId3"/>
    <hyperlink xmlns:r="http://schemas.openxmlformats.org/officeDocument/2006/relationships" ref="A76" r:id="rId4"/>
    <hyperlink xmlns:r="http://schemas.openxmlformats.org/officeDocument/2006/relationships" ref="A77" r:id="rId5"/>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T41"/>
  <sheetViews>
    <sheetView topLeftCell="B1" zoomScaleNormal="100" workbookViewId="0">
      <selection activeCell="G39" sqref="G39"/>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Height="1">
      <c r="A1" s="96" t="inlineStr">
        <is>
          <t>Emerald Pointe — 2015 acq · GC @ budget</t>
        </is>
      </c>
      <c r="E1" s="7" t="inlineStr">
        <is>
          <t xml:space="preserve">Repair Reserve </t>
        </is>
      </c>
      <c r="F1" s="7" t="inlineStr">
        <is>
          <t>Immediate Reserve</t>
        </is>
      </c>
      <c r="G1" s="7" t="inlineStr">
        <is>
          <t>Upper Tier</t>
        </is>
      </c>
      <c r="J1" s="6" t="n"/>
      <c r="K1" s="30" t="n"/>
      <c r="L1" s="30" t="n"/>
      <c r="M1" s="30" t="n"/>
      <c r="N1" s="30" t="n"/>
      <c r="O1" s="30" t="n"/>
      <c r="P1" s="30" t="n"/>
      <c r="Q1" s="30" t="n"/>
      <c r="R1" s="30" t="n"/>
      <c r="S1" s="30" t="n"/>
      <c r="T1" s="30" t="n"/>
    </row>
    <row r="2">
      <c r="A2" s="97" t="inlineStr">
        <is>
          <t>← Back</t>
        </is>
      </c>
      <c r="E2" s="6" t="n"/>
      <c r="F2" s="6" t="n"/>
      <c r="J2" s="6" t="n"/>
      <c r="K2" s="30" t="n"/>
      <c r="L2" s="30" t="n"/>
      <c r="M2" s="30" t="n"/>
      <c r="N2" s="30" t="n"/>
      <c r="O2" s="30" t="n"/>
      <c r="P2" s="30" t="n"/>
      <c r="Q2" s="30" t="n"/>
      <c r="R2" s="30" t="n"/>
      <c r="S2" s="30" t="n"/>
      <c r="T2" s="30" t="n"/>
    </row>
    <row r="3">
      <c r="J3" s="6" t="n"/>
    </row>
    <row r="4" ht="44.25" customHeight="1">
      <c r="A4" s="5" t="inlineStr">
        <is>
          <t>Row</t>
        </is>
      </c>
      <c r="B4" s="38" t="inlineStr">
        <is>
          <t>GL</t>
        </is>
      </c>
      <c r="C4" s="38" t="inlineStr">
        <is>
          <t>GL Name</t>
        </is>
      </c>
      <c r="D4" s="38" t="inlineStr">
        <is>
          <t>Scope of Work</t>
        </is>
      </c>
      <c r="E4" s="38" t="inlineStr">
        <is>
          <t>Responsible</t>
        </is>
      </c>
      <c r="F4" s="38" t="inlineStr">
        <is>
          <t>Capital Plan</t>
        </is>
      </c>
      <c r="G4" s="38" t="inlineStr">
        <is>
          <t>Budget</t>
        </is>
      </c>
      <c r="H4" s="38" t="inlineStr">
        <is>
          <t>Spend</t>
        </is>
      </c>
      <c r="I4" s="38" t="inlineStr">
        <is>
          <t>Remaining</t>
        </is>
      </c>
      <c r="J4" s="38"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Requiring</t>
        </is>
      </c>
      <c r="S4" s="36" t="inlineStr">
        <is>
          <t>Lender Due Date</t>
        </is>
      </c>
      <c r="T4" s="44" t="inlineStr">
        <is>
          <t>Reserve Used</t>
        </is>
      </c>
    </row>
    <row r="5" ht="150" customHeight="1">
      <c r="A5" s="17" t="n">
        <v>84</v>
      </c>
      <c r="B5" s="7" t="inlineStr">
        <is>
          <t>51140-00</t>
        </is>
      </c>
      <c r="C5" s="7" t="inlineStr">
        <is>
          <t>Electrical Replacement</t>
        </is>
      </c>
      <c r="D5" s="40" t="inlineStr">
        <is>
          <t>Replace Zinsco Electrical Subpanels ($525,000)
Zinsco breakers were observed in the electrical subpanels inside all the residential units which is 250 panels. Per Fannie Mae, these breakers have been recalled and should be replaced at this time. ($212,500) - $525,000
Replace Zinsco Unit Main Breakers/Panels ($62,000)
Zinsco breakers were observed in the main switchboards, which contain approximately 31 panels in the main switchboards that contain the unit main breakers. Per Fannie Mae, these breakers have been recalled and should be replaced at this time.</t>
        </is>
      </c>
      <c r="E5" s="41" t="inlineStr">
        <is>
          <t>GC</t>
        </is>
      </c>
      <c r="F5" s="7" t="inlineStr">
        <is>
          <t>Year 1</t>
        </is>
      </c>
      <c r="G5" s="20" t="n">
        <v>587000</v>
      </c>
      <c r="H5" s="20" t="n">
        <v>587000</v>
      </c>
      <c r="I5" s="21">
        <f>G5-H5</f>
        <v/>
      </c>
      <c r="J5" s="8">
        <f>IF(G5=0,0,H5/G5)</f>
        <v/>
      </c>
      <c r="K5" s="35" t="n">
        <v>0</v>
      </c>
      <c r="L5" s="8">
        <f>MIN(J5,1)</f>
        <v/>
      </c>
      <c r="M5" t="inlineStr">
        <is>
          <t xml:space="preserve">Replace Zinsco Electrical Subpanels ($525,000)
Zinsco breakers were observed in the electrical subpanels inside all the residential units which is 250 panels. Per Fannie Mae, these breakers have been </t>
        </is>
      </c>
      <c r="N5" s="7">
        <f>IF(E5="GC","1st Call","Other")</f>
        <v/>
      </c>
      <c r="O5" s="7">
        <f>IF(L5&gt;=1,"Complete",IF(L5&gt;0,"In Progress","Not Started"))</f>
        <v/>
      </c>
      <c r="Q5" s="35">
        <f>IFERROR(MID($A$1,FIND(" acq",$A$1)-4,4)*1,"")</f>
        <v/>
      </c>
      <c r="R5" s="7" t="n"/>
      <c r="S5" s="131" t="n">
        <v>46178</v>
      </c>
    </row>
    <row r="6" ht="120" customHeight="1">
      <c r="A6" s="7" t="n">
        <v>117</v>
      </c>
      <c r="B6" s="7" t="inlineStr">
        <is>
          <t>51992-00</t>
        </is>
      </c>
      <c r="C6" s="7" t="inlineStr">
        <is>
          <t>Termite/Pest Control</t>
        </is>
      </c>
      <c r="D6" s="40" t="inlineStr">
        <is>
          <t>Termite Remediation ($249,500)
WDI infestation noted at rafter tail, water heater closet door jam, and water heater closet trim. ($5,820)
Address dryrot/fungus identified throughout the site in the WDI report.($67,700) - $124,500
Facia Repairs as noted in the WDI report. ($7,900) - $119,180</t>
        </is>
      </c>
      <c r="E6" s="41" t="inlineStr">
        <is>
          <t>GC</t>
        </is>
      </c>
      <c r="F6" s="7" t="inlineStr">
        <is>
          <t>Year 1</t>
        </is>
      </c>
      <c r="G6" s="20" t="n">
        <v>249500</v>
      </c>
      <c r="H6" s="20" t="n">
        <v>249500</v>
      </c>
      <c r="I6" s="21">
        <f>G6-H6</f>
        <v/>
      </c>
      <c r="J6" s="8">
        <f>IF(G6=0,0,H6/G6)</f>
        <v/>
      </c>
      <c r="K6" s="35" t="n">
        <v>0</v>
      </c>
      <c r="L6" s="8">
        <f>MIN(J6,1)</f>
        <v/>
      </c>
      <c r="M6" t="inlineStr">
        <is>
          <t>Termite Remediation ($249,500)
WDI infestation noted at rafter tail, water heater closet door jam, and water heater closet trim. ($5,820)
Address dryrot/fungus identified throughout the site in the W</t>
        </is>
      </c>
      <c r="N6" s="7">
        <f>IF(E6="GC","1st Call","Other")</f>
        <v/>
      </c>
      <c r="O6" s="7">
        <f>IF(L6&gt;=1,"Complete",IF(L6&gt;0,"In Progress","Not Started"))</f>
        <v/>
      </c>
      <c r="Q6" s="35">
        <f>IFERROR(MID($A$1,FIND(" acq",$A$1)-4,4)*1,"")</f>
        <v/>
      </c>
      <c r="R6" s="7" t="n"/>
      <c r="S6" s="131" t="n">
        <v>46361</v>
      </c>
    </row>
    <row r="7" ht="90" customHeight="1">
      <c r="A7" s="17" t="n">
        <v>87</v>
      </c>
      <c r="B7" s="7" t="inlineStr">
        <is>
          <t>51143-00</t>
        </is>
      </c>
      <c r="C7" s="7" t="inlineStr">
        <is>
          <t>Wiring</t>
        </is>
      </c>
      <c r="D7" s="40" t="inlineStr">
        <is>
          <t>Repair Aluminum Wiring - Allowance ($225,000)
Aluminum wiring was observed in the residential units. To mitigate aluminum wires, it is required that an allowance be made for the installation of COPALUM and/or AlumiConn connectors at receptacles and devices at this time. ($150,000) - $225,000</t>
        </is>
      </c>
      <c r="E7" s="41" t="inlineStr">
        <is>
          <t>GC</t>
        </is>
      </c>
      <c r="F7" s="7" t="inlineStr">
        <is>
          <t>Year 1</t>
        </is>
      </c>
      <c r="G7" s="20" t="n">
        <v>225000</v>
      </c>
      <c r="H7" s="20" t="n">
        <v>225000</v>
      </c>
      <c r="I7" s="21">
        <f>G7-H7</f>
        <v/>
      </c>
      <c r="J7" s="8">
        <f>IF(G7=0,0,H7/G7)</f>
        <v/>
      </c>
      <c r="K7" s="35" t="n">
        <v>0</v>
      </c>
      <c r="L7" s="8">
        <f>MIN(J7,1)</f>
        <v/>
      </c>
      <c r="M7" t="inlineStr">
        <is>
          <t>Repair Aluminum Wiring - Allowance ($225,000)
Aluminum wiring was observed in the residential units. To mitigate aluminum wires, it is required that an allowance be made for the installation of COPALU</t>
        </is>
      </c>
      <c r="N7" s="7">
        <f>IF(E7="GC","1st Call","Other")</f>
        <v/>
      </c>
      <c r="O7" s="7">
        <f>IF(L7&gt;=1,"Complete",IF(L7&gt;0,"In Progress","Not Started"))</f>
        <v/>
      </c>
      <c r="Q7" s="35">
        <f>IFERROR(MID($A$1,FIND(" acq",$A$1)-4,4)*1,"")</f>
        <v/>
      </c>
      <c r="R7" s="7" t="n"/>
      <c r="S7" s="131" t="n">
        <v>46178</v>
      </c>
    </row>
    <row r="8">
      <c r="A8" s="17" t="n">
        <v>58</v>
      </c>
      <c r="B8" s="7" t="inlineStr">
        <is>
          <t>51084-00</t>
        </is>
      </c>
      <c r="C8" s="7" t="inlineStr">
        <is>
          <t>Railings &amp; Fences</t>
        </is>
      </c>
      <c r="D8" s="40" t="inlineStr">
        <is>
          <t>Replace Landing Railings ($60,000)</t>
        </is>
      </c>
      <c r="E8" s="41" t="inlineStr">
        <is>
          <t>GC</t>
        </is>
      </c>
      <c r="F8" s="7" t="inlineStr">
        <is>
          <t>Year 1</t>
        </is>
      </c>
      <c r="G8" s="20" t="n">
        <v>60000</v>
      </c>
      <c r="H8" s="20" t="n">
        <v>60000</v>
      </c>
      <c r="I8" s="21">
        <f>G8-H8</f>
        <v/>
      </c>
      <c r="J8" s="8">
        <f>IF(G8=0,0,H8/G8)</f>
        <v/>
      </c>
      <c r="K8" s="35" t="n">
        <v>0</v>
      </c>
      <c r="L8" s="8">
        <f>MIN(J8,1)</f>
        <v/>
      </c>
      <c r="M8" t="inlineStr">
        <is>
          <t>Replace Landing Railings ($60,000)</t>
        </is>
      </c>
      <c r="N8" s="7">
        <f>IF(E8="GC","1st Call","Other")</f>
        <v/>
      </c>
      <c r="O8" s="7">
        <f>IF(L8&gt;=1,"Complete",IF(L8&gt;0,"In Progress","Not Started"))</f>
        <v/>
      </c>
      <c r="Q8" s="35">
        <f>IFERROR(MID($A$1,FIND(" acq",$A$1)-4,4)*1,"")</f>
        <v/>
      </c>
      <c r="R8" s="7" t="n"/>
      <c r="S8" s="111" t="n"/>
    </row>
    <row r="9">
      <c r="A9" s="7" t="n">
        <v>21</v>
      </c>
      <c r="B9" s="7" t="inlineStr">
        <is>
          <t>51023-00</t>
        </is>
      </c>
      <c r="C9" s="7" t="inlineStr">
        <is>
          <t>Pool Resurfacing</t>
        </is>
      </c>
      <c r="D9" s="40" t="inlineStr">
        <is>
          <t>Resurface Pool Decks ($42,500)</t>
        </is>
      </c>
      <c r="E9" s="41" t="inlineStr">
        <is>
          <t>GC</t>
        </is>
      </c>
      <c r="F9" s="7" t="inlineStr">
        <is>
          <t>Year 1</t>
        </is>
      </c>
      <c r="G9" s="20" t="n">
        <v>42500</v>
      </c>
      <c r="H9" s="20" t="n">
        <v>42500</v>
      </c>
      <c r="I9" s="21">
        <f>G9-H9</f>
        <v/>
      </c>
      <c r="J9" s="8">
        <f>IF(G9=0,0,H9/G9)</f>
        <v/>
      </c>
      <c r="K9" s="35" t="n">
        <v>0</v>
      </c>
      <c r="L9" s="8">
        <f>MIN(J9,1)</f>
        <v/>
      </c>
      <c r="M9" t="inlineStr">
        <is>
          <t>Resurface Pool Decks ($42,500)</t>
        </is>
      </c>
      <c r="N9" s="7">
        <f>IF(E9="GC","1st Call","Other")</f>
        <v/>
      </c>
      <c r="O9" s="7">
        <f>IF(L9&gt;=1,"Complete",IF(L9&gt;0,"In Progress","Not Started"))</f>
        <v/>
      </c>
      <c r="Q9" s="35">
        <f>IFERROR(MID($A$1,FIND(" acq",$A$1)-4,4)*1,"")</f>
        <v/>
      </c>
      <c r="R9" s="7" t="n"/>
      <c r="S9" s="7" t="n"/>
    </row>
    <row r="10">
      <c r="A10" s="17" t="n">
        <v>32</v>
      </c>
      <c r="B10" s="7" t="inlineStr">
        <is>
          <t>51043-00</t>
        </is>
      </c>
      <c r="C10" s="7" t="inlineStr">
        <is>
          <t>Tree Trimming/Pruning &amp; Removal</t>
        </is>
      </c>
      <c r="D10" s="40" t="inlineStr">
        <is>
          <t>Tree Trimming ($25,000)</t>
        </is>
      </c>
      <c r="E10" s="67" t="inlineStr">
        <is>
          <t>Capex</t>
        </is>
      </c>
      <c r="F10" s="7" t="inlineStr">
        <is>
          <t>Year 1</t>
        </is>
      </c>
      <c r="G10" s="20" t="n">
        <v>25000</v>
      </c>
      <c r="H10" s="20" t="n">
        <v>59</v>
      </c>
      <c r="I10" s="21">
        <f>G10-H10</f>
        <v/>
      </c>
      <c r="J10" s="8">
        <f>IF(G10=0,0,H10/G10)</f>
        <v/>
      </c>
      <c r="K10" s="35" t="inlineStr">
        <is>
          <t>N/A</t>
        </is>
      </c>
      <c r="L10" s="8">
        <f>MIN(J10,1)</f>
        <v/>
      </c>
      <c r="M10" t="inlineStr">
        <is>
          <t>Tree Trimming ($25,000)</t>
        </is>
      </c>
      <c r="N10" s="7">
        <f>IF(E10="GC","1st Call","Other")</f>
        <v/>
      </c>
      <c r="O10" s="7">
        <f>IF(L10&gt;=1,"Complete",IF(L10&gt;0,"In Progress","Not Started"))</f>
        <v/>
      </c>
      <c r="Q10" s="35">
        <f>IFERROR(MID($A$1,FIND(" acq",$A$1)-4,4)*1,"")</f>
        <v/>
      </c>
      <c r="R10" s="7" t="n"/>
      <c r="S10" s="7" t="n"/>
    </row>
    <row r="11">
      <c r="A11" s="7" t="n">
        <v>34</v>
      </c>
      <c r="B11" s="7" t="inlineStr">
        <is>
          <t>51046-00</t>
        </is>
      </c>
      <c r="C11" s="7" t="inlineStr">
        <is>
          <t>Irrigation System</t>
        </is>
      </c>
      <c r="D11" s="40" t="inlineStr">
        <is>
          <t>Irrigation Repairs ($25,000)</t>
        </is>
      </c>
      <c r="E11" s="41" t="inlineStr">
        <is>
          <t>GC</t>
        </is>
      </c>
      <c r="F11" s="7" t="inlineStr">
        <is>
          <t>Year 1</t>
        </is>
      </c>
      <c r="G11" s="20" t="n">
        <v>25000</v>
      </c>
      <c r="H11" s="20" t="n">
        <v>25000</v>
      </c>
      <c r="I11" s="21">
        <f>G11-H11</f>
        <v/>
      </c>
      <c r="J11" s="8">
        <f>IF(G11=0,0,H11/G11)</f>
        <v/>
      </c>
      <c r="K11" s="35" t="n">
        <v>0</v>
      </c>
      <c r="L11" s="8">
        <f>MIN(J11,1)</f>
        <v/>
      </c>
      <c r="M11" t="inlineStr">
        <is>
          <t>Irrigation Repairs ($25,000)</t>
        </is>
      </c>
      <c r="N11" s="7">
        <f>IF(E11="GC","1st Call","Other")</f>
        <v/>
      </c>
      <c r="O11" s="7">
        <f>IF(L11&gt;=1,"Complete",IF(L11&gt;0,"In Progress","Not Started"))</f>
        <v/>
      </c>
      <c r="Q11" s="35">
        <f>IFERROR(MID($A$1,FIND(" acq",$A$1)-4,4)*1,"")</f>
        <v/>
      </c>
      <c r="R11" s="7" t="n"/>
      <c r="S11" s="7" t="n"/>
    </row>
    <row r="12">
      <c r="A12" s="17" t="n">
        <v>42</v>
      </c>
      <c r="B12" s="7" t="inlineStr">
        <is>
          <t>51062-00</t>
        </is>
      </c>
      <c r="C12" s="7" t="inlineStr">
        <is>
          <t>Roof Repairs</t>
        </is>
      </c>
      <c r="D12" s="40" t="inlineStr">
        <is>
          <t>Roof Repairs ($15,000)</t>
        </is>
      </c>
      <c r="E12" s="41" t="inlineStr">
        <is>
          <t>GC</t>
        </is>
      </c>
      <c r="F12" s="7" t="inlineStr">
        <is>
          <t>Year 1</t>
        </is>
      </c>
      <c r="G12" s="20" t="n">
        <v>15000</v>
      </c>
      <c r="H12" s="20" t="n">
        <v>15000</v>
      </c>
      <c r="I12" s="21">
        <f>G12-H12</f>
        <v/>
      </c>
      <c r="J12" s="8">
        <f>IF(G12=0,0,H12/G12)</f>
        <v/>
      </c>
      <c r="K12" s="35" t="n">
        <v>0</v>
      </c>
      <c r="L12" s="8">
        <f>MIN(J12,1)</f>
        <v/>
      </c>
      <c r="M12" t="inlineStr">
        <is>
          <t>Roof Repairs ($15,000)</t>
        </is>
      </c>
      <c r="N12" s="7">
        <f>IF(E12="GC","1st Call","Other")</f>
        <v/>
      </c>
      <c r="O12" s="7">
        <f>IF(L12&gt;=1,"Complete",IF(L12&gt;0,"In Progress","Not Started"))</f>
        <v/>
      </c>
      <c r="Q12" s="35">
        <f>IFERROR(MID($A$1,FIND(" acq",$A$1)-4,4)*1,"")</f>
        <v/>
      </c>
      <c r="R12" s="7" t="n"/>
      <c r="S12" s="7" t="n"/>
    </row>
    <row r="13">
      <c r="A13" s="7" t="n">
        <v>52</v>
      </c>
      <c r="B13" s="7" t="inlineStr">
        <is>
          <t>51076-00</t>
        </is>
      </c>
      <c r="C13" s="7" t="inlineStr">
        <is>
          <t>Fence Repair/Replacement</t>
        </is>
      </c>
      <c r="D13" s="40" t="inlineStr">
        <is>
          <t>Remove Pergolas ($15,000)</t>
        </is>
      </c>
      <c r="E13" s="41" t="inlineStr">
        <is>
          <t>GC</t>
        </is>
      </c>
      <c r="F13" s="7" t="inlineStr">
        <is>
          <t>Year 1</t>
        </is>
      </c>
      <c r="G13" s="20" t="n">
        <v>15000</v>
      </c>
      <c r="H13" s="20" t="n">
        <v>15000</v>
      </c>
      <c r="I13" s="21">
        <f>G13-H13</f>
        <v/>
      </c>
      <c r="J13" s="8">
        <f>IF(G13=0,0,H13/G13)</f>
        <v/>
      </c>
      <c r="K13" s="35" t="n">
        <v>0</v>
      </c>
      <c r="L13" s="8">
        <f>MIN(J13,1)</f>
        <v/>
      </c>
      <c r="M13" t="inlineStr">
        <is>
          <t>Remove Pergolas ($15,000)</t>
        </is>
      </c>
      <c r="N13" s="7">
        <f>IF(E13="GC","1st Call","Other")</f>
        <v/>
      </c>
      <c r="O13" s="7">
        <f>IF(L13&gt;=1,"Complete",IF(L13&gt;0,"In Progress","Not Started"))</f>
        <v/>
      </c>
      <c r="Q13" s="35">
        <f>IFERROR(MID($A$1,FIND(" acq",$A$1)-4,4)*1,"")</f>
        <v/>
      </c>
      <c r="R13" s="7" t="n"/>
      <c r="S13" s="7" t="n"/>
    </row>
    <row r="14">
      <c r="A14" s="17" t="n">
        <v>57</v>
      </c>
      <c r="B14" s="7" t="inlineStr">
        <is>
          <t>51083-00</t>
        </is>
      </c>
      <c r="C14" s="7" t="inlineStr">
        <is>
          <t>Decks/Balconies/Patio Repairs</t>
        </is>
      </c>
      <c r="D14" s="40" t="inlineStr">
        <is>
          <t>Repair Deteriorating Wood on Patios ($15,000)</t>
        </is>
      </c>
      <c r="E14" s="41" t="inlineStr">
        <is>
          <t>GC</t>
        </is>
      </c>
      <c r="F14" s="7" t="inlineStr">
        <is>
          <t>Year 1</t>
        </is>
      </c>
      <c r="G14" s="20" t="n">
        <v>15000</v>
      </c>
      <c r="H14" s="20" t="n">
        <v>15000</v>
      </c>
      <c r="I14" s="21">
        <f>G14-H14</f>
        <v/>
      </c>
      <c r="J14" s="8">
        <f>IF(G14=0,0,H14/G14)</f>
        <v/>
      </c>
      <c r="K14" s="35" t="n">
        <v>0</v>
      </c>
      <c r="L14" s="8">
        <f>MIN(J14,1)</f>
        <v/>
      </c>
      <c r="M14" t="inlineStr">
        <is>
          <t>Repair Deteriorating Wood on Patios ($15,000)</t>
        </is>
      </c>
      <c r="N14" s="7">
        <f>IF(E14="GC","1st Call","Other")</f>
        <v/>
      </c>
      <c r="O14" s="7">
        <f>IF(L14&gt;=1,"Complete",IF(L14&gt;0,"In Progress","Not Started"))</f>
        <v/>
      </c>
      <c r="Q14" s="35">
        <f>IFERROR(MID($A$1,FIND(" acq",$A$1)-4,4)*1,"")</f>
        <v/>
      </c>
      <c r="R14" s="7" t="n"/>
      <c r="S14" s="7" t="n"/>
    </row>
    <row r="15">
      <c r="A15" s="7" t="n">
        <v>43</v>
      </c>
      <c r="B15" s="7" t="inlineStr">
        <is>
          <t>51063-00</t>
        </is>
      </c>
      <c r="C15" s="7" t="inlineStr">
        <is>
          <t>Roof Cleaning</t>
        </is>
      </c>
      <c r="D15" s="40" t="inlineStr">
        <is>
          <t>Roof Inspection &amp; Cleaning ($10,000)</t>
        </is>
      </c>
      <c r="E15" s="41" t="inlineStr">
        <is>
          <t>GC</t>
        </is>
      </c>
      <c r="F15" s="7" t="inlineStr">
        <is>
          <t>Year 1</t>
        </is>
      </c>
      <c r="G15" s="20" t="n">
        <v>10000</v>
      </c>
      <c r="H15" s="20" t="n">
        <v>10000</v>
      </c>
      <c r="I15" s="21">
        <f>G15-H15</f>
        <v/>
      </c>
      <c r="J15" s="8">
        <f>IF(G15=0,0,H15/G15)</f>
        <v/>
      </c>
      <c r="K15" s="35" t="n">
        <v>0</v>
      </c>
      <c r="L15" s="8">
        <f>MIN(J15,1)</f>
        <v/>
      </c>
      <c r="M15" t="inlineStr">
        <is>
          <t>Roof Inspection &amp; Cleaning ($10,000)</t>
        </is>
      </c>
      <c r="N15" s="7">
        <f>IF(E15="GC","1st Call","Other")</f>
        <v/>
      </c>
      <c r="O15" s="7">
        <f>IF(L15&gt;=1,"Complete",IF(L15&gt;0,"In Progress","Not Started"))</f>
        <v/>
      </c>
      <c r="Q15" s="35">
        <f>IFERROR(MID($A$1,FIND(" acq",$A$1)-4,4)*1,"")</f>
        <v/>
      </c>
      <c r="R15" s="7" t="n"/>
      <c r="S15" s="7" t="n"/>
    </row>
    <row r="16" ht="105" customHeight="1">
      <c r="A16" s="17" t="n">
        <v>33</v>
      </c>
      <c r="B16" s="7" t="inlineStr">
        <is>
          <t>51045-00</t>
        </is>
      </c>
      <c r="C16" s="7" t="inlineStr">
        <is>
          <t>Landscape Upgrades</t>
        </is>
      </c>
      <c r="D16" s="40" t="inlineStr">
        <is>
          <t>Repair/Improve Landscape ($7,500)
Many of the landscaping sprinkler systems are broken in multiple areas of theProperty. These areas were specifically observed by Building 7 with broken sprinkler pipes, and with bare ground/no grass observed by Buildings 12,14, 20-23, north pool, and by the playground. Repairing and improving the damaged landscaping areas is required.</t>
        </is>
      </c>
      <c r="E16" s="69" t="inlineStr">
        <is>
          <t>PMC</t>
        </is>
      </c>
      <c r="F16" s="7" t="inlineStr">
        <is>
          <t>Year 1</t>
        </is>
      </c>
      <c r="G16" s="20" t="n">
        <v>7500</v>
      </c>
      <c r="H16" s="20" t="n">
        <v>18</v>
      </c>
      <c r="I16" s="21">
        <f>G16-H16</f>
        <v/>
      </c>
      <c r="J16" s="8">
        <f>IF(G16=0,0,H16/G16)</f>
        <v/>
      </c>
      <c r="K16" s="35" t="inlineStr">
        <is>
          <t>N/A</t>
        </is>
      </c>
      <c r="L16" s="8">
        <f>MIN(J16,1)</f>
        <v/>
      </c>
      <c r="M16" t="inlineStr">
        <is>
          <t>Repair/Improve Landscape ($7,500)
Many of the landscaping sprinkler systems are broken in multiple areas of theProperty. These areas were specifically observed by Building 7 with broken sprinkler pipe</t>
        </is>
      </c>
      <c r="N16" s="7">
        <f>IF(E16="GC","1st Call","Other")</f>
        <v/>
      </c>
      <c r="O16" s="7">
        <f>IF(L16&gt;=1,"Complete",IF(L16&gt;0,"In Progress","Not Started"))</f>
        <v/>
      </c>
      <c r="Q16" s="35">
        <f>IFERROR(MID($A$1,FIND(" acq",$A$1)-4,4)*1,"")</f>
        <v/>
      </c>
      <c r="R16" s="7" t="n"/>
      <c r="S16" s="131" t="n">
        <v>46361</v>
      </c>
    </row>
    <row r="17">
      <c r="A17" s="7" t="n">
        <v>15</v>
      </c>
      <c r="B17" s="7" t="inlineStr">
        <is>
          <t>51010-00</t>
        </is>
      </c>
      <c r="C17" s="7" t="inlineStr">
        <is>
          <t>Pool Furniture Replacement</t>
        </is>
      </c>
      <c r="D17" s="40" t="inlineStr">
        <is>
          <t>New Pool Furniture ($5,000)</t>
        </is>
      </c>
      <c r="E17" s="69" t="inlineStr">
        <is>
          <t>PMC</t>
        </is>
      </c>
      <c r="F17" s="7" t="inlineStr">
        <is>
          <t>Year 1</t>
        </is>
      </c>
      <c r="G17" s="20" t="n">
        <v>5000</v>
      </c>
      <c r="H17" s="20" t="n">
        <v>12</v>
      </c>
      <c r="I17" s="21">
        <f>G17-H17</f>
        <v/>
      </c>
      <c r="J17" s="8">
        <f>IF(G17=0,0,H17/G17)</f>
        <v/>
      </c>
      <c r="K17" s="35" t="inlineStr">
        <is>
          <t>N/A</t>
        </is>
      </c>
      <c r="L17" s="8">
        <f>MIN(J17,1)</f>
        <v/>
      </c>
      <c r="M17" t="inlineStr">
        <is>
          <t>New Pool Furniture ($5,000)</t>
        </is>
      </c>
      <c r="N17" s="7">
        <f>IF(E17="GC","1st Call","Other")</f>
        <v/>
      </c>
      <c r="O17" s="7">
        <f>IF(L17&gt;=1,"Complete",IF(L17&gt;0,"In Progress","Not Started"))</f>
        <v/>
      </c>
      <c r="Q17" s="35">
        <f>IFERROR(MID($A$1,FIND(" acq",$A$1)-4,4)*1,"")</f>
        <v/>
      </c>
      <c r="R17" s="7" t="n"/>
      <c r="S17" s="7" t="n"/>
    </row>
    <row r="18">
      <c r="A18" s="17" t="n">
        <v>62</v>
      </c>
      <c r="B18" s="7" t="inlineStr">
        <is>
          <t>51091-00</t>
        </is>
      </c>
      <c r="C18" s="7" t="inlineStr">
        <is>
          <t>Sidewalk/Curb Repair/Replacement</t>
        </is>
      </c>
      <c r="D18" s="40" t="inlineStr">
        <is>
          <t>Repair Sidewalk Tripping Hazards ($2,500)</t>
        </is>
      </c>
      <c r="E18" s="41" t="inlineStr">
        <is>
          <t>GC</t>
        </is>
      </c>
      <c r="F18" s="7" t="inlineStr">
        <is>
          <t>Year 1</t>
        </is>
      </c>
      <c r="G18" s="20" t="n">
        <v>2500</v>
      </c>
      <c r="H18" s="20" t="n">
        <v>2500</v>
      </c>
      <c r="I18" s="21">
        <f>G18-H18</f>
        <v/>
      </c>
      <c r="J18" s="8">
        <f>IF(G18=0,0,H18/G18)</f>
        <v/>
      </c>
      <c r="K18" s="35" t="n">
        <v>0</v>
      </c>
      <c r="L18" s="8">
        <f>MIN(J18,1)</f>
        <v/>
      </c>
      <c r="M18" t="inlineStr">
        <is>
          <t>Repair Sidewalk Tripping Hazards ($2,500)</t>
        </is>
      </c>
      <c r="N18" s="7">
        <f>IF(E18="GC","1st Call","Other")</f>
        <v/>
      </c>
      <c r="O18" s="7">
        <f>IF(L18&gt;=1,"Complete",IF(L18&gt;0,"In Progress","Not Started"))</f>
        <v/>
      </c>
      <c r="Q18" s="35">
        <f>IFERROR(MID($A$1,FIND(" acq",$A$1)-4,4)*1,"")</f>
        <v/>
      </c>
      <c r="R18" s="7" t="n"/>
      <c r="S18" s="7" t="n"/>
    </row>
    <row r="19" ht="60" customHeight="1">
      <c r="A19" s="7" t="n">
        <v>92</v>
      </c>
      <c r="B19" s="7" t="inlineStr">
        <is>
          <t>51159-00</t>
        </is>
      </c>
      <c r="C19" s="7" t="inlineStr">
        <is>
          <t>Carpentry/Sheetrock</t>
        </is>
      </c>
      <c r="D19" s="40" t="inlineStr">
        <is>
          <t>Repair Damaged Breezeway Ceiling ($1,000)
A limited damaged of exterior breezeway ceiling finishes located by Building 2 was observed. Repairing the damaged ceiling breezeway is required.</t>
        </is>
      </c>
      <c r="E19" s="41" t="inlineStr">
        <is>
          <t>GC</t>
        </is>
      </c>
      <c r="F19" s="7" t="inlineStr">
        <is>
          <t>Year 1</t>
        </is>
      </c>
      <c r="G19" s="20" t="n">
        <v>1000</v>
      </c>
      <c r="H19" s="20" t="n">
        <v>1000</v>
      </c>
      <c r="I19" s="21">
        <f>G19-H19</f>
        <v/>
      </c>
      <c r="J19" s="8">
        <f>IF(G19=0,0,H19/G19)</f>
        <v/>
      </c>
      <c r="K19" s="35" t="n">
        <v>0</v>
      </c>
      <c r="L19" s="8">
        <f>MIN(J19,1)</f>
        <v/>
      </c>
      <c r="M19" t="inlineStr">
        <is>
          <t>Repair Damaged Breezeway Ceiling ($1,000)
A limited damaged of exterior breezeway ceiling finishes located by Building 2 was observed. Repairing the damaged ceiling breezeway is required.</t>
        </is>
      </c>
      <c r="N19" s="7">
        <f>IF(E19="GC","1st Call","Other")</f>
        <v/>
      </c>
      <c r="O19" s="7">
        <f>IF(L19&gt;=1,"Complete",IF(L19&gt;0,"In Progress","Not Started"))</f>
        <v/>
      </c>
      <c r="Q19" s="35">
        <f>IFERROR(MID($A$1,FIND(" acq",$A$1)-4,4)*1,"")</f>
        <v/>
      </c>
      <c r="R19" s="7" t="n"/>
      <c r="S19" s="131" t="n">
        <v>46178</v>
      </c>
    </row>
    <row r="20" ht="45" customHeight="1">
      <c r="A20" s="17" t="n">
        <v>56</v>
      </c>
      <c r="B20" s="7" t="inlineStr">
        <is>
          <t>51082-00</t>
        </is>
      </c>
      <c r="C20" s="7" t="inlineStr">
        <is>
          <t>Trim/Doors</t>
        </is>
      </c>
      <c r="D20" s="40" t="inlineStr">
        <is>
          <t>Repair Damaged Door ($750)
The maintenance room door located near the north pool was observed to bedamaged. Repairing the damaged door is required</t>
        </is>
      </c>
      <c r="E20" s="41" t="inlineStr">
        <is>
          <t>GC</t>
        </is>
      </c>
      <c r="F20" s="7" t="inlineStr">
        <is>
          <t>Year 1</t>
        </is>
      </c>
      <c r="G20" s="20" t="n">
        <v>750</v>
      </c>
      <c r="H20" s="20" t="n">
        <v>750</v>
      </c>
      <c r="I20" s="21">
        <f>G20-H20</f>
        <v/>
      </c>
      <c r="J20" s="8">
        <f>IF(G20=0,0,H20/G20)</f>
        <v/>
      </c>
      <c r="K20" s="35" t="n">
        <v>0</v>
      </c>
      <c r="L20" s="8">
        <f>MIN(J20,1)</f>
        <v/>
      </c>
      <c r="M20" t="inlineStr">
        <is>
          <t>Repair Damaged Door ($750)
The maintenance room door located near the north pool was observed to bedamaged. Repairing the damaged door is required</t>
        </is>
      </c>
      <c r="N20" s="7">
        <f>IF(E20="GC","1st Call","Other")</f>
        <v/>
      </c>
      <c r="O20" s="7">
        <f>IF(L20&gt;=1,"Complete",IF(L20&gt;0,"In Progress","Not Started"))</f>
        <v/>
      </c>
      <c r="Q20" s="35">
        <f>IFERROR(MID($A$1,FIND(" acq",$A$1)-4,4)*1,"")</f>
        <v/>
      </c>
      <c r="R20" s="7" t="n"/>
      <c r="S20" s="131" t="n">
        <v>46361</v>
      </c>
    </row>
    <row r="21" ht="75" customHeight="1">
      <c r="A21" s="7" t="n">
        <v>19</v>
      </c>
      <c r="B21" s="7" t="inlineStr">
        <is>
          <t>51021-00</t>
        </is>
      </c>
      <c r="C21" s="7" t="inlineStr">
        <is>
          <t>Pool Deck Repair</t>
        </is>
      </c>
      <c r="D21" s="40" t="inlineStr">
        <is>
          <t>Seal Cracks Pool Deck ($700)
Cracks were observed on the clubhouse pool deck. It appeared that there were attempts of resealing the cracks. However, the cracks are still visible and not sealed. CBRE requires resealing cracks with a non-shrinking grout.</t>
        </is>
      </c>
      <c r="E21" s="41" t="inlineStr">
        <is>
          <t>GC</t>
        </is>
      </c>
      <c r="F21" s="7" t="inlineStr">
        <is>
          <t>Year 1</t>
        </is>
      </c>
      <c r="G21" s="20" t="n">
        <v>700</v>
      </c>
      <c r="H21" s="20" t="n">
        <v>700</v>
      </c>
      <c r="I21" s="21">
        <f>G21-H21</f>
        <v/>
      </c>
      <c r="J21" s="8">
        <f>IF(G21=0,0,H21/G21)</f>
        <v/>
      </c>
      <c r="K21" s="35" t="n">
        <v>0</v>
      </c>
      <c r="L21" s="8">
        <f>MIN(J21,1)</f>
        <v/>
      </c>
      <c r="M21" t="inlineStr">
        <is>
          <t>Seal Cracks Pool Deck ($700)
Cracks were observed on the clubhouse pool deck. It appeared that there were attempts of resealing the cracks. However, the cracks are still visible and not sealed. CBRE r</t>
        </is>
      </c>
      <c r="N21" s="7">
        <f>IF(E21="GC","1st Call","Other")</f>
        <v/>
      </c>
      <c r="O21" s="7">
        <f>IF(L21&gt;=1,"Complete",IF(L21&gt;0,"In Progress","Not Started"))</f>
        <v/>
      </c>
      <c r="Q21" s="35">
        <f>IFERROR(MID($A$1,FIND(" acq",$A$1)-4,4)*1,"")</f>
        <v/>
      </c>
      <c r="R21" s="7" t="n"/>
      <c r="S21" s="131" t="n">
        <v>46361</v>
      </c>
    </row>
    <row r="22" ht="75" customHeight="1">
      <c r="A22" s="17" t="n">
        <v>63</v>
      </c>
      <c r="B22" s="7" t="inlineStr">
        <is>
          <t>51091-00</t>
        </is>
      </c>
      <c r="C22" s="7" t="inlineStr">
        <is>
          <t>Sidewalk/Curb Repair/Replacement</t>
        </is>
      </c>
      <c r="D22" s="40" t="inlineStr">
        <is>
          <t>Repair Sidewalk Cracks ($700)
A couple of the Subject's concrete sidewalk sections exhibit cracks. These conditions were specifically observed by Units 129 and 217. CBRE requires resealing cracks with a non-shrinking grout.</t>
        </is>
      </c>
      <c r="E22" s="41" t="inlineStr">
        <is>
          <t>GC</t>
        </is>
      </c>
      <c r="F22" s="7" t="inlineStr">
        <is>
          <t>Year 1</t>
        </is>
      </c>
      <c r="G22" s="20" t="n">
        <v>700</v>
      </c>
      <c r="H22" s="20" t="n">
        <v>700</v>
      </c>
      <c r="I22" s="21">
        <f>G22-H22</f>
        <v/>
      </c>
      <c r="J22" s="8">
        <f>IF(G22=0,0,H22/G22)</f>
        <v/>
      </c>
      <c r="K22" s="35" t="n">
        <v>0</v>
      </c>
      <c r="L22" s="8">
        <f>MIN(J22,1)</f>
        <v/>
      </c>
      <c r="M22" t="inlineStr">
        <is>
          <t>Repair Sidewalk Cracks ($700)
A couple of the Subject's concrete sidewalk sections exhibit cracks. These conditions were specifically observed by Units 129 and 217. CBRE requires resealing cracks with</t>
        </is>
      </c>
      <c r="N22" s="7">
        <f>IF(E22="GC","1st Call","Other")</f>
        <v/>
      </c>
      <c r="O22" s="7">
        <f>IF(L22&gt;=1,"Complete",IF(L22&gt;0,"In Progress","Not Started"))</f>
        <v/>
      </c>
      <c r="Q22" s="35">
        <f>IFERROR(MID($A$1,FIND(" acq",$A$1)-4,4)*1,"")</f>
        <v/>
      </c>
      <c r="R22" s="7" t="n"/>
      <c r="S22" s="131" t="n">
        <v>46361</v>
      </c>
    </row>
    <row r="23" ht="45" customHeight="1">
      <c r="A23" s="7" t="n">
        <v>25</v>
      </c>
      <c r="B23" s="7" t="inlineStr">
        <is>
          <t>51027-00</t>
        </is>
      </c>
      <c r="C23" s="7" t="inlineStr">
        <is>
          <t>Court Resurfacing</t>
        </is>
      </c>
      <c r="D23" s="40" t="inlineStr">
        <is>
          <t>Repair Basketball Court Cracks ($500)
Asphalt pavement cracks was observed throughout the basketball court. Resealing cracks is required.</t>
        </is>
      </c>
      <c r="E23" s="41" t="inlineStr">
        <is>
          <t>GC</t>
        </is>
      </c>
      <c r="F23" s="7" t="inlineStr">
        <is>
          <t>Year 1</t>
        </is>
      </c>
      <c r="G23" s="20" t="n">
        <v>500</v>
      </c>
      <c r="H23" s="20" t="n">
        <v>500</v>
      </c>
      <c r="I23" s="21">
        <f>G23-H23</f>
        <v/>
      </c>
      <c r="J23" s="8">
        <f>IF(G23=0,0,H23/G23)</f>
        <v/>
      </c>
      <c r="K23" s="35" t="n">
        <v>0</v>
      </c>
      <c r="L23" s="8">
        <f>MIN(J23,1)</f>
        <v/>
      </c>
      <c r="M23" t="inlineStr">
        <is>
          <t>Repair Basketball Court Cracks ($500)
Asphalt pavement cracks was observed throughout the basketball court. Resealing cracks is required.</t>
        </is>
      </c>
      <c r="N23" s="7">
        <f>IF(E23="GC","1st Call","Other")</f>
        <v/>
      </c>
      <c r="O23" s="7">
        <f>IF(L23&gt;=1,"Complete",IF(L23&gt;0,"In Progress","Not Started"))</f>
        <v/>
      </c>
      <c r="Q23" s="35">
        <f>IFERROR(MID($A$1,FIND(" acq",$A$1)-4,4)*1,"")</f>
        <v/>
      </c>
      <c r="R23" s="7" t="n"/>
      <c r="S23" s="131" t="n">
        <v>46361</v>
      </c>
    </row>
    <row r="24" ht="45" customHeight="1">
      <c r="A24" s="17" t="n">
        <v>61</v>
      </c>
      <c r="B24" s="7" t="inlineStr">
        <is>
          <t>51090-00</t>
        </is>
      </c>
      <c r="C24" s="7" t="inlineStr">
        <is>
          <t>Concrete/Foundation</t>
        </is>
      </c>
      <c r="D24" s="40" t="inlineStr">
        <is>
          <t>Repair Concrete Pavement Cracks ($500)
Concrete cracks were observed at the concrete pavement located adjacent to the basketball court. Resealing cracks is required.</t>
        </is>
      </c>
      <c r="E24" s="41" t="inlineStr">
        <is>
          <t>GC</t>
        </is>
      </c>
      <c r="F24" s="7" t="inlineStr">
        <is>
          <t>Year 1</t>
        </is>
      </c>
      <c r="G24" s="20" t="n">
        <v>500</v>
      </c>
      <c r="H24" s="20" t="n">
        <v>500</v>
      </c>
      <c r="I24" s="21">
        <f>G24-H24</f>
        <v/>
      </c>
      <c r="J24" s="8">
        <f>IF(G24=0,0,H24/G24)</f>
        <v/>
      </c>
      <c r="K24" s="35" t="n">
        <v>0</v>
      </c>
      <c r="L24" s="8">
        <f>MIN(J24,1)</f>
        <v/>
      </c>
      <c r="M24" t="inlineStr">
        <is>
          <t>Repair Concrete Pavement Cracks ($500)
Concrete cracks were observed at the concrete pavement located adjacent to the basketball court. Resealing cracks is required.</t>
        </is>
      </c>
      <c r="N24" s="7">
        <f>IF(E24="GC","1st Call","Other")</f>
        <v/>
      </c>
      <c r="O24" s="7">
        <f>IF(L24&gt;=1,"Complete",IF(L24&gt;0,"In Progress","Not Started"))</f>
        <v/>
      </c>
      <c r="Q24" s="35">
        <f>IFERROR(MID($A$1,FIND(" acq",$A$1)-4,4)*1,"")</f>
        <v/>
      </c>
      <c r="R24" s="7" t="n"/>
      <c r="S24" s="131" t="n">
        <v>46361</v>
      </c>
    </row>
    <row r="25" ht="45" customHeight="1">
      <c r="A25" s="7" t="n">
        <v>69</v>
      </c>
      <c r="B25" s="7" t="inlineStr">
        <is>
          <t>51110-00</t>
        </is>
      </c>
      <c r="C25" s="7" t="inlineStr">
        <is>
          <t>Boiler Replacement</t>
        </is>
      </c>
      <c r="D25" s="40" t="inlineStr">
        <is>
          <t>Repair Water Heater Leaks - Building 3 ($500)
The water heater was leaking in Building 3 at the time of the assessment. Repairing water leaks is required.</t>
        </is>
      </c>
      <c r="E25" s="69" t="inlineStr">
        <is>
          <t>PMC</t>
        </is>
      </c>
      <c r="F25" s="7" t="inlineStr">
        <is>
          <t>Year 1</t>
        </is>
      </c>
      <c r="G25" s="20" t="n">
        <v>500</v>
      </c>
      <c r="H25" s="20" t="n">
        <v>1</v>
      </c>
      <c r="I25" s="21">
        <f>G25-H25</f>
        <v/>
      </c>
      <c r="J25" s="8">
        <f>IF(G25=0,0,H25/G25)</f>
        <v/>
      </c>
      <c r="K25" s="35" t="inlineStr">
        <is>
          <t>N/A</t>
        </is>
      </c>
      <c r="L25" s="8">
        <f>MIN(J25,1)</f>
        <v/>
      </c>
      <c r="M25" t="inlineStr">
        <is>
          <t>Repair Water Heater Leaks - Building 3 ($500)
The water heater was leaking in Building 3 at the time of the assessment. Repairing water leaks is required.</t>
        </is>
      </c>
      <c r="N25" s="7">
        <f>IF(E25="GC","1st Call","Other")</f>
        <v/>
      </c>
      <c r="O25" s="7">
        <f>IF(L25&gt;=1,"Complete",IF(L25&gt;0,"In Progress","Not Started"))</f>
        <v/>
      </c>
      <c r="Q25" s="35">
        <f>IFERROR(MID($A$1,FIND(" acq",$A$1)-4,4)*1,"")</f>
        <v/>
      </c>
      <c r="R25" s="7" t="n"/>
      <c r="S25" s="131" t="n">
        <v>46361</v>
      </c>
    </row>
    <row r="26">
      <c r="D26" s="40" t="n"/>
      <c r="E26" s="69" t="n"/>
      <c r="G26" s="20" t="n"/>
      <c r="H26" s="20" t="n"/>
      <c r="I26" s="21" t="n"/>
      <c r="J26" s="8" t="n"/>
      <c r="K26" s="35" t="n"/>
      <c r="L26" s="8" t="n"/>
      <c r="Q26" s="35" t="n"/>
      <c r="R26" s="7" t="n"/>
      <c r="S26" s="7" t="n"/>
    </row>
    <row r="27">
      <c r="C27" s="48" t="inlineStr">
        <is>
          <t>PROJECTS subtotal (excl. contingency/CM fee)</t>
        </is>
      </c>
      <c r="E27" s="68" t="n"/>
      <c r="F27" s="7" t="inlineStr">
        <is>
          <t>Year 1</t>
        </is>
      </c>
      <c r="G27" s="22">
        <f>SUM(G5:G25)</f>
        <v/>
      </c>
      <c r="H27" s="22">
        <f>SUM(H5:H25)</f>
        <v/>
      </c>
      <c r="I27" s="22">
        <f>SUM(I5:I25)</f>
        <v/>
      </c>
      <c r="J27" s="18">
        <f>IF(G27=0,0,H27/G27)</f>
        <v/>
      </c>
      <c r="K27" s="35" t="n"/>
      <c r="L27" s="8">
        <f>MIN(J27,1)</f>
        <v/>
      </c>
      <c r="O27" s="7">
        <f>IF(L27&gt;=1,"Complete",IF(L27&gt;0,"In Progress","Not Started"))</f>
        <v/>
      </c>
      <c r="Q27" s="35" t="n"/>
      <c r="R27" s="7" t="n"/>
      <c r="S27" s="7" t="n"/>
    </row>
    <row r="28">
      <c r="E28" s="52" t="n"/>
      <c r="K28" s="35" t="n"/>
      <c r="L28" s="8" t="n"/>
      <c r="Q28" s="35" t="n"/>
      <c r="R28" s="7" t="n"/>
      <c r="S28" s="7" t="n"/>
    </row>
    <row r="29">
      <c r="A29" s="7" t="n">
        <v>132</v>
      </c>
      <c r="B29" s="7" t="inlineStr">
        <is>
          <t>51190-00</t>
        </is>
      </c>
      <c r="C29" s="7" t="inlineStr">
        <is>
          <t>Construction Supervision Expense</t>
        </is>
      </c>
      <c r="D29" s="40" t="inlineStr">
        <is>
          <t>CM Fees</t>
        </is>
      </c>
      <c r="E29" s="67" t="inlineStr">
        <is>
          <t>CMF</t>
        </is>
      </c>
      <c r="F29" s="7" t="inlineStr">
        <is>
          <t>Year 1</t>
        </is>
      </c>
      <c r="G29" s="20" t="n">
        <v>67654</v>
      </c>
      <c r="H29" s="20" t="n">
        <v>67654</v>
      </c>
      <c r="I29" s="21" t="n">
        <v>0</v>
      </c>
      <c r="J29" s="8">
        <f>IF(G29=0,0,H29/G29)</f>
        <v/>
      </c>
      <c r="K29" s="35" t="inlineStr">
        <is>
          <t>N/A</t>
        </is>
      </c>
      <c r="L29" s="8">
        <f>MIN(J29,1)</f>
        <v/>
      </c>
      <c r="M29" t="inlineStr">
        <is>
          <t>CM Fees</t>
        </is>
      </c>
      <c r="N29" s="7">
        <f>IF(E29="GC","1st Call","Other")</f>
        <v/>
      </c>
      <c r="O29" s="7">
        <f>IF(L29&gt;=1,"Complete",IF(L29&gt;0,"In Progress","Not Started"))</f>
        <v/>
      </c>
      <c r="Q29" s="35">
        <f>IFERROR(MID($A$1,FIND(" acq",$A$1)-4,4)*1,"")</f>
        <v/>
      </c>
      <c r="R29" s="7" t="n"/>
      <c r="S29" s="7" t="n"/>
    </row>
    <row r="30">
      <c r="A30" s="17" t="n">
        <v>131</v>
      </c>
      <c r="B30" s="7" t="inlineStr">
        <is>
          <t>51180-00</t>
        </is>
      </c>
      <c r="C30" s="7" t="inlineStr">
        <is>
          <t>Contingency Amount</t>
        </is>
      </c>
      <c r="D30" s="40" t="inlineStr">
        <is>
          <t>Contingency</t>
        </is>
      </c>
      <c r="E30" s="67" t="inlineStr">
        <is>
          <t>CON</t>
        </is>
      </c>
      <c r="F30" s="7" t="inlineStr">
        <is>
          <t>Year 1</t>
        </is>
      </c>
      <c r="G30" s="20" t="n">
        <v>64432</v>
      </c>
      <c r="H30" s="20" t="n">
        <v>64432</v>
      </c>
      <c r="I30" s="21" t="n">
        <v>0</v>
      </c>
      <c r="J30" s="8">
        <f>IF(G30=0,0,H30/G30)</f>
        <v/>
      </c>
      <c r="K30" s="35" t="inlineStr">
        <is>
          <t>N/A</t>
        </is>
      </c>
      <c r="L30" s="8">
        <f>MIN(J30,1)</f>
        <v/>
      </c>
      <c r="M30" t="inlineStr">
        <is>
          <t>Contingency</t>
        </is>
      </c>
      <c r="N30" s="7">
        <f>IF(E30="GC","1st Call","Other")</f>
        <v/>
      </c>
      <c r="O30" s="7">
        <f>IF(L30&gt;=1,"Complete",IF(L30&gt;0,"In Progress","Not Started"))</f>
        <v/>
      </c>
      <c r="Q30" s="35">
        <f>IFERROR(MID($A$1,FIND(" acq",$A$1)-4,4)*1,"")</f>
        <v/>
      </c>
      <c r="R30" s="7" t="n"/>
      <c r="S30" s="7" t="n"/>
    </row>
    <row r="31">
      <c r="K31" s="35" t="n"/>
      <c r="L31" s="8" t="n"/>
      <c r="Q31" s="35" t="n"/>
      <c r="R31" s="7" t="n"/>
      <c r="S31" s="7" t="n"/>
    </row>
    <row r="32">
      <c r="K32" s="35" t="n"/>
      <c r="L32" s="8" t="n"/>
      <c r="Q32" s="35" t="n"/>
      <c r="R32" s="7" t="n"/>
      <c r="S32" s="7" t="n"/>
    </row>
    <row r="33">
      <c r="K33" s="35" t="n"/>
      <c r="L33" s="8" t="n"/>
      <c r="Q33" s="35" t="n"/>
      <c r="R33" s="7" t="n"/>
      <c r="S33" s="7" t="n"/>
    </row>
    <row r="34">
      <c r="K34" s="35" t="n"/>
      <c r="L34" s="8" t="n"/>
      <c r="Q34" s="35" t="n"/>
      <c r="R34" s="7" t="n"/>
      <c r="S34" s="7" t="n"/>
    </row>
    <row r="35">
      <c r="K35" s="35" t="n"/>
      <c r="L35" s="8" t="n"/>
      <c r="Q35" s="35" t="n"/>
      <c r="R35" s="7" t="n"/>
      <c r="S35" s="7" t="n"/>
    </row>
    <row r="36">
      <c r="K36" s="35" t="n"/>
      <c r="L36" s="8" t="n"/>
      <c r="Q36" s="35" t="n"/>
      <c r="R36" s="7" t="n"/>
      <c r="S36" s="7" t="n"/>
    </row>
    <row r="37"/>
    <row r="38">
      <c r="K38" s="18" t="n"/>
      <c r="L38" s="18" t="n"/>
      <c r="M38" s="48" t="n"/>
      <c r="N38" s="48" t="n"/>
      <c r="O38" s="48" t="n"/>
      <c r="P38" s="48" t="n"/>
      <c r="Q38" s="18" t="n"/>
    </row>
    <row r="39"/>
    <row r="40">
      <c r="K40" s="8" t="n"/>
      <c r="L40" s="8" t="n"/>
      <c r="Q40" s="8" t="n"/>
    </row>
    <row r="41">
      <c r="K41" s="8" t="n"/>
      <c r="L41" s="8" t="n"/>
      <c r="Q41" s="8" t="n"/>
    </row>
  </sheetData>
  <autoFilter ref="A4:J25"/>
  <mergeCells count="2">
    <mergeCell ref="A1:D1"/>
    <mergeCell ref="A2:D2"/>
  </mergeCells>
  <dataValidations count="4">
    <dataValidation sqref="O5:O36" showDropDown="0" showInputMessage="1" showErrorMessage="1" allowBlank="1" type="list">
      <formula1>"Scoping, Not Started, Scheduling, Bidding, In Progress, Completed"</formula1>
    </dataValidation>
    <dataValidation sqref="N5:N36" showDropDown="0" showInputMessage="1" showErrorMessage="1" allowBlank="1" type="list">
      <formula1>"1st Call, Other"</formula1>
    </dataValidation>
    <dataValidation sqref="K5:K25" showDropDown="0" showInputMessage="1" showErrorMessage="1" allowBlank="1" type="list">
      <formula1>"4, 3, 2, 1, 0, N/A"</formula1>
    </dataValidation>
    <dataValidation sqref="R5:R25" showDropDown="0" showInputMessage="1" showErrorMessage="1" allowBlank="1" type="list">
      <formula1>"Lender, City Required, Investor, Fire Dept."</formula1>
    </dataValidation>
  </dataValidations>
  <hyperlinks>
    <hyperlink ref="A2" location="'Summary'!A1" display="← Back"/>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T174"/>
  <sheetViews>
    <sheetView topLeftCell="B1" zoomScaleNormal="100" workbookViewId="0">
      <selection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Height="1">
      <c r="A1" s="96" t="inlineStr">
        <is>
          <t>Crescent Village 1 &amp; 2 — 2017 acq · GC @ budget</t>
        </is>
      </c>
      <c r="E1" s="7" t="inlineStr">
        <is>
          <t xml:space="preserve">Repair Reserve </t>
        </is>
      </c>
      <c r="F1" s="7" t="inlineStr">
        <is>
          <t>Immediate Reserve</t>
        </is>
      </c>
      <c r="G1" s="7" t="inlineStr">
        <is>
          <t>Upper Tier</t>
        </is>
      </c>
      <c r="J1" s="6" t="n"/>
      <c r="K1" s="30" t="n"/>
      <c r="L1" s="30" t="n"/>
      <c r="M1" s="30" t="n"/>
      <c r="N1" s="30" t="n"/>
      <c r="O1" s="30" t="n"/>
      <c r="P1" s="30" t="n"/>
      <c r="Q1" s="30" t="n"/>
      <c r="R1" s="30" t="n"/>
      <c r="S1" s="30" t="n"/>
      <c r="T1" s="30" t="n"/>
    </row>
    <row r="2">
      <c r="A2" s="97" t="inlineStr">
        <is>
          <t>← Back</t>
        </is>
      </c>
      <c r="E2" s="6" t="n"/>
      <c r="F2" s="6" t="n"/>
      <c r="J2" s="6" t="n"/>
      <c r="K2" s="30" t="n"/>
      <c r="L2" s="30" t="n"/>
      <c r="M2" s="30" t="n"/>
      <c r="N2" s="30" t="n"/>
      <c r="O2" s="30" t="n"/>
      <c r="P2" s="30" t="n"/>
      <c r="Q2" s="30" t="n"/>
      <c r="R2" s="30" t="n"/>
      <c r="S2" s="30" t="n"/>
      <c r="T2" s="30" t="n"/>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90" customHeight="1">
      <c r="A5" s="7" t="n">
        <v>15</v>
      </c>
      <c r="B5" s="7" t="inlineStr">
        <is>
          <t>84204</t>
        </is>
      </c>
      <c r="C5" s="7" t="inlineStr">
        <is>
          <t>Asphalt &amp; Pavement</t>
        </is>
      </c>
      <c r="D5" s="40" t="inlineStr">
        <is>
          <t>Mill cement stabilize and repave asphalt part of drive esles  and repair concrete potholes on phase two
Repair concrete parking lot/pavement areas - The concrete paving was observed to be in fair condition with numerous cracks and uneven edges. CBRE recommends crack sealing and sectional replacement for the damaged concrete and uneven edge areas.</t>
        </is>
      </c>
      <c r="E5" s="41" t="inlineStr">
        <is>
          <t>GC</t>
        </is>
      </c>
      <c r="F5" s="7" t="inlineStr">
        <is>
          <t>Year 1</t>
        </is>
      </c>
      <c r="G5" s="20" t="n">
        <v>400000</v>
      </c>
      <c r="H5" s="20" t="n">
        <v>400000</v>
      </c>
      <c r="I5" s="21">
        <f>G5-H5</f>
        <v/>
      </c>
      <c r="J5" s="8">
        <f>IF(G5=0,0,H5/G5)</f>
        <v/>
      </c>
      <c r="K5" s="35" t="n">
        <v>0</v>
      </c>
      <c r="L5" s="8">
        <f>MIN(J5,1)</f>
        <v/>
      </c>
      <c r="M5" t="inlineStr">
        <is>
          <t>Mill cement stabilize and repave asphalt part of drive esles  and repair concrete potholes on phase two
Repair concrete parking lot/pavement areas - The concrete paving was observed to be in fair cond</t>
        </is>
      </c>
      <c r="N5" s="7">
        <f>IF(E5="GC","1st Call","Other")</f>
        <v/>
      </c>
      <c r="O5" s="7">
        <f>IF(L5&gt;=1,"Complete",IF(L5&gt;0,"In Progress","Not Started"))</f>
        <v/>
      </c>
      <c r="Q5" s="35">
        <f>IFERROR(MID($A$1,FIND(" acq",$A$1)-4,4)*1,"")</f>
        <v/>
      </c>
      <c r="R5" s="7" t="n"/>
      <c r="S5" s="111" t="n"/>
    </row>
    <row r="6" ht="90" customHeight="1">
      <c r="A6" s="17" t="n">
        <v>19</v>
      </c>
      <c r="B6" s="7" t="inlineStr">
        <is>
          <t>84205</t>
        </is>
      </c>
      <c r="C6" s="7" t="inlineStr">
        <is>
          <t>Fences &amp; gates - site perimeter</t>
        </is>
      </c>
      <c r="D6" s="40" t="inlineStr">
        <is>
          <t>Replace perimater fence on three sides of community
Repair perimeter fencing - Collapsed fence panels were observed along the perimeter of the site. In addition, parts of the chain link fencing at the perimeter were noted as damaged and leaning. CBRE recommends replacing the damaged fence panels to match the existing ones.</t>
        </is>
      </c>
      <c r="E6" s="41" t="inlineStr">
        <is>
          <t>GC</t>
        </is>
      </c>
      <c r="F6" s="7" t="inlineStr">
        <is>
          <t>Year 1</t>
        </is>
      </c>
      <c r="G6" s="20" t="n">
        <v>95000</v>
      </c>
      <c r="H6" s="20" t="n">
        <v>95000</v>
      </c>
      <c r="I6" s="21">
        <f>G6-H6</f>
        <v/>
      </c>
      <c r="J6" s="8">
        <f>IF(G6=0,0,H6/G6)</f>
        <v/>
      </c>
      <c r="K6" s="35" t="n">
        <v>0</v>
      </c>
      <c r="L6" s="8">
        <f>MIN(J6,1)</f>
        <v/>
      </c>
      <c r="M6" t="inlineStr">
        <is>
          <t>Replace perimater fence on three sides of community
Repair perimeter fencing - Collapsed fence panels were observed along the perimeter of the site. In addition, parts of the chain link fencing at the</t>
        </is>
      </c>
      <c r="N6" s="7">
        <f>IF(E6="GC","1st Call","Other")</f>
        <v/>
      </c>
      <c r="O6" s="7">
        <f>IF(L6&gt;=1,"Complete",IF(L6&gt;0,"In Progress","Not Started"))</f>
        <v/>
      </c>
      <c r="Q6" s="35">
        <f>IFERROR(MID($A$1,FIND(" acq",$A$1)-4,4)*1,"")</f>
        <v/>
      </c>
      <c r="R6" s="7" t="n"/>
      <c r="S6" s="111" t="n"/>
    </row>
    <row r="7" ht="30" customHeight="1">
      <c r="A7" s="7" t="n">
        <v>53</v>
      </c>
      <c r="B7" s="7" t="inlineStr">
        <is>
          <t>84210</t>
        </is>
      </c>
      <c r="C7" s="7" t="inlineStr">
        <is>
          <t>Common area light fixtures</t>
        </is>
      </c>
      <c r="D7" s="40" t="inlineStr">
        <is>
          <t>repair /replace leaning or broken poles and pole lights throughout the community</t>
        </is>
      </c>
      <c r="E7" s="41" t="inlineStr">
        <is>
          <t>GC</t>
        </is>
      </c>
      <c r="F7" s="7" t="inlineStr">
        <is>
          <t>Year 1</t>
        </is>
      </c>
      <c r="G7" s="20" t="n">
        <v>32000</v>
      </c>
      <c r="H7" s="20" t="n">
        <v>32000</v>
      </c>
      <c r="I7" s="21">
        <f>G7-H7</f>
        <v/>
      </c>
      <c r="J7" s="8">
        <f>IF(G7=0,0,H7/G7)</f>
        <v/>
      </c>
      <c r="K7" s="35" t="n">
        <v>0</v>
      </c>
      <c r="L7" s="8">
        <f>MIN(J7,1)</f>
        <v/>
      </c>
      <c r="M7" t="inlineStr">
        <is>
          <t>repair /replace leaning or broken poles and pole lights throughout the community</t>
        </is>
      </c>
      <c r="N7" s="7">
        <f>IF(E7="GC","1st Call","Other")</f>
        <v/>
      </c>
      <c r="O7" s="7">
        <f>IF(L7&gt;=1,"Complete",IF(L7&gt;0,"In Progress","Not Started"))</f>
        <v/>
      </c>
      <c r="Q7" s="35">
        <f>IFERROR(MID($A$1,FIND(" acq",$A$1)-4,4)*1,"")</f>
        <v/>
      </c>
      <c r="R7" s="7" t="n"/>
      <c r="S7" s="111" t="n"/>
    </row>
    <row r="8">
      <c r="A8" s="17" t="n">
        <v>20</v>
      </c>
      <c r="B8" s="7" t="inlineStr">
        <is>
          <t>84303</t>
        </is>
      </c>
      <c r="C8" s="7" t="inlineStr">
        <is>
          <t>Tree Trimming - Landscaping</t>
        </is>
      </c>
      <c r="D8" s="40" t="inlineStr">
        <is>
          <t>Tree trim</t>
        </is>
      </c>
      <c r="E8" s="41" t="inlineStr">
        <is>
          <t>GC</t>
        </is>
      </c>
      <c r="F8" s="7" t="inlineStr">
        <is>
          <t>Year 1</t>
        </is>
      </c>
      <c r="G8" s="20" t="n">
        <v>15000</v>
      </c>
      <c r="H8" s="20" t="n">
        <v>15000</v>
      </c>
      <c r="I8" s="21">
        <f>G8-H8</f>
        <v/>
      </c>
      <c r="J8" s="8">
        <f>IF(G8=0,0,H8/G8)</f>
        <v/>
      </c>
      <c r="K8" s="35" t="n">
        <v>0</v>
      </c>
      <c r="L8" s="8">
        <f>MIN(J8,1)</f>
        <v/>
      </c>
      <c r="M8" t="inlineStr">
        <is>
          <t>Tree trim</t>
        </is>
      </c>
      <c r="N8" s="7">
        <f>IF(E8="GC","1st Call","Other")</f>
        <v/>
      </c>
      <c r="O8" s="7">
        <f>IF(L8&gt;=1,"Complete",IF(L8&gt;0,"In Progress","Not Started"))</f>
        <v/>
      </c>
      <c r="Q8" s="35">
        <f>IFERROR(MID($A$1,FIND(" acq",$A$1)-4,4)*1,"")</f>
        <v/>
      </c>
      <c r="R8" s="7" t="n"/>
      <c r="S8" s="111" t="n"/>
    </row>
    <row r="9">
      <c r="A9" s="7" t="n">
        <v>16</v>
      </c>
      <c r="B9" s="7" t="inlineStr">
        <is>
          <t>84201</t>
        </is>
      </c>
      <c r="C9" s="7" t="inlineStr">
        <is>
          <t>Stripe parking areas</t>
        </is>
      </c>
      <c r="D9" s="40" t="inlineStr">
        <is>
          <t>Stripe Parking</t>
        </is>
      </c>
      <c r="E9" s="41" t="inlineStr">
        <is>
          <t>GC</t>
        </is>
      </c>
      <c r="F9" s="7" t="inlineStr">
        <is>
          <t>Year 1</t>
        </is>
      </c>
      <c r="G9" s="20" t="n">
        <v>12000</v>
      </c>
      <c r="H9" s="20" t="n">
        <v>12000</v>
      </c>
      <c r="I9" s="21">
        <f>G9-H9</f>
        <v/>
      </c>
      <c r="J9" s="8">
        <f>IF(G9=0,0,H9/G9)</f>
        <v/>
      </c>
      <c r="K9" s="35" t="n">
        <v>0</v>
      </c>
      <c r="L9" s="8">
        <f>MIN(J9,1)</f>
        <v/>
      </c>
      <c r="M9" t="inlineStr">
        <is>
          <t>Stripe Parking</t>
        </is>
      </c>
      <c r="N9" s="7">
        <f>IF(E9="GC","1st Call","Other")</f>
        <v/>
      </c>
      <c r="O9" s="7">
        <f>IF(L9&gt;=1,"Complete",IF(L9&gt;0,"In Progress","Not Started"))</f>
        <v/>
      </c>
      <c r="Q9" s="35">
        <f>IFERROR(MID($A$1,FIND(" acq",$A$1)-4,4)*1,"")</f>
        <v/>
      </c>
      <c r="R9" s="7" t="n"/>
      <c r="S9" s="111" t="n"/>
    </row>
    <row r="10">
      <c r="A10" s="17" t="n">
        <v>17</v>
      </c>
      <c r="B10" s="7" t="inlineStr">
        <is>
          <t>84115</t>
        </is>
      </c>
      <c r="C10" s="7" t="inlineStr">
        <is>
          <t>Sidewalks</t>
        </is>
      </c>
      <c r="D10" s="40" t="inlineStr">
        <is>
          <t>Repair trip Hazards</t>
        </is>
      </c>
      <c r="E10" s="41" t="inlineStr">
        <is>
          <t>GC</t>
        </is>
      </c>
      <c r="F10" s="7" t="inlineStr">
        <is>
          <t>Year 1</t>
        </is>
      </c>
      <c r="G10" s="20" t="n">
        <v>12000</v>
      </c>
      <c r="H10" s="20" t="n">
        <v>12000</v>
      </c>
      <c r="I10" s="21">
        <f>G10-H10</f>
        <v/>
      </c>
      <c r="J10" s="8">
        <f>IF(G10=0,0,H10/G10)</f>
        <v/>
      </c>
      <c r="K10" s="35" t="n">
        <v>0</v>
      </c>
      <c r="L10" s="8">
        <f>MIN(J10,1)</f>
        <v/>
      </c>
      <c r="M10" t="inlineStr">
        <is>
          <t>Repair trip Hazards</t>
        </is>
      </c>
      <c r="N10" s="7">
        <f>IF(E10="GC","1st Call","Other")</f>
        <v/>
      </c>
      <c r="O10" s="7">
        <f>IF(L10&gt;=1,"Complete",IF(L10&gt;0,"In Progress","Not Started"))</f>
        <v/>
      </c>
      <c r="Q10" s="35">
        <f>IFERROR(MID($A$1,FIND(" acq",$A$1)-4,4)*1,"")</f>
        <v/>
      </c>
      <c r="R10" s="7" t="n"/>
      <c r="S10" s="111" t="n"/>
    </row>
    <row r="11">
      <c r="A11" s="7" t="n">
        <v>26</v>
      </c>
      <c r="B11" s="7" t="inlineStr">
        <is>
          <t>84111</t>
        </is>
      </c>
      <c r="C11" s="7" t="inlineStr">
        <is>
          <t>Dumpster enclosures</t>
        </is>
      </c>
      <c r="D11" s="40" t="inlineStr">
        <is>
          <t>repair and paint</t>
        </is>
      </c>
      <c r="E11" s="41" t="inlineStr">
        <is>
          <t>GC</t>
        </is>
      </c>
      <c r="F11" s="7" t="inlineStr">
        <is>
          <t>Year 1</t>
        </is>
      </c>
      <c r="G11" s="20" t="n">
        <v>9800</v>
      </c>
      <c r="H11" s="20" t="n">
        <v>9800</v>
      </c>
      <c r="I11" s="21">
        <f>G11-H11</f>
        <v/>
      </c>
      <c r="J11" s="8">
        <f>IF(G11=0,0,H11/G11)</f>
        <v/>
      </c>
      <c r="K11" s="35" t="n">
        <v>0</v>
      </c>
      <c r="L11" s="8">
        <f>MIN(J11,1)</f>
        <v/>
      </c>
      <c r="M11" t="inlineStr">
        <is>
          <t>repair and paint</t>
        </is>
      </c>
      <c r="N11" s="7">
        <f>IF(E11="GC","1st Call","Other")</f>
        <v/>
      </c>
      <c r="O11" s="7">
        <f>IF(L11&gt;=1,"Complete",IF(L11&gt;0,"In Progress","Not Started"))</f>
        <v/>
      </c>
      <c r="Q11" s="35">
        <f>IFERROR(MID($A$1,FIND(" acq",$A$1)-4,4)*1,"")</f>
        <v/>
      </c>
      <c r="R11" s="7" t="n"/>
      <c r="S11" s="111" t="n"/>
    </row>
    <row r="12" ht="30" customHeight="1">
      <c r="A12" s="17" t="n">
        <v>36</v>
      </c>
      <c r="B12" s="7" t="inlineStr">
        <is>
          <t>84202</t>
        </is>
      </c>
      <c r="C12" s="7" t="inlineStr">
        <is>
          <t>Gutters &amp; downspouts</t>
        </is>
      </c>
      <c r="D12" s="40" t="inlineStr">
        <is>
          <t>Replace damaged gutter and downspouts, Clean, re-pitch remaining</t>
        </is>
      </c>
      <c r="E12" s="41" t="inlineStr">
        <is>
          <t>GC</t>
        </is>
      </c>
      <c r="F12" s="7" t="inlineStr">
        <is>
          <t>Year 1</t>
        </is>
      </c>
      <c r="G12" s="20" t="n">
        <v>9800</v>
      </c>
      <c r="H12" s="20" t="n">
        <v>9800</v>
      </c>
      <c r="I12" s="21">
        <f>G12-H12</f>
        <v/>
      </c>
      <c r="J12" s="8">
        <f>IF(G12=0,0,H12/G12)</f>
        <v/>
      </c>
      <c r="K12" s="35" t="n">
        <v>0</v>
      </c>
      <c r="L12" s="8">
        <f>MIN(J12,1)</f>
        <v/>
      </c>
      <c r="M12" t="inlineStr">
        <is>
          <t>Replace damaged gutter and downspouts, Clean, re-pitch remaining</t>
        </is>
      </c>
      <c r="N12" s="7">
        <f>IF(E12="GC","1st Call","Other")</f>
        <v/>
      </c>
      <c r="O12" s="7">
        <f>IF(L12&gt;=1,"Complete",IF(L12&gt;0,"In Progress","Not Started"))</f>
        <v/>
      </c>
      <c r="Q12" s="35">
        <f>IFERROR(MID($A$1,FIND(" acq",$A$1)-4,4)*1,"")</f>
        <v/>
      </c>
      <c r="R12" s="7" t="n"/>
      <c r="S12" s="111" t="n"/>
    </row>
    <row r="13">
      <c r="A13" s="7" t="n">
        <v>50</v>
      </c>
      <c r="B13" s="7" t="inlineStr">
        <is>
          <t>84220</t>
        </is>
      </c>
      <c r="C13" s="7" t="inlineStr">
        <is>
          <t>Replace AC condenser</t>
        </is>
      </c>
      <c r="D13" s="40" t="inlineStr">
        <is>
          <t>Install installation and separate condensing units</t>
        </is>
      </c>
      <c r="E13" s="41" t="inlineStr">
        <is>
          <t>GC</t>
        </is>
      </c>
      <c r="F13" s="7" t="inlineStr">
        <is>
          <t>Year 1</t>
        </is>
      </c>
      <c r="G13" s="20" t="n">
        <v>9500</v>
      </c>
      <c r="H13" s="20" t="n">
        <v>9500</v>
      </c>
      <c r="I13" s="21">
        <f>G13-H13</f>
        <v/>
      </c>
      <c r="J13" s="8">
        <f>IF(G13=0,0,H13/G13)</f>
        <v/>
      </c>
      <c r="K13" s="35" t="n">
        <v>0</v>
      </c>
      <c r="L13" s="8">
        <f>MIN(J13,1)</f>
        <v/>
      </c>
      <c r="M13" t="inlineStr">
        <is>
          <t>Install installation and separate condensing units</t>
        </is>
      </c>
      <c r="N13" s="7">
        <f>IF(E13="GC","1st Call","Other")</f>
        <v/>
      </c>
      <c r="O13" s="7">
        <f>IF(L13&gt;=1,"Complete",IF(L13&gt;0,"In Progress","Not Started"))</f>
        <v/>
      </c>
      <c r="Q13" s="35">
        <f>IFERROR(MID($A$1,FIND(" acq",$A$1)-4,4)*1,"")</f>
        <v/>
      </c>
      <c r="R13" s="7" t="n"/>
      <c r="S13" s="111" t="n"/>
    </row>
    <row r="14">
      <c r="A14" s="17" t="n">
        <v>24</v>
      </c>
      <c r="B14" s="7" t="inlineStr">
        <is>
          <t>84095</t>
        </is>
      </c>
      <c r="C14" s="7" t="inlineStr">
        <is>
          <t>Fences &amp; gates - swimming pool</t>
        </is>
      </c>
      <c r="D14" s="40" t="inlineStr">
        <is>
          <t>Rerair and paint pool fence</t>
        </is>
      </c>
      <c r="E14" s="41" t="inlineStr">
        <is>
          <t>GC</t>
        </is>
      </c>
      <c r="F14" s="7" t="inlineStr">
        <is>
          <t>Year 1</t>
        </is>
      </c>
      <c r="G14" s="20" t="n">
        <v>8500</v>
      </c>
      <c r="H14" s="20" t="n">
        <v>8500</v>
      </c>
      <c r="I14" s="21">
        <f>G14-H14</f>
        <v/>
      </c>
      <c r="J14" s="8">
        <f>IF(G14=0,0,H14/G14)</f>
        <v/>
      </c>
      <c r="K14" s="35" t="n">
        <v>0</v>
      </c>
      <c r="L14" s="8">
        <f>MIN(J14,1)</f>
        <v/>
      </c>
      <c r="M14" t="inlineStr">
        <is>
          <t>Rerair and paint pool fence</t>
        </is>
      </c>
      <c r="N14" s="7">
        <f>IF(E14="GC","1st Call","Other")</f>
        <v/>
      </c>
      <c r="O14" s="7">
        <f>IF(L14&gt;=1,"Complete",IF(L14&gt;0,"In Progress","Not Started"))</f>
        <v/>
      </c>
      <c r="Q14" s="35">
        <f>IFERROR(MID($A$1,FIND(" acq",$A$1)-4,4)*1,"")</f>
        <v/>
      </c>
      <c r="R14" s="7" t="n"/>
      <c r="S14" s="111" t="n"/>
    </row>
    <row r="15">
      <c r="A15" s="7" t="n">
        <v>25</v>
      </c>
      <c r="B15" s="7" t="inlineStr">
        <is>
          <t>84105</t>
        </is>
      </c>
      <c r="C15" s="7" t="inlineStr">
        <is>
          <t>Pergola court</t>
        </is>
      </c>
      <c r="D15" s="40" t="inlineStr">
        <is>
          <t>Repair and paint purgola in culdasac</t>
        </is>
      </c>
      <c r="E15" s="41" t="inlineStr">
        <is>
          <t>GC</t>
        </is>
      </c>
      <c r="F15" s="7" t="inlineStr">
        <is>
          <t>Year 1</t>
        </is>
      </c>
      <c r="G15" s="20" t="n">
        <v>8000</v>
      </c>
      <c r="H15" s="20" t="n">
        <v>8000</v>
      </c>
      <c r="I15" s="21">
        <f>G15-H15</f>
        <v/>
      </c>
      <c r="J15" s="8">
        <f>IF(G15=0,0,H15/G15)</f>
        <v/>
      </c>
      <c r="K15" s="35" t="n">
        <v>0</v>
      </c>
      <c r="L15" s="8">
        <f>MIN(J15,1)</f>
        <v/>
      </c>
      <c r="M15" t="inlineStr">
        <is>
          <t>Repair and paint purgola in culdasac</t>
        </is>
      </c>
      <c r="N15" s="7">
        <f>IF(E15="GC","1st Call","Other")</f>
        <v/>
      </c>
      <c r="O15" s="7">
        <f>IF(L15&gt;=1,"Complete",IF(L15&gt;0,"In Progress","Not Started"))</f>
        <v/>
      </c>
      <c r="Q15" s="35">
        <f>IFERROR(MID($A$1,FIND(" acq",$A$1)-4,4)*1,"")</f>
        <v/>
      </c>
      <c r="R15" s="7" t="n"/>
      <c r="S15" s="111" t="n"/>
    </row>
    <row r="16">
      <c r="A16" s="17" t="n">
        <v>33</v>
      </c>
      <c r="B16" s="7" t="inlineStr">
        <is>
          <t>84206</t>
        </is>
      </c>
      <c r="C16" s="7" t="inlineStr">
        <is>
          <t>Expansion Joints</t>
        </is>
      </c>
      <c r="D16" s="40" t="inlineStr">
        <is>
          <t>Building Expansion Joints</t>
        </is>
      </c>
      <c r="E16" s="41" t="inlineStr">
        <is>
          <t>GC</t>
        </is>
      </c>
      <c r="F16" s="7" t="inlineStr">
        <is>
          <t>Year 1</t>
        </is>
      </c>
      <c r="G16" s="20" t="n">
        <v>8000</v>
      </c>
      <c r="H16" s="20" t="n">
        <v>8000</v>
      </c>
      <c r="I16" s="21">
        <f>G16-H16</f>
        <v/>
      </c>
      <c r="J16" s="8">
        <f>IF(G16=0,0,H16/G16)</f>
        <v/>
      </c>
      <c r="K16" s="35" t="n">
        <v>0</v>
      </c>
      <c r="L16" s="8">
        <f>MIN(J16,1)</f>
        <v/>
      </c>
      <c r="M16" t="inlineStr">
        <is>
          <t>Building Expansion Joints</t>
        </is>
      </c>
      <c r="N16" s="7">
        <f>IF(E16="GC","1st Call","Other")</f>
        <v/>
      </c>
      <c r="O16" s="7">
        <f>IF(L16&gt;=1,"Complete",IF(L16&gt;0,"In Progress","Not Started"))</f>
        <v/>
      </c>
      <c r="Q16" s="35">
        <f>IFERROR(MID($A$1,FIND(" acq",$A$1)-4,4)*1,"")</f>
        <v/>
      </c>
      <c r="R16" s="7" t="n"/>
      <c r="S16" s="111" t="n"/>
    </row>
    <row r="17" ht="120" customHeight="1">
      <c r="A17" s="7" t="n">
        <v>32</v>
      </c>
      <c r="B17" s="7" t="inlineStr">
        <is>
          <t>84121</t>
        </is>
      </c>
      <c r="C17" s="7" t="inlineStr">
        <is>
          <t>Repair patio/balcony railings</t>
        </is>
      </c>
      <c r="D17" s="40" t="inlineStr">
        <is>
          <t>secure all patio railings 
Repair exterior railings on east side of the property - Peeling and flaking paint was specifically observed on the exterior railings of Units 3301 and 3002. This condition appears to be prevalent in the units along the east side of the property. Remove all peeling and flaking paint, prime, and re-paint the ratings with rust-inhibitive paint. An allowance is included to accommodate repairs in these areas.</t>
        </is>
      </c>
      <c r="E17" s="41" t="inlineStr">
        <is>
          <t>GC</t>
        </is>
      </c>
      <c r="F17" s="7" t="inlineStr">
        <is>
          <t>Year 1</t>
        </is>
      </c>
      <c r="G17" s="20" t="n">
        <v>6500</v>
      </c>
      <c r="H17" s="20" t="n">
        <v>6500</v>
      </c>
      <c r="I17" s="21">
        <f>G17-H17</f>
        <v/>
      </c>
      <c r="J17" s="8">
        <f>IF(G17=0,0,H17/G17)</f>
        <v/>
      </c>
      <c r="K17" s="35" t="n">
        <v>0</v>
      </c>
      <c r="L17" s="8">
        <f>MIN(J17,1)</f>
        <v/>
      </c>
      <c r="M17" t="inlineStr">
        <is>
          <t>secure all patio railings 
Repair exterior railings on east side of the property - Peeling and flaking paint was specifically observed on the exterior railings of Units 3301 and 3002. This condition a</t>
        </is>
      </c>
      <c r="N17" s="7">
        <f>IF(E17="GC","1st Call","Other")</f>
        <v/>
      </c>
      <c r="O17" s="7">
        <f>IF(L17&gt;=1,"Complete",IF(L17&gt;0,"In Progress","Not Started"))</f>
        <v/>
      </c>
      <c r="Q17" s="35">
        <f>IFERROR(MID($A$1,FIND(" acq",$A$1)-4,4)*1,"")</f>
        <v/>
      </c>
      <c r="R17" s="7" t="n"/>
      <c r="S17" s="111" t="n"/>
    </row>
    <row r="18">
      <c r="A18" s="17" t="n">
        <v>38</v>
      </c>
      <c r="B18" s="7" t="inlineStr">
        <is>
          <t>84433</t>
        </is>
      </c>
      <c r="C18" s="7" t="inlineStr">
        <is>
          <t xml:space="preserve">Roof - Sealants &amp; caulking </t>
        </is>
      </c>
      <c r="D18" s="40" t="inlineStr">
        <is>
          <t>Roof Sealants</t>
        </is>
      </c>
      <c r="E18" s="41" t="inlineStr">
        <is>
          <t>GC</t>
        </is>
      </c>
      <c r="F18" s="7" t="inlineStr">
        <is>
          <t>Year 1</t>
        </is>
      </c>
      <c r="G18" s="20" t="n">
        <v>6000</v>
      </c>
      <c r="H18" s="20" t="n">
        <v>6000</v>
      </c>
      <c r="I18" s="21">
        <f>G18-H18</f>
        <v/>
      </c>
      <c r="J18" s="8">
        <f>IF(G18=0,0,H18/G18)</f>
        <v/>
      </c>
      <c r="K18" s="35" t="n">
        <v>0</v>
      </c>
      <c r="L18" s="8">
        <f>MIN(J18,1)</f>
        <v/>
      </c>
      <c r="M18" t="inlineStr">
        <is>
          <t>Roof Sealants</t>
        </is>
      </c>
      <c r="N18" s="7">
        <f>IF(E18="GC","1st Call","Other")</f>
        <v/>
      </c>
      <c r="O18" s="7">
        <f>IF(L18&gt;=1,"Complete",IF(L18&gt;0,"In Progress","Not Started"))</f>
        <v/>
      </c>
      <c r="Q18" s="35">
        <f>IFERROR(MID($A$1,FIND(" acq",$A$1)-4,4)*1,"")</f>
        <v/>
      </c>
      <c r="R18" s="7" t="n"/>
      <c r="S18" s="111" t="n"/>
    </row>
    <row r="19">
      <c r="A19" s="7" t="n">
        <v>52</v>
      </c>
      <c r="B19" s="7" t="inlineStr">
        <is>
          <t>84210</t>
        </is>
      </c>
      <c r="C19" s="7" t="inlineStr">
        <is>
          <t>Electrical distribution</t>
        </is>
      </c>
      <c r="D19" s="40" t="inlineStr">
        <is>
          <t>repair lighting control system</t>
        </is>
      </c>
      <c r="E19" s="41" t="inlineStr">
        <is>
          <t>GC</t>
        </is>
      </c>
      <c r="F19" s="7" t="inlineStr">
        <is>
          <t>Year 1</t>
        </is>
      </c>
      <c r="G19" s="20" t="n">
        <v>6000</v>
      </c>
      <c r="H19" s="20" t="n">
        <v>6000</v>
      </c>
      <c r="I19" s="21">
        <f>G19-H19</f>
        <v/>
      </c>
      <c r="J19" s="8">
        <f>IF(G19=0,0,H19/G19)</f>
        <v/>
      </c>
      <c r="K19" s="35" t="n">
        <v>0</v>
      </c>
      <c r="L19" s="8">
        <f>MIN(J19,1)</f>
        <v/>
      </c>
      <c r="M19" t="inlineStr">
        <is>
          <t>repair lighting control system</t>
        </is>
      </c>
      <c r="N19" s="7">
        <f>IF(E19="GC","1st Call","Other")</f>
        <v/>
      </c>
      <c r="O19" s="7">
        <f>IF(L19&gt;=1,"Complete",IF(L19&gt;0,"In Progress","Not Started"))</f>
        <v/>
      </c>
      <c r="Q19" s="35">
        <f>IFERROR(MID($A$1,FIND(" acq",$A$1)-4,4)*1,"")</f>
        <v/>
      </c>
      <c r="R19" s="7" t="n"/>
      <c r="S19" s="111" t="n"/>
    </row>
    <row r="20">
      <c r="A20" s="17" t="n">
        <v>37</v>
      </c>
      <c r="B20" s="7" t="inlineStr">
        <is>
          <t>84433</t>
        </is>
      </c>
      <c r="C20" s="7" t="inlineStr">
        <is>
          <t>Roof Flashing</t>
        </is>
      </c>
      <c r="D20" s="40" t="inlineStr">
        <is>
          <t>replace damaged flashing</t>
        </is>
      </c>
      <c r="E20" s="41" t="inlineStr">
        <is>
          <t>GC</t>
        </is>
      </c>
      <c r="F20" s="7" t="inlineStr">
        <is>
          <t>Year 1</t>
        </is>
      </c>
      <c r="G20" s="20" t="n">
        <v>4000</v>
      </c>
      <c r="H20" s="20" t="n">
        <v>4000</v>
      </c>
      <c r="I20" s="21">
        <f>G20-H20</f>
        <v/>
      </c>
      <c r="J20" s="8">
        <f>IF(G20=0,0,H20/G20)</f>
        <v/>
      </c>
      <c r="K20" s="35" t="n">
        <v>0</v>
      </c>
      <c r="L20" s="8">
        <f>MIN(J20,1)</f>
        <v/>
      </c>
      <c r="M20" t="inlineStr">
        <is>
          <t>replace damaged flashing</t>
        </is>
      </c>
      <c r="N20" s="7">
        <f>IF(E20="GC","1st Call","Other")</f>
        <v/>
      </c>
      <c r="O20" s="7">
        <f>IF(L20&gt;=1,"Complete",IF(L20&gt;0,"In Progress","Not Started"))</f>
        <v/>
      </c>
      <c r="Q20" s="35">
        <f>IFERROR(MID($A$1,FIND(" acq",$A$1)-4,4)*1,"")</f>
        <v/>
      </c>
      <c r="R20" s="7" t="n"/>
      <c r="S20" s="111" t="n"/>
    </row>
    <row r="21">
      <c r="A21" s="7" t="n">
        <v>14</v>
      </c>
      <c r="B21" s="7" t="inlineStr">
        <is>
          <t>84432</t>
        </is>
      </c>
      <c r="C21" s="7" t="inlineStr">
        <is>
          <t>Storm sewer piping</t>
        </is>
      </c>
      <c r="D21" s="40" t="inlineStr">
        <is>
          <t>Clean storm sewer basins</t>
        </is>
      </c>
      <c r="E21" s="41" t="inlineStr">
        <is>
          <t>GC</t>
        </is>
      </c>
      <c r="F21" s="7" t="inlineStr">
        <is>
          <t>Year 1</t>
        </is>
      </c>
      <c r="G21" s="20" t="n">
        <v>3000</v>
      </c>
      <c r="H21" s="20" t="n">
        <v>3000</v>
      </c>
      <c r="I21" s="21">
        <f>G21-H21</f>
        <v/>
      </c>
      <c r="J21" s="8">
        <f>IF(G21=0,0,H21/G21)</f>
        <v/>
      </c>
      <c r="K21" s="35" t="n">
        <v>0</v>
      </c>
      <c r="L21" s="8">
        <f>MIN(J21,1)</f>
        <v/>
      </c>
      <c r="M21" t="inlineStr">
        <is>
          <t>Clean storm sewer basins</t>
        </is>
      </c>
      <c r="N21" s="7">
        <f>IF(E21="GC","1st Call","Other")</f>
        <v/>
      </c>
      <c r="O21" s="7">
        <f>IF(L21&gt;=1,"Complete",IF(L21&gt;0,"In Progress","Not Started"))</f>
        <v/>
      </c>
      <c r="Q21" s="35">
        <f>IFERROR(MID($A$1,FIND(" acq",$A$1)-4,4)*1,"")</f>
        <v/>
      </c>
      <c r="R21" s="7" t="n"/>
      <c r="S21" s="111" t="n"/>
    </row>
    <row r="22" ht="120" customHeight="1">
      <c r="A22" s="17" t="n">
        <v>28</v>
      </c>
      <c r="B22" s="7" t="inlineStr">
        <is>
          <t>84221</t>
        </is>
      </c>
      <c r="C22" s="7" t="inlineStr">
        <is>
          <t>Repair ADA accessway and wheel stop</t>
        </is>
      </c>
      <c r="D22" s="40" t="inlineStr">
        <is>
          <t>Repair ADA accessway and wheel stop - the accessway from the ADA parking lot, between Crescent Village 1 and 2 on the northwest access road, was damaged and, causing a tripping hazard. In addition, a wheel stop adjacent to the area was observed damaged and dislodged. The accessway should be repaired to align with adjacent surfaces to allow ADA access, and the wheelstop should be replaced with a new one to match the existing.</t>
        </is>
      </c>
      <c r="E22" s="41" t="inlineStr">
        <is>
          <t>GC</t>
        </is>
      </c>
      <c r="F22" s="7" t="inlineStr">
        <is>
          <t>Year 1</t>
        </is>
      </c>
      <c r="G22" s="20" t="n">
        <v>1800</v>
      </c>
      <c r="H22" s="20" t="n">
        <v>1800</v>
      </c>
      <c r="I22" s="21">
        <f>G22-H22</f>
        <v/>
      </c>
      <c r="J22" s="8">
        <f>IF(G22=0,0,H22/G22)</f>
        <v/>
      </c>
      <c r="K22" s="35" t="n">
        <v>0</v>
      </c>
      <c r="L22" s="8">
        <f>MIN(J22,1)</f>
        <v/>
      </c>
      <c r="M22" t="inlineStr">
        <is>
          <t xml:space="preserve">Repair ADA accessway and wheel stop - the accessway from the ADA parking lot, between Crescent Village 1 and 2 on the northwest access road, was damaged and, causing a tripping hazard. In addition, a </t>
        </is>
      </c>
      <c r="N22" s="7">
        <f>IF(E22="GC","1st Call","Other")</f>
        <v/>
      </c>
      <c r="O22" s="7">
        <f>IF(L22&gt;=1,"Complete",IF(L22&gt;0,"In Progress","Not Started"))</f>
        <v/>
      </c>
      <c r="Q22" s="35">
        <f>IFERROR(MID($A$1,FIND(" acq",$A$1)-4,4)*1,"")</f>
        <v/>
      </c>
      <c r="R22" s="7" t="n"/>
      <c r="S22" s="111" t="n"/>
    </row>
    <row r="23" ht="75" customHeight="1">
      <c r="A23" s="7" t="n">
        <v>18</v>
      </c>
      <c r="B23" s="7" t="inlineStr">
        <is>
          <t>84517</t>
        </is>
      </c>
      <c r="C23" s="7" t="inlineStr">
        <is>
          <t xml:space="preserve">Erosion control </t>
        </is>
      </c>
      <c r="D23" s="40" t="inlineStr">
        <is>
          <t>Add soil to eroded areas
Repair erosion at drainage channel - Minor erosion was observed in the drainage channel at the northeast section of the property. These areas should be regraded and filled in, compacted, an  reseeded with grass.</t>
        </is>
      </c>
      <c r="E23" s="41" t="inlineStr">
        <is>
          <t>GC</t>
        </is>
      </c>
      <c r="F23" s="7" t="inlineStr">
        <is>
          <t>Year 1</t>
        </is>
      </c>
      <c r="G23" s="20" t="n">
        <v>1200</v>
      </c>
      <c r="H23" s="20" t="n">
        <v>1200</v>
      </c>
      <c r="I23" s="21">
        <f>G23-H23</f>
        <v/>
      </c>
      <c r="J23" s="8">
        <f>IF(G23=0,0,H23/G23)</f>
        <v/>
      </c>
      <c r="K23" s="35" t="n">
        <v>0</v>
      </c>
      <c r="L23" s="8">
        <f>MIN(J23,1)</f>
        <v/>
      </c>
      <c r="M23" t="inlineStr">
        <is>
          <t>Add soil to eroded areas
Repair erosion at drainage channel - Minor erosion was observed in the drainage channel at the northeast section of the property. These areas should be regraded and filled in,</t>
        </is>
      </c>
      <c r="N23" s="7">
        <f>IF(E23="GC","1st Call","Other")</f>
        <v/>
      </c>
      <c r="O23" s="7">
        <f>IF(L23&gt;=1,"Complete",IF(L23&gt;0,"In Progress","Not Started"))</f>
        <v/>
      </c>
      <c r="Q23" s="35">
        <f>IFERROR(MID($A$1,FIND(" acq",$A$1)-4,4)*1,"")</f>
        <v/>
      </c>
      <c r="R23" s="7" t="n"/>
      <c r="S23" s="111" t="n"/>
    </row>
    <row r="24" ht="60" customHeight="1">
      <c r="A24" s="17" t="n">
        <v>27</v>
      </c>
      <c r="B24" s="7" t="inlineStr">
        <is>
          <t>84221</t>
        </is>
      </c>
      <c r="C24" s="7" t="inlineStr">
        <is>
          <t>Concrete Repairs - Repair washed out walkway at unit</t>
        </is>
      </c>
      <c r="D24" s="40" t="inlineStr">
        <is>
          <t>Repair wash out walkway at unit 2301 - The front entry concrete walkway to unit 2301 was noted as damaged from flooding and separated from the stoop. Remove the damaged section, regrade it, and install a new section to match the existing one.</t>
        </is>
      </c>
      <c r="E24" s="69" t="inlineStr">
        <is>
          <t>PMC</t>
        </is>
      </c>
      <c r="F24" s="7" t="inlineStr">
        <is>
          <t>Year 1</t>
        </is>
      </c>
      <c r="G24" s="20" t="n">
        <v>750</v>
      </c>
      <c r="H24" s="20" t="n">
        <v>750</v>
      </c>
      <c r="I24" s="21">
        <f>G24-H24</f>
        <v/>
      </c>
      <c r="J24" s="8">
        <f>IF(G24=0,0,H24/G24)</f>
        <v/>
      </c>
      <c r="K24" s="35" t="inlineStr">
        <is>
          <t>N/A</t>
        </is>
      </c>
      <c r="L24" s="8">
        <f>MIN(J24,1)</f>
        <v/>
      </c>
      <c r="M24" t="inlineStr">
        <is>
          <t>Repair wash out walkway at unit 2301 - The front entry concrete walkway to unit 2301 was noted as damaged from flooding and separated from the stoop. Remove the damaged section, regrade it, and instal</t>
        </is>
      </c>
      <c r="N24" s="7">
        <f>IF(E24="GC","1st Call","Other")</f>
        <v/>
      </c>
      <c r="O24" s="7">
        <f>IF(L24&gt;=1,"Complete",IF(L24&gt;0,"In Progress","Not Started"))</f>
        <v/>
      </c>
      <c r="Q24" s="35">
        <f>IFERROR(MID($A$1,FIND(" acq",$A$1)-4,4)*1,"")</f>
        <v/>
      </c>
      <c r="R24" s="7" t="n"/>
      <c r="S24" s="111" t="n"/>
    </row>
    <row r="25">
      <c r="A25" s="17" t="n"/>
      <c r="D25" s="40" t="n"/>
      <c r="E25" s="69" t="n"/>
      <c r="G25" s="20" t="n"/>
      <c r="H25" s="20" t="n"/>
      <c r="I25" s="21" t="n"/>
      <c r="J25" s="8" t="n"/>
      <c r="K25" s="35" t="n"/>
      <c r="L25" s="8" t="n"/>
      <c r="Q25" s="35" t="n"/>
      <c r="R25" s="7" t="n"/>
      <c r="S25" s="111" t="n"/>
    </row>
    <row r="26">
      <c r="C26" s="48" t="inlineStr">
        <is>
          <t>PROJECTS subtotal (excl. contingency/CM fee)</t>
        </is>
      </c>
      <c r="E26" s="68" t="n"/>
      <c r="G26" s="22">
        <f>SUM(G5:G24)</f>
        <v/>
      </c>
      <c r="H26" s="22">
        <f>SUM(H5:H24)</f>
        <v/>
      </c>
      <c r="I26" s="22">
        <f>SUM(I5:I24)</f>
        <v/>
      </c>
      <c r="J26" s="18">
        <f>IF(G26=0,0,H26/G26)</f>
        <v/>
      </c>
      <c r="K26" s="35" t="n"/>
      <c r="L26" s="8">
        <f>MIN(J26,1)</f>
        <v/>
      </c>
      <c r="O26" s="7">
        <f>IF(L26&gt;=1,"Complete",IF(L26&gt;0,"In Progress","Not Started"))</f>
        <v/>
      </c>
      <c r="Q26" s="35" t="n"/>
      <c r="R26" s="7" t="n"/>
      <c r="S26" s="111" t="n"/>
    </row>
    <row r="27">
      <c r="K27" s="35" t="n"/>
      <c r="L27" s="8" t="n"/>
      <c r="Q27" s="35" t="n"/>
      <c r="R27" s="7" t="n"/>
      <c r="S27" s="111" t="n"/>
    </row>
    <row r="28">
      <c r="K28" s="35" t="n"/>
      <c r="L28" s="8" t="n"/>
      <c r="Q28" s="35" t="n"/>
      <c r="R28" s="7" t="n"/>
      <c r="S28" s="111" t="n"/>
    </row>
    <row r="29">
      <c r="K29" s="35" t="n"/>
      <c r="L29" s="8" t="n"/>
      <c r="Q29" s="35" t="n"/>
      <c r="R29" s="7" t="n"/>
      <c r="S29" s="111" t="n"/>
    </row>
    <row r="30">
      <c r="K30" s="35" t="n"/>
      <c r="L30" s="8" t="n"/>
      <c r="Q30" s="35" t="n"/>
      <c r="R30" s="7" t="n"/>
      <c r="S30" s="111" t="n"/>
    </row>
    <row r="31">
      <c r="K31" s="35" t="n"/>
      <c r="L31" s="8" t="n"/>
      <c r="Q31" s="35" t="n"/>
      <c r="R31" s="7" t="n"/>
      <c r="S31" s="111" t="n"/>
    </row>
    <row r="32">
      <c r="K32" s="35" t="n"/>
      <c r="L32" s="8" t="n"/>
      <c r="Q32" s="35" t="n"/>
      <c r="R32" s="7" t="n"/>
      <c r="S32" s="111" t="n"/>
    </row>
    <row r="33">
      <c r="K33" s="35" t="n"/>
      <c r="L33" s="8" t="n"/>
      <c r="Q33" s="35" t="n"/>
      <c r="R33" s="7" t="n"/>
      <c r="S33" s="111" t="n"/>
    </row>
    <row r="34">
      <c r="K34" s="35" t="n"/>
      <c r="L34" s="8" t="n"/>
      <c r="Q34" s="35" t="n"/>
      <c r="R34" s="7" t="n"/>
      <c r="S34" s="111" t="n"/>
    </row>
    <row r="35">
      <c r="K35" s="35" t="n"/>
      <c r="L35" s="8" t="n"/>
      <c r="Q35" s="35" t="n"/>
      <c r="R35" s="7" t="n"/>
      <c r="S35" s="111" t="n"/>
    </row>
    <row r="36">
      <c r="K36" s="35" t="n"/>
      <c r="L36" s="8" t="n"/>
      <c r="Q36" s="35" t="n"/>
      <c r="R36" s="7" t="n"/>
      <c r="S36" s="111" t="n"/>
    </row>
    <row r="37">
      <c r="L37" s="8" t="n"/>
      <c r="Q37" s="35" t="n"/>
      <c r="R37" s="7" t="n"/>
      <c r="S37" s="111" t="n"/>
    </row>
    <row r="38">
      <c r="K38" s="18" t="n"/>
      <c r="L38" s="8" t="n"/>
      <c r="Q38" s="35" t="n"/>
      <c r="R38" s="7" t="n"/>
      <c r="S38" s="111" t="n"/>
    </row>
    <row r="39">
      <c r="S39" s="112" t="n"/>
    </row>
    <row r="40">
      <c r="K40" s="8" t="n"/>
      <c r="L40" s="18" t="n"/>
      <c r="M40" s="48" t="n"/>
      <c r="N40" s="48" t="n"/>
      <c r="O40" s="48" t="n"/>
      <c r="P40" s="48" t="n"/>
      <c r="Q40" s="18" t="n"/>
      <c r="S40" s="112" t="n"/>
    </row>
    <row r="41">
      <c r="K41" s="8" t="n"/>
      <c r="S41" s="112" t="n"/>
    </row>
    <row r="42">
      <c r="L42" s="8" t="n"/>
      <c r="Q42" s="8" t="n"/>
      <c r="S42" s="112" t="n"/>
    </row>
    <row r="43">
      <c r="L43" s="8" t="n"/>
      <c r="Q43" s="8" t="n"/>
      <c r="S43" s="112" t="n"/>
    </row>
    <row r="44">
      <c r="S44" s="112" t="n"/>
    </row>
    <row r="45">
      <c r="S45" s="112" t="n"/>
    </row>
    <row r="46">
      <c r="S46" s="112" t="n"/>
    </row>
    <row r="47">
      <c r="S47" s="112" t="n"/>
    </row>
    <row r="48">
      <c r="S48" s="112" t="n"/>
    </row>
    <row r="49">
      <c r="S49" s="112" t="n"/>
    </row>
    <row r="50">
      <c r="S50" s="112" t="n"/>
    </row>
    <row r="51">
      <c r="S51" s="112" t="n"/>
    </row>
    <row r="52">
      <c r="S52" s="112" t="n"/>
    </row>
    <row r="53">
      <c r="S53" s="112" t="n"/>
    </row>
    <row r="54">
      <c r="S54" s="112" t="n"/>
    </row>
    <row r="55">
      <c r="S55" s="112" t="n"/>
    </row>
    <row r="56">
      <c r="S56" s="112" t="n"/>
    </row>
    <row r="57">
      <c r="S57" s="112" t="n"/>
    </row>
    <row r="58">
      <c r="S58" s="112" t="n"/>
    </row>
    <row r="59">
      <c r="S59" s="112" t="n"/>
    </row>
    <row r="60">
      <c r="S60" s="112" t="n"/>
    </row>
    <row r="61">
      <c r="S61" s="112" t="n"/>
    </row>
    <row r="62">
      <c r="S62" s="112" t="n"/>
    </row>
    <row r="63">
      <c r="S63" s="112" t="n"/>
    </row>
    <row r="64">
      <c r="S64" s="112" t="n"/>
    </row>
    <row r="65">
      <c r="S65" s="112" t="n"/>
    </row>
    <row r="66">
      <c r="S66" s="112" t="n"/>
    </row>
    <row r="67">
      <c r="S67" s="112" t="n"/>
    </row>
    <row r="68">
      <c r="S68" s="112" t="n"/>
    </row>
    <row r="69">
      <c r="S69" s="112" t="n"/>
    </row>
    <row r="70">
      <c r="S70" s="112" t="n"/>
    </row>
    <row r="71">
      <c r="S71" s="112" t="n"/>
    </row>
    <row r="72">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row r="174">
      <c r="S174" s="112" t="n"/>
    </row>
  </sheetData>
  <autoFilter ref="A4:J4"/>
  <mergeCells count="2">
    <mergeCell ref="A1:D1"/>
    <mergeCell ref="A2:D2"/>
  </mergeCells>
  <dataValidations count="4">
    <dataValidation sqref="R5:R120" showDropDown="0" showInputMessage="1" showErrorMessage="1" allowBlank="1" type="list">
      <formula1>"Lender, City Required, Investor, Fire Dept."</formula1>
    </dataValidation>
    <dataValidation sqref="N5:N38" showDropDown="0" showInputMessage="1" showErrorMessage="1" allowBlank="1" type="list">
      <formula1>"1st Call, Other"</formula1>
    </dataValidation>
    <dataValidation sqref="O5:O63" showDropDown="0" showInputMessage="1" showErrorMessage="1" allowBlank="1" type="list">
      <formula1>"Scoping, Not Started, Scheduling, Bidding, In Progress, Completed"</formula1>
    </dataValidation>
    <dataValidation sqref="K5:K25"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T174"/>
  <sheetViews>
    <sheetView topLeftCell="C1" zoomScaleNormal="100" workbookViewId="0">
      <selection activeCell="L18" sqref="L18"/>
    </sheetView>
  </sheetViews>
  <sheetFormatPr baseColWidth="8" defaultColWidth="9.140625" defaultRowHeight="15"/>
  <cols>
    <col hidden="1" width="13.28515625" customWidth="1" style="7" min="1" max="1"/>
    <col width="15.7109375" customWidth="1" style="35"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Height="1">
      <c r="A1" s="96" t="inlineStr">
        <is>
          <t>Viewcrest Village — 2021 acq · GC @ budget</t>
        </is>
      </c>
      <c r="E1" s="7" t="inlineStr">
        <is>
          <t xml:space="preserve">Repair Reserve </t>
        </is>
      </c>
      <c r="F1" s="7" t="inlineStr">
        <is>
          <t>Immediate Reserve</t>
        </is>
      </c>
      <c r="G1" s="7" t="inlineStr">
        <is>
          <t>Upper Tier</t>
        </is>
      </c>
      <c r="J1" s="6" t="n"/>
      <c r="K1" s="30" t="n"/>
      <c r="L1" s="30" t="n"/>
      <c r="M1" s="30" t="n"/>
      <c r="N1" s="30" t="n"/>
      <c r="O1" s="30" t="n"/>
      <c r="P1" s="30" t="n"/>
      <c r="Q1" s="30" t="n"/>
      <c r="R1" s="30" t="n"/>
      <c r="S1" s="30" t="n"/>
      <c r="T1" s="30" t="n"/>
    </row>
    <row r="2">
      <c r="A2" s="97" t="inlineStr">
        <is>
          <t>← Back</t>
        </is>
      </c>
      <c r="E2" s="6" t="n"/>
      <c r="F2" s="6" t="n"/>
      <c r="J2" s="6" t="n"/>
      <c r="K2" s="30" t="n"/>
      <c r="L2" s="30" t="n"/>
      <c r="M2" s="30" t="n"/>
      <c r="N2" s="30" t="n"/>
      <c r="O2" s="30" t="n"/>
      <c r="P2" s="30" t="n"/>
      <c r="Q2" s="30" t="n"/>
      <c r="R2" s="30" t="n"/>
      <c r="S2" s="30" t="n"/>
      <c r="T2" s="30" t="n"/>
    </row>
    <row r="3">
      <c r="A3" s="6" t="n"/>
      <c r="B3" s="64" t="n"/>
      <c r="C3" s="6" t="n"/>
      <c r="E3" s="6" t="n"/>
      <c r="F3" s="6" t="n"/>
      <c r="J3" s="6" t="n"/>
    </row>
    <row r="4" ht="44.25" customHeight="1">
      <c r="A4" s="66" t="inlineStr">
        <is>
          <t>Row</t>
        </is>
      </c>
      <c r="B4" s="65"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31</v>
      </c>
      <c r="B5" s="35" t="inlineStr">
        <is>
          <t>84101.0</t>
        </is>
      </c>
      <c r="C5" s="7" t="inlineStr">
        <is>
          <t>Exterior painting</t>
        </is>
      </c>
      <c r="D5" s="40" t="inlineStr">
        <is>
          <t>Community Paint</t>
        </is>
      </c>
      <c r="E5" s="41" t="inlineStr">
        <is>
          <t>GC</t>
        </is>
      </c>
      <c r="F5" s="7" t="inlineStr">
        <is>
          <t>Year 1</t>
        </is>
      </c>
      <c r="G5" s="20" t="n">
        <v>375000</v>
      </c>
      <c r="H5" s="20" t="n">
        <v>375000</v>
      </c>
      <c r="I5" s="21">
        <f>G5-H5</f>
        <v/>
      </c>
      <c r="J5" s="8">
        <f>IF(G5=0,0,H5/G5)</f>
        <v/>
      </c>
      <c r="K5" s="35" t="n">
        <v>0</v>
      </c>
      <c r="L5" s="8">
        <f>MIN(J5,1)</f>
        <v/>
      </c>
      <c r="M5" t="inlineStr">
        <is>
          <t>Community Paint</t>
        </is>
      </c>
      <c r="N5" s="7">
        <f>IF(E5="GC","1st Call","Other")</f>
        <v/>
      </c>
      <c r="O5" s="7">
        <f>IF(L5&gt;=1,"Complete",IF(L5&gt;0,"In Progress","Not Started"))</f>
        <v/>
      </c>
      <c r="Q5" s="35">
        <f>IFERROR(MID($A$1,FIND(" acq",$A$1)-4,4)*1,"")</f>
        <v/>
      </c>
      <c r="R5" s="7" t="n"/>
      <c r="S5" s="111" t="n"/>
    </row>
    <row r="6">
      <c r="A6" s="7" t="n">
        <v>25</v>
      </c>
      <c r="B6" s="35" t="inlineStr">
        <is>
          <t>84433.0</t>
        </is>
      </c>
      <c r="C6" s="7" t="inlineStr">
        <is>
          <t>Roof Replacement</t>
        </is>
      </c>
      <c r="D6" s="40" t="inlineStr">
        <is>
          <t>Replace 12 roofs</t>
        </is>
      </c>
      <c r="E6" s="41" t="inlineStr">
        <is>
          <t>GC</t>
        </is>
      </c>
      <c r="F6" s="7" t="inlineStr">
        <is>
          <t>Year 1</t>
        </is>
      </c>
      <c r="G6" s="20" t="n">
        <v>372000</v>
      </c>
      <c r="H6" s="20" t="n">
        <v>372000</v>
      </c>
      <c r="I6" s="21">
        <f>G6-H6</f>
        <v/>
      </c>
      <c r="J6" s="8">
        <f>IF(G6=0,0,H6/G6)</f>
        <v/>
      </c>
      <c r="K6" s="35" t="n">
        <v>0</v>
      </c>
      <c r="L6" s="8">
        <f>MIN(J6,1)</f>
        <v/>
      </c>
      <c r="M6" t="inlineStr">
        <is>
          <t>Replace 12 roofs</t>
        </is>
      </c>
      <c r="N6" s="7">
        <f>IF(E6="GC","1st Call","Other")</f>
        <v/>
      </c>
      <c r="O6" s="7">
        <f>IF(L6&gt;=1,"Complete",IF(L6&gt;0,"In Progress","Not Started"))</f>
        <v/>
      </c>
      <c r="Q6" s="35">
        <f>IFERROR(MID($A$1,FIND(" acq",$A$1)-4,4)*1,"")</f>
        <v/>
      </c>
      <c r="R6" s="7" t="n"/>
      <c r="S6" s="111" t="n"/>
    </row>
    <row r="7" ht="30" customHeight="1">
      <c r="A7" s="7" t="n">
        <v>37</v>
      </c>
      <c r="B7" s="35" t="inlineStr">
        <is>
          <t>84330.0</t>
        </is>
      </c>
      <c r="C7" s="7" t="inlineStr">
        <is>
          <t>Electrical Panels - Replace FPE Stab-Lok Panels</t>
        </is>
      </c>
      <c r="D7" s="40" t="inlineStr">
        <is>
          <t>It was reported that approximately 20% of the units still have FPE stab-lok panels.</t>
        </is>
      </c>
      <c r="E7" s="41" t="inlineStr">
        <is>
          <t>GC</t>
        </is>
      </c>
      <c r="F7" s="7" t="inlineStr">
        <is>
          <t>Year 1</t>
        </is>
      </c>
      <c r="G7" s="20" t="n">
        <v>126000</v>
      </c>
      <c r="H7" s="20" t="n">
        <v>126000</v>
      </c>
      <c r="I7" s="21">
        <f>G7-H7</f>
        <v/>
      </c>
      <c r="J7" s="8">
        <f>IF(G7=0,0,H7/G7)</f>
        <v/>
      </c>
      <c r="K7" s="35" t="n">
        <v>0</v>
      </c>
      <c r="L7" s="8">
        <f>MIN(J7,1)</f>
        <v/>
      </c>
      <c r="M7" t="inlineStr">
        <is>
          <t>It was reported that approximately 20% of the units still have FPE stab-lok panels.</t>
        </is>
      </c>
      <c r="N7" s="7">
        <f>IF(E7="GC","1st Call","Other")</f>
        <v/>
      </c>
      <c r="O7" s="7">
        <f>IF(L7&gt;=1,"Complete",IF(L7&gt;0,"In Progress","Not Started"))</f>
        <v/>
      </c>
      <c r="Q7" s="35">
        <f>IFERROR(MID($A$1,FIND(" acq",$A$1)-4,4)*1,"")</f>
        <v/>
      </c>
      <c r="R7" s="7" t="n"/>
      <c r="S7" s="131" t="n">
        <v>46424</v>
      </c>
    </row>
    <row r="8" ht="30" customHeight="1">
      <c r="A8" s="7" t="n">
        <v>38</v>
      </c>
      <c r="B8" s="35" t="inlineStr">
        <is>
          <t>84210.0</t>
        </is>
      </c>
      <c r="C8" s="7" t="inlineStr">
        <is>
          <t>Electrical Meters - Electrical audit and grounding r</t>
        </is>
      </c>
      <c r="D8" s="40" t="inlineStr">
        <is>
          <t>Audit meters for proper housing, mounting and grounding and repair/replace as needed</t>
        </is>
      </c>
      <c r="E8" s="41" t="inlineStr">
        <is>
          <t>GC</t>
        </is>
      </c>
      <c r="F8" s="7" t="inlineStr">
        <is>
          <t>Year 1</t>
        </is>
      </c>
      <c r="G8" s="20" t="n">
        <v>51000</v>
      </c>
      <c r="H8" s="20" t="n">
        <v>51000</v>
      </c>
      <c r="I8" s="21">
        <f>G8-H8</f>
        <v/>
      </c>
      <c r="J8" s="8">
        <f>IF(G8=0,0,H8/G8)</f>
        <v/>
      </c>
      <c r="K8" s="35" t="n">
        <v>0</v>
      </c>
      <c r="L8" s="8">
        <f>MIN(J8,1)</f>
        <v/>
      </c>
      <c r="M8" t="inlineStr">
        <is>
          <t>Audit meters for proper housing, mounting and grounding and repair/replace as needed</t>
        </is>
      </c>
      <c r="N8" s="7">
        <f>IF(E8="GC","1st Call","Other")</f>
        <v/>
      </c>
      <c r="O8" s="7">
        <f>IF(L8&gt;=1,"Complete",IF(L8&gt;0,"In Progress","Not Started"))</f>
        <v/>
      </c>
      <c r="Q8" s="35">
        <f>IFERROR(MID($A$1,FIND(" acq",$A$1)-4,4)*1,"")</f>
        <v/>
      </c>
      <c r="R8" s="7" t="n"/>
      <c r="S8" s="111" t="n"/>
    </row>
    <row r="9">
      <c r="A9" s="7" t="n">
        <v>17</v>
      </c>
      <c r="B9" s="35" t="inlineStr">
        <is>
          <t>84116.0</t>
        </is>
      </c>
      <c r="C9" s="7" t="inlineStr">
        <is>
          <t xml:space="preserve">Leasing office </t>
        </is>
      </c>
      <c r="D9" s="40" t="inlineStr">
        <is>
          <t>Spot reno (new FF&amp;E)</t>
        </is>
      </c>
      <c r="E9" s="67" t="inlineStr">
        <is>
          <t>Capex</t>
        </is>
      </c>
      <c r="F9" s="7" t="inlineStr">
        <is>
          <t>Year 1</t>
        </is>
      </c>
      <c r="G9" s="20" t="n">
        <v>35000</v>
      </c>
      <c r="H9" s="20" t="n">
        <v>8746</v>
      </c>
      <c r="I9" s="21">
        <f>G9-H9</f>
        <v/>
      </c>
      <c r="J9" s="8">
        <f>IF(G9=0,0,H9/G9)</f>
        <v/>
      </c>
      <c r="K9" s="35" t="inlineStr">
        <is>
          <t>N/A</t>
        </is>
      </c>
      <c r="L9" s="8">
        <f>MIN(J9,1)</f>
        <v/>
      </c>
      <c r="M9" t="inlineStr">
        <is>
          <t>Spot reno (new FF&amp;E)</t>
        </is>
      </c>
      <c r="N9" s="7">
        <f>IF(E9="GC","1st Call","Other")</f>
        <v/>
      </c>
      <c r="O9" s="7">
        <f>IF(L9&gt;=1,"Complete",IF(L9&gt;0,"In Progress","Not Started"))</f>
        <v/>
      </c>
      <c r="Q9" s="35">
        <f>IFERROR(MID($A$1,FIND(" acq",$A$1)-4,4)*1,"")</f>
        <v/>
      </c>
      <c r="R9" s="7" t="n"/>
      <c r="S9" s="111" t="n"/>
    </row>
    <row r="10">
      <c r="A10" s="7" t="n">
        <v>23</v>
      </c>
      <c r="B10" s="35" t="inlineStr">
        <is>
          <t>84210.0</t>
        </is>
      </c>
      <c r="C10" s="7" t="inlineStr">
        <is>
          <t>Meter Boxes - Repair/replace meter/cable housing</t>
        </is>
      </c>
      <c r="D10" s="40" t="inlineStr">
        <is>
          <t>Replace on all buildings</t>
        </is>
      </c>
      <c r="E10" s="67" t="inlineStr">
        <is>
          <t>Capex</t>
        </is>
      </c>
      <c r="F10" s="7" t="inlineStr">
        <is>
          <t>Year 1</t>
        </is>
      </c>
      <c r="G10" s="20" t="n">
        <v>25000</v>
      </c>
      <c r="H10" s="20" t="n">
        <v>6247</v>
      </c>
      <c r="I10" s="21">
        <f>G10-H10</f>
        <v/>
      </c>
      <c r="J10" s="8">
        <f>IF(G10=0,0,H10/G10)</f>
        <v/>
      </c>
      <c r="K10" s="35" t="inlineStr">
        <is>
          <t>N/A</t>
        </is>
      </c>
      <c r="L10" s="8">
        <f>MIN(J10,1)</f>
        <v/>
      </c>
      <c r="M10" t="inlineStr">
        <is>
          <t>Replace on all buildings</t>
        </is>
      </c>
      <c r="N10" s="7">
        <f>IF(E10="GC","1st Call","Other")</f>
        <v/>
      </c>
      <c r="O10" s="7">
        <f>IF(L10&gt;=1,"Complete",IF(L10&gt;0,"In Progress","Not Started"))</f>
        <v/>
      </c>
      <c r="Q10" s="35">
        <f>IFERROR(MID($A$1,FIND(" acq",$A$1)-4,4)*1,"")</f>
        <v/>
      </c>
      <c r="R10" s="7" t="n"/>
      <c r="S10" s="111" t="n"/>
    </row>
    <row r="11">
      <c r="A11" s="7" t="n">
        <v>26</v>
      </c>
      <c r="B11" s="35" t="inlineStr">
        <is>
          <t>84202.0</t>
        </is>
      </c>
      <c r="C11" s="7" t="inlineStr">
        <is>
          <t>Gutters &amp; downspouts</t>
        </is>
      </c>
      <c r="D11" s="40" t="inlineStr">
        <is>
          <t>Repair and replace damaged or missing gutters</t>
        </is>
      </c>
      <c r="E11" s="41" t="inlineStr">
        <is>
          <t>GC</t>
        </is>
      </c>
      <c r="F11" s="7" t="inlineStr">
        <is>
          <t>Year 1</t>
        </is>
      </c>
      <c r="G11" s="20" t="n">
        <v>25000</v>
      </c>
      <c r="H11" s="20" t="n">
        <v>25000</v>
      </c>
      <c r="I11" s="21">
        <f>G11-H11</f>
        <v/>
      </c>
      <c r="J11" s="8">
        <f>IF(G11=0,0,H11/G11)</f>
        <v/>
      </c>
      <c r="K11" s="35" t="n">
        <v>0</v>
      </c>
      <c r="L11" s="8">
        <f>MIN(J11,1)</f>
        <v/>
      </c>
      <c r="M11" t="inlineStr">
        <is>
          <t>Repair and replace damaged or missing gutters</t>
        </is>
      </c>
      <c r="N11" s="7">
        <f>IF(E11="GC","1st Call","Other")</f>
        <v/>
      </c>
      <c r="O11" s="7">
        <f>IF(L11&gt;=1,"Complete",IF(L11&gt;0,"In Progress","Not Started"))</f>
        <v/>
      </c>
      <c r="Q11" s="35">
        <f>IFERROR(MID($A$1,FIND(" acq",$A$1)-4,4)*1,"")</f>
        <v/>
      </c>
      <c r="R11" s="7" t="n"/>
      <c r="S11" s="111" t="n"/>
    </row>
    <row r="12">
      <c r="A12" s="7" t="n">
        <v>30</v>
      </c>
      <c r="B12" s="35" t="inlineStr">
        <is>
          <t>84206.0</t>
        </is>
      </c>
      <c r="C12" s="7" t="inlineStr">
        <is>
          <t>Repair / replace vinyl siding</t>
        </is>
      </c>
      <c r="D12" s="40" t="inlineStr">
        <is>
          <t>Replace failing siding as needed</t>
        </is>
      </c>
      <c r="E12" s="41" t="inlineStr">
        <is>
          <t>GC</t>
        </is>
      </c>
      <c r="F12" s="7" t="inlineStr">
        <is>
          <t>Year 1</t>
        </is>
      </c>
      <c r="G12" s="20" t="n">
        <v>20000</v>
      </c>
      <c r="H12" s="20" t="n">
        <v>20000</v>
      </c>
      <c r="I12" s="21">
        <f>G12-H12</f>
        <v/>
      </c>
      <c r="J12" s="8">
        <f>IF(G12=0,0,H12/G12)</f>
        <v/>
      </c>
      <c r="K12" s="35" t="n">
        <v>0</v>
      </c>
      <c r="L12" s="8">
        <f>MIN(J12,1)</f>
        <v/>
      </c>
      <c r="M12" t="inlineStr">
        <is>
          <t>Replace failing siding as needed</t>
        </is>
      </c>
      <c r="N12" s="7">
        <f>IF(E12="GC","1st Call","Other")</f>
        <v/>
      </c>
      <c r="O12" s="7">
        <f>IF(L12&gt;=1,"Complete",IF(L12&gt;0,"In Progress","Not Started"))</f>
        <v/>
      </c>
      <c r="Q12" s="35">
        <f>IFERROR(MID($A$1,FIND(" acq",$A$1)-4,4)*1,"")</f>
        <v/>
      </c>
      <c r="R12" s="7" t="n"/>
      <c r="S12" s="111" t="n"/>
    </row>
    <row r="13">
      <c r="A13" s="7" t="n">
        <v>32</v>
      </c>
      <c r="B13" s="35" t="inlineStr">
        <is>
          <t>84105.0</t>
        </is>
      </c>
      <c r="C13" s="7" t="inlineStr">
        <is>
          <t>Repair / replace wood trim</t>
        </is>
      </c>
      <c r="D13" s="40" t="inlineStr">
        <is>
          <t>Replace bad areas of Fascia</t>
        </is>
      </c>
      <c r="E13" s="41" t="inlineStr">
        <is>
          <t>GC</t>
        </is>
      </c>
      <c r="F13" s="7" t="inlineStr">
        <is>
          <t>Year 1</t>
        </is>
      </c>
      <c r="G13" s="20" t="n">
        <v>20000</v>
      </c>
      <c r="H13" s="20" t="n">
        <v>20000</v>
      </c>
      <c r="I13" s="21">
        <f>G13-H13</f>
        <v/>
      </c>
      <c r="J13" s="8">
        <f>IF(G13=0,0,H13/G13)</f>
        <v/>
      </c>
      <c r="K13" s="35" t="n">
        <v>0</v>
      </c>
      <c r="L13" s="8">
        <f>MIN(J13,1)</f>
        <v/>
      </c>
      <c r="M13" t="inlineStr">
        <is>
          <t>Replace bad areas of Fascia</t>
        </is>
      </c>
      <c r="N13" s="7">
        <f>IF(E13="GC","1st Call","Other")</f>
        <v/>
      </c>
      <c r="O13" s="7">
        <f>IF(L13&gt;=1,"Complete",IF(L13&gt;0,"In Progress","Not Started"))</f>
        <v/>
      </c>
      <c r="Q13" s="35">
        <f>IFERROR(MID($A$1,FIND(" acq",$A$1)-4,4)*1,"")</f>
        <v/>
      </c>
      <c r="R13" s="7" t="n"/>
      <c r="S13" s="111" t="n"/>
    </row>
    <row r="14">
      <c r="A14" s="7" t="n">
        <v>27</v>
      </c>
      <c r="B14" s="35" t="inlineStr">
        <is>
          <t>84433.0</t>
        </is>
      </c>
      <c r="C14" s="7" t="inlineStr">
        <is>
          <t>Flashing</t>
        </is>
      </c>
      <c r="D14" s="40" t="inlineStr">
        <is>
          <t>Replace flashing on 12 remaining roofs</t>
        </is>
      </c>
      <c r="E14" s="41" t="inlineStr">
        <is>
          <t>GC</t>
        </is>
      </c>
      <c r="F14" s="7" t="inlineStr">
        <is>
          <t>Year 1</t>
        </is>
      </c>
      <c r="G14" s="20" t="n">
        <v>15000</v>
      </c>
      <c r="H14" s="20" t="n">
        <v>15000</v>
      </c>
      <c r="I14" s="21">
        <f>G14-H14</f>
        <v/>
      </c>
      <c r="J14" s="8">
        <f>IF(G14=0,0,H14/G14)</f>
        <v/>
      </c>
      <c r="K14" s="35" t="n">
        <v>0</v>
      </c>
      <c r="L14" s="8">
        <f>MIN(J14,1)</f>
        <v/>
      </c>
      <c r="M14" t="inlineStr">
        <is>
          <t>Replace flashing on 12 remaining roofs</t>
        </is>
      </c>
      <c r="N14" s="7">
        <f>IF(E14="GC","1st Call","Other")</f>
        <v/>
      </c>
      <c r="O14" s="7">
        <f>IF(L14&gt;=1,"Complete",IF(L14&gt;0,"In Progress","Not Started"))</f>
        <v/>
      </c>
      <c r="Q14" s="35">
        <f>IFERROR(MID($A$1,FIND(" acq",$A$1)-4,4)*1,"")</f>
        <v/>
      </c>
      <c r="R14" s="7" t="n"/>
      <c r="S14" s="111" t="n"/>
    </row>
    <row r="15" ht="30" customHeight="1">
      <c r="A15" s="7" t="n">
        <v>28</v>
      </c>
      <c r="B15" s="35" t="inlineStr">
        <is>
          <t>84433.0</t>
        </is>
      </c>
      <c r="C15" s="7" t="inlineStr">
        <is>
          <t xml:space="preserve">Roof Repairs - Repair/replace sofits </t>
        </is>
      </c>
      <c r="D15" s="40" t="inlineStr">
        <is>
          <t>Repair/replace missing or poorly maintained sofits to improve airflow</t>
        </is>
      </c>
      <c r="E15" s="41" t="inlineStr">
        <is>
          <t>GC</t>
        </is>
      </c>
      <c r="F15" s="7" t="inlineStr">
        <is>
          <t>Year 1</t>
        </is>
      </c>
      <c r="G15" s="20" t="n">
        <v>12500</v>
      </c>
      <c r="H15" s="20" t="n">
        <v>12500</v>
      </c>
      <c r="I15" s="21">
        <f>G15-H15</f>
        <v/>
      </c>
      <c r="J15" s="8">
        <f>IF(G15=0,0,H15/G15)</f>
        <v/>
      </c>
      <c r="K15" s="35" t="n">
        <v>0</v>
      </c>
      <c r="L15" s="8">
        <f>MIN(J15,1)</f>
        <v/>
      </c>
      <c r="M15" t="inlineStr">
        <is>
          <t>Repair/replace missing or poorly maintained sofits to improve airflow</t>
        </is>
      </c>
      <c r="N15" s="7">
        <f>IF(E15="GC","1st Call","Other")</f>
        <v/>
      </c>
      <c r="O15" s="7">
        <f>IF(L15&gt;=1,"Complete",IF(L15&gt;0,"In Progress","Not Started"))</f>
        <v/>
      </c>
      <c r="Q15" s="35">
        <f>IFERROR(MID($A$1,FIND(" acq",$A$1)-4,4)*1,"")</f>
        <v/>
      </c>
      <c r="R15" s="7" t="n"/>
      <c r="S15" s="111" t="n"/>
    </row>
    <row r="16">
      <c r="A16" s="7" t="n">
        <v>40</v>
      </c>
      <c r="B16" s="35" t="inlineStr">
        <is>
          <t>82480.0</t>
        </is>
      </c>
      <c r="C16" s="7" t="inlineStr">
        <is>
          <t>Appliances - Repair Washer/Dryer Hookups</t>
        </is>
      </c>
      <c r="D16" s="40" t="inlineStr">
        <is>
          <t>Approximately 10-15 units have improperly installed hookups.</t>
        </is>
      </c>
      <c r="E16" s="69" t="inlineStr">
        <is>
          <t>PMC</t>
        </is>
      </c>
      <c r="F16" s="7" t="inlineStr">
        <is>
          <t>Year 1</t>
        </is>
      </c>
      <c r="G16" s="20" t="n">
        <v>9375</v>
      </c>
      <c r="H16" s="20" t="n">
        <v>2343</v>
      </c>
      <c r="I16" s="21">
        <f>G16-H16</f>
        <v/>
      </c>
      <c r="J16" s="8">
        <f>IF(G16=0,0,H16/G16)</f>
        <v/>
      </c>
      <c r="K16" s="35" t="inlineStr">
        <is>
          <t>N/A</t>
        </is>
      </c>
      <c r="L16" s="8">
        <f>MIN(J16,1)</f>
        <v/>
      </c>
      <c r="M16" t="inlineStr">
        <is>
          <t>Approximately 10-15 units have improperly installed hookups.</t>
        </is>
      </c>
      <c r="N16" s="7">
        <f>IF(E16="GC","1st Call","Other")</f>
        <v/>
      </c>
      <c r="O16" s="7">
        <f>IF(L16&gt;=1,"Complete",IF(L16&gt;0,"In Progress","Not Started"))</f>
        <v/>
      </c>
      <c r="Q16" s="35">
        <f>IFERROR(MID($A$1,FIND(" acq",$A$1)-4,4)*1,"")</f>
        <v/>
      </c>
      <c r="R16" s="7" t="n"/>
      <c r="S16" s="131" t="n">
        <v>46424</v>
      </c>
    </row>
    <row r="17">
      <c r="A17" s="7" t="n">
        <v>34</v>
      </c>
      <c r="B17" s="35" t="inlineStr">
        <is>
          <t>84217.0</t>
        </is>
      </c>
      <c r="C17" s="7" t="inlineStr">
        <is>
          <t>HVAC Repair - Heating System</t>
        </is>
      </c>
      <c r="D17" s="40" t="inlineStr">
        <is>
          <t>Cadet wall heaters were observed in 3-BR units.</t>
        </is>
      </c>
      <c r="E17" s="69" t="inlineStr">
        <is>
          <t>PMC</t>
        </is>
      </c>
      <c r="F17" s="7" t="inlineStr">
        <is>
          <t>Year 1</t>
        </is>
      </c>
      <c r="G17" s="20" t="n">
        <v>3188</v>
      </c>
      <c r="H17" s="20" t="n">
        <v>796</v>
      </c>
      <c r="I17" s="21">
        <f>G17-H17</f>
        <v/>
      </c>
      <c r="J17" s="8">
        <f>IF(G17=0,0,H17/G17)</f>
        <v/>
      </c>
      <c r="K17" s="35" t="inlineStr">
        <is>
          <t>N/A</t>
        </is>
      </c>
      <c r="L17" s="8">
        <f>MIN(J17,1)</f>
        <v/>
      </c>
      <c r="M17" t="inlineStr">
        <is>
          <t>Cadet wall heaters were observed in 3-BR units.</t>
        </is>
      </c>
      <c r="N17" s="7">
        <f>IF(E17="GC","1st Call","Other")</f>
        <v/>
      </c>
      <c r="O17" s="7">
        <f>IF(L17&gt;=1,"Complete",IF(L17&gt;0,"In Progress","Not Started"))</f>
        <v/>
      </c>
      <c r="Q17" s="35">
        <f>IFERROR(MID($A$1,FIND(" acq",$A$1)-4,4)*1,"")</f>
        <v/>
      </c>
      <c r="R17" s="7" t="n"/>
      <c r="S17" s="131" t="n">
        <v>46424</v>
      </c>
    </row>
    <row r="18" ht="30" customHeight="1">
      <c r="A18" s="7" t="n">
        <v>14</v>
      </c>
      <c r="B18" s="35" t="inlineStr">
        <is>
          <t>84221.0</t>
        </is>
      </c>
      <c r="C18" s="7" t="inlineStr">
        <is>
          <t>Grind Sidewalk Trip Hazard</t>
        </is>
      </c>
      <c r="D18" s="40" t="inlineStr">
        <is>
          <t>Trip hazards were specifically observed by Buildings 3342, 3423, 3412, 3413, 3430, 1542, 3427.</t>
        </is>
      </c>
      <c r="E18" s="69" t="inlineStr">
        <is>
          <t>PMC</t>
        </is>
      </c>
      <c r="F18" s="7" t="inlineStr">
        <is>
          <t>Year 1</t>
        </is>
      </c>
      <c r="G18" s="20" t="n">
        <v>3062</v>
      </c>
      <c r="H18" s="20" t="n">
        <v>765</v>
      </c>
      <c r="I18" s="21">
        <f>G18-H18</f>
        <v/>
      </c>
      <c r="J18" s="8">
        <f>IF(G18=0,0,H18/G18)</f>
        <v/>
      </c>
      <c r="K18" s="35" t="inlineStr">
        <is>
          <t>N/A</t>
        </is>
      </c>
      <c r="L18" s="8">
        <f>MIN(J18,1)</f>
        <v/>
      </c>
      <c r="M18" t="inlineStr">
        <is>
          <t>Trip hazards were specifically observed by Buildings 3342, 3423, 3412, 3413, 3430, 1542, 3427.</t>
        </is>
      </c>
      <c r="N18" s="7">
        <f>IF(E18="GC","1st Call","Other")</f>
        <v/>
      </c>
      <c r="O18" s="7">
        <f>IF(L18&gt;=1,"Complete",IF(L18&gt;0,"In Progress","Not Started"))</f>
        <v/>
      </c>
      <c r="Q18" s="35">
        <f>IFERROR(MID($A$1,FIND(" acq",$A$1)-4,4)*1,"")</f>
        <v/>
      </c>
      <c r="R18" s="7" t="n"/>
      <c r="S18" s="131" t="n">
        <v>46148</v>
      </c>
    </row>
    <row r="19" ht="30" customHeight="1">
      <c r="A19" s="7" t="n">
        <v>41</v>
      </c>
      <c r="B19" s="35" t="inlineStr">
        <is>
          <t>83160.0</t>
        </is>
      </c>
      <c r="C19" s="7" t="inlineStr">
        <is>
          <t>Interior Other - Bathroom tub mold</t>
        </is>
      </c>
      <c r="D19" s="40" t="inlineStr">
        <is>
          <t>Mold at the bottom of the tub surround was observed at Unit 3412, 1512, 1538B, 1579, 4 out of 30 units that were inspected.</t>
        </is>
      </c>
      <c r="E19" s="69" t="inlineStr">
        <is>
          <t>PMC</t>
        </is>
      </c>
      <c r="F19" s="7" t="inlineStr">
        <is>
          <t>Year 1</t>
        </is>
      </c>
      <c r="G19" s="20" t="n">
        <v>2500</v>
      </c>
      <c r="H19" s="20" t="n">
        <v>625</v>
      </c>
      <c r="I19" s="21">
        <f>G19-H19</f>
        <v/>
      </c>
      <c r="J19" s="8">
        <f>IF(G19=0,0,H19/G19)</f>
        <v/>
      </c>
      <c r="K19" s="35" t="inlineStr">
        <is>
          <t>N/A</t>
        </is>
      </c>
      <c r="L19" s="8">
        <f>MIN(J19,1)</f>
        <v/>
      </c>
      <c r="M19" t="inlineStr">
        <is>
          <t>Mold at the bottom of the tub surround was observed at Unit 3412, 1512, 1538B, 1579, 4 out of 30 units that were inspected.</t>
        </is>
      </c>
      <c r="N19" s="7">
        <f>IF(E19="GC","1st Call","Other")</f>
        <v/>
      </c>
      <c r="O19" s="7">
        <f>IF(L19&gt;=1,"Complete",IF(L19&gt;0,"In Progress","Not Started"))</f>
        <v/>
      </c>
      <c r="Q19" s="35">
        <f>IFERROR(MID($A$1,FIND(" acq",$A$1)-4,4)*1,"")</f>
        <v/>
      </c>
      <c r="R19" s="7" t="n"/>
      <c r="S19" s="131" t="n">
        <v>46148</v>
      </c>
    </row>
    <row r="20" ht="45" customHeight="1">
      <c r="A20" s="7" t="n">
        <v>42</v>
      </c>
      <c r="B20" s="35" t="inlineStr">
        <is>
          <t>83170.0</t>
        </is>
      </c>
      <c r="C20" s="7" t="inlineStr">
        <is>
          <t>Pest Control - Interior pest control</t>
        </is>
      </c>
      <c r="D20" s="40" t="inlineStr">
        <is>
          <t>Two vacant units, 3419B and 1512B have been found to have fleas throughout. Pest control treatment has been scheduled for both units.</t>
        </is>
      </c>
      <c r="E20" s="69" t="inlineStr">
        <is>
          <t>PMC</t>
        </is>
      </c>
      <c r="F20" s="7" t="inlineStr">
        <is>
          <t>Year 1</t>
        </is>
      </c>
      <c r="G20" s="20" t="n">
        <v>2000</v>
      </c>
      <c r="H20" s="20" t="n">
        <v>500</v>
      </c>
      <c r="I20" s="21">
        <f>G20-H20</f>
        <v/>
      </c>
      <c r="J20" s="8">
        <f>IF(G20=0,0,H20/G20)</f>
        <v/>
      </c>
      <c r="K20" s="35" t="inlineStr">
        <is>
          <t>N/A</t>
        </is>
      </c>
      <c r="L20" s="8">
        <f>MIN(J20,1)</f>
        <v/>
      </c>
      <c r="M20" t="inlineStr">
        <is>
          <t>Two vacant units, 3419B and 1512B have been found to have fleas throughout. Pest control treatment has been scheduled for both units.</t>
        </is>
      </c>
      <c r="N20" s="7">
        <f>IF(E20="GC","1st Call","Other")</f>
        <v/>
      </c>
      <c r="O20" s="7">
        <f>IF(L20&gt;=1,"Complete",IF(L20&gt;0,"In Progress","Not Started"))</f>
        <v/>
      </c>
      <c r="Q20" s="35">
        <f>IFERROR(MID($A$1,FIND(" acq",$A$1)-4,4)*1,"")</f>
        <v/>
      </c>
      <c r="R20" s="7" t="n"/>
      <c r="S20" s="131" t="n">
        <v>46148</v>
      </c>
    </row>
    <row r="21" ht="45" customHeight="1">
      <c r="A21" s="7" t="n">
        <v>15</v>
      </c>
      <c r="B21" s="35" t="inlineStr">
        <is>
          <t>84221.0</t>
        </is>
      </c>
      <c r="C21" s="7" t="inlineStr">
        <is>
          <t>Sidewalk - Seal Concrete Cracks</t>
        </is>
      </c>
      <c r="D21" s="40" t="inlineStr">
        <is>
          <t>Limited areas of  concrete sidewalk were observed with cracks. These area were specifically were observed by Units 3472C (2 locations) and 3442.</t>
        </is>
      </c>
      <c r="E21" s="69" t="inlineStr">
        <is>
          <t>PMC</t>
        </is>
      </c>
      <c r="F21" s="7" t="inlineStr">
        <is>
          <t>Year 1</t>
        </is>
      </c>
      <c r="G21" s="20" t="n">
        <v>750</v>
      </c>
      <c r="H21" s="20" t="n">
        <v>187</v>
      </c>
      <c r="I21" s="21">
        <f>G21-H21</f>
        <v/>
      </c>
      <c r="J21" s="8">
        <f>IF(G21=0,0,H21/G21)</f>
        <v/>
      </c>
      <c r="K21" s="35" t="inlineStr">
        <is>
          <t>N/A</t>
        </is>
      </c>
      <c r="L21" s="8">
        <f>MIN(J21,1)</f>
        <v/>
      </c>
      <c r="M21" t="inlineStr">
        <is>
          <t>Limited areas of  concrete sidewalk were observed with cracks. These area were specifically were observed by Units 3472C (2 locations) and 3442.</t>
        </is>
      </c>
      <c r="N21" s="7">
        <f>IF(E21="GC","1st Call","Other")</f>
        <v/>
      </c>
      <c r="O21" s="7">
        <f>IF(L21&gt;=1,"Complete",IF(L21&gt;0,"In Progress","Not Started"))</f>
        <v/>
      </c>
      <c r="Q21" s="35">
        <f>IFERROR(MID($A$1,FIND(" acq",$A$1)-4,4)*1,"")</f>
        <v/>
      </c>
      <c r="R21" s="7" t="n"/>
      <c r="S21" s="131" t="n">
        <v>46424</v>
      </c>
    </row>
    <row r="22">
      <c r="A22" s="7" t="n">
        <v>16</v>
      </c>
      <c r="B22" s="35" t="inlineStr">
        <is>
          <t>84221.0</t>
        </is>
      </c>
      <c r="C22" s="7" t="inlineStr">
        <is>
          <t>Concrete Crack - Building 8</t>
        </is>
      </c>
      <c r="D22" s="40" t="inlineStr">
        <is>
          <t>Sidewalk exhibiting crack in concrete</t>
        </is>
      </c>
      <c r="E22" s="69" t="inlineStr">
        <is>
          <t>PMC</t>
        </is>
      </c>
      <c r="F22" s="7" t="inlineStr">
        <is>
          <t>Year 1</t>
        </is>
      </c>
      <c r="G22" s="20" t="n">
        <v>625</v>
      </c>
      <c r="H22" s="20" t="n">
        <v>156</v>
      </c>
      <c r="I22" s="21">
        <f>G22-H22</f>
        <v/>
      </c>
      <c r="J22" s="8">
        <f>IF(G22=0,0,H22/G22)</f>
        <v/>
      </c>
      <c r="K22" s="35" t="inlineStr">
        <is>
          <t>N/A</t>
        </is>
      </c>
      <c r="L22" s="8">
        <f>MIN(J22,1)</f>
        <v/>
      </c>
      <c r="M22" t="inlineStr">
        <is>
          <t>Sidewalk exhibiting crack in concrete</t>
        </is>
      </c>
      <c r="N22" s="7">
        <f>IF(E22="GC","1st Call","Other")</f>
        <v/>
      </c>
      <c r="O22" s="7">
        <f>IF(L22&gt;=1,"Complete",IF(L22&gt;0,"In Progress","Not Started"))</f>
        <v/>
      </c>
      <c r="Q22" s="35">
        <f>IFERROR(MID($A$1,FIND(" acq",$A$1)-4,4)*1,"")</f>
        <v/>
      </c>
      <c r="R22" s="7" t="n"/>
      <c r="S22" s="131" t="n">
        <v>46424</v>
      </c>
    </row>
    <row r="23" ht="45" customHeight="1">
      <c r="A23" s="7" t="n">
        <v>36</v>
      </c>
      <c r="B23" s="35" t="inlineStr">
        <is>
          <t>84211.0</t>
        </is>
      </c>
      <c r="C23" s="7" t="inlineStr">
        <is>
          <t>Fire System Work - Clear Fire Department Violations</t>
        </is>
      </c>
      <c r="D23" s="40" t="inlineStr">
        <is>
          <t>The fire inspection report dated March 27, 2023, cited violations, including extension cords hanging from the ceiling and fire extinguishers with expired tags.</t>
        </is>
      </c>
      <c r="E23" s="69" t="inlineStr">
        <is>
          <t>PMC</t>
        </is>
      </c>
      <c r="F23" s="7" t="inlineStr">
        <is>
          <t>Year 1</t>
        </is>
      </c>
      <c r="G23" s="20" t="n">
        <v>375</v>
      </c>
      <c r="H23" s="20" t="n">
        <v>94</v>
      </c>
      <c r="I23" s="21">
        <f>G23-H23</f>
        <v/>
      </c>
      <c r="J23" s="8">
        <f>IF(G23=0,0,H23/G23)</f>
        <v/>
      </c>
      <c r="K23" s="35" t="inlineStr">
        <is>
          <t>N/A</t>
        </is>
      </c>
      <c r="L23" s="8">
        <f>MIN(J23,1)</f>
        <v/>
      </c>
      <c r="M23" t="inlineStr">
        <is>
          <t>The fire inspection report dated March 27, 2023, cited violations, including extension cords hanging from the ceiling and fire extinguishers with expired tags.</t>
        </is>
      </c>
      <c r="N23" s="7">
        <f>IF(E23="GC","1st Call","Other")</f>
        <v/>
      </c>
      <c r="O23" s="7">
        <f>IF(L23&gt;=1,"Complete",IF(L23&gt;0,"In Progress","Not Started"))</f>
        <v/>
      </c>
      <c r="Q23" s="35">
        <f>IFERROR(MID($A$1,FIND(" acq",$A$1)-4,4)*1,"")</f>
        <v/>
      </c>
      <c r="R23" s="7" t="n"/>
      <c r="S23" s="131" t="n">
        <v>46424</v>
      </c>
    </row>
    <row r="24">
      <c r="D24" s="40" t="n"/>
      <c r="E24" s="69" t="n"/>
      <c r="G24" s="20" t="n"/>
      <c r="H24" s="20" t="n"/>
      <c r="I24" s="21" t="n"/>
      <c r="J24" s="8" t="n"/>
      <c r="K24" s="35" t="n"/>
      <c r="L24" s="8" t="n"/>
      <c r="Q24" s="35" t="n"/>
      <c r="R24" s="7" t="n"/>
      <c r="S24" s="111" t="n"/>
    </row>
    <row r="25">
      <c r="C25" s="48" t="inlineStr">
        <is>
          <t>PROJECTS subtotal (excl. contingency/CM fee)</t>
        </is>
      </c>
      <c r="E25" s="68" t="n"/>
      <c r="G25" s="22">
        <f>SUM(G5:G23)</f>
        <v/>
      </c>
      <c r="H25" s="22">
        <f>SUM(H5:H23)</f>
        <v/>
      </c>
      <c r="I25" s="22">
        <f>SUM(I5:I23)</f>
        <v/>
      </c>
      <c r="J25" s="18">
        <f>IF(G25=0,0,H25/G25)</f>
        <v/>
      </c>
      <c r="K25" s="35" t="n"/>
      <c r="L25" s="8">
        <f>MIN(J25,1)</f>
        <v/>
      </c>
      <c r="O25" s="7">
        <f>IF(L25&gt;=1,"Complete",IF(L25&gt;0,"In Progress","Not Started"))</f>
        <v/>
      </c>
      <c r="Q25" s="35" t="n"/>
      <c r="R25" s="7" t="n"/>
      <c r="S25" s="111" t="n"/>
    </row>
    <row r="26">
      <c r="K26" s="35" t="n"/>
      <c r="L26" s="8" t="n"/>
      <c r="Q26" s="35" t="n"/>
      <c r="R26" s="7" t="n"/>
      <c r="S26" s="111" t="n"/>
    </row>
    <row r="27">
      <c r="K27" s="35" t="n"/>
      <c r="L27" s="8" t="n"/>
      <c r="Q27" s="35" t="n"/>
      <c r="R27" s="7" t="n"/>
      <c r="S27" s="111" t="n"/>
    </row>
    <row r="28">
      <c r="K28" s="35" t="n"/>
      <c r="L28" s="8" t="n"/>
      <c r="Q28" s="35" t="n"/>
      <c r="R28" s="7" t="n"/>
      <c r="S28" s="111" t="n"/>
    </row>
    <row r="29">
      <c r="K29" s="35" t="n"/>
      <c r="L29" s="8" t="n"/>
      <c r="Q29" s="35" t="n"/>
      <c r="R29" s="7" t="n"/>
      <c r="S29" s="111" t="n"/>
    </row>
    <row r="30">
      <c r="K30" s="35" t="n"/>
      <c r="L30" s="8" t="n"/>
      <c r="Q30" s="35" t="n"/>
      <c r="R30" s="7" t="n"/>
      <c r="S30" s="111" t="n"/>
    </row>
    <row r="31">
      <c r="K31" s="35" t="n"/>
      <c r="L31" s="8" t="n"/>
      <c r="Q31" s="35" t="n"/>
      <c r="R31" s="7" t="n"/>
      <c r="S31" s="111" t="n"/>
    </row>
    <row r="32">
      <c r="K32" s="35" t="n"/>
      <c r="L32" s="8" t="n"/>
      <c r="Q32" s="35" t="n"/>
      <c r="R32" s="7" t="n"/>
      <c r="S32" s="111" t="n"/>
    </row>
    <row r="33">
      <c r="K33" s="35" t="n"/>
      <c r="L33" s="8" t="n"/>
      <c r="Q33" s="35" t="n"/>
      <c r="R33" s="7" t="n"/>
      <c r="S33" s="111" t="n"/>
    </row>
    <row r="34">
      <c r="K34" s="35" t="n"/>
      <c r="L34" s="8" t="n"/>
      <c r="Q34" s="35" t="n"/>
      <c r="R34" s="7" t="n"/>
      <c r="S34" s="111" t="n"/>
    </row>
    <row r="35">
      <c r="K35" s="35" t="n"/>
      <c r="L35" s="8" t="n"/>
      <c r="Q35" s="35" t="n"/>
      <c r="R35" s="7" t="n"/>
      <c r="S35" s="111" t="n"/>
    </row>
    <row r="36">
      <c r="K36" s="35" t="n"/>
      <c r="L36" s="8" t="n"/>
      <c r="Q36" s="35" t="n"/>
      <c r="R36" s="7" t="n"/>
      <c r="S36" s="111" t="n"/>
    </row>
    <row r="37">
      <c r="L37" s="8" t="n"/>
      <c r="Q37" s="35" t="n"/>
      <c r="R37" s="7" t="n"/>
      <c r="S37" s="111" t="n"/>
    </row>
    <row r="38">
      <c r="K38" s="18" t="n"/>
      <c r="L38" s="8" t="n"/>
      <c r="Q38" s="35" t="n"/>
      <c r="R38" s="7" t="n"/>
      <c r="S38" s="111" t="n"/>
    </row>
    <row r="39">
      <c r="S39" s="112" t="n"/>
    </row>
    <row r="40">
      <c r="K40" s="8" t="n"/>
      <c r="L40" s="18" t="n"/>
      <c r="M40" s="48" t="n"/>
      <c r="N40" s="48" t="n"/>
      <c r="O40" s="48" t="n"/>
      <c r="P40" s="48" t="n"/>
      <c r="Q40" s="18" t="n"/>
      <c r="S40" s="112" t="n"/>
    </row>
    <row r="41">
      <c r="K41" s="8" t="n"/>
      <c r="S41" s="112" t="n"/>
    </row>
    <row r="42">
      <c r="L42" s="8" t="n"/>
      <c r="Q42" s="8" t="n"/>
      <c r="S42" s="112" t="n"/>
    </row>
    <row r="43">
      <c r="L43" s="8" t="n"/>
      <c r="Q43" s="8" t="n"/>
      <c r="S43" s="112" t="n"/>
    </row>
    <row r="44">
      <c r="S44" s="112" t="n"/>
    </row>
    <row r="45">
      <c r="S45" s="112" t="n"/>
    </row>
    <row r="46">
      <c r="S46" s="112" t="n"/>
    </row>
    <row r="47">
      <c r="S47" s="112" t="n"/>
    </row>
    <row r="48">
      <c r="S48" s="112" t="n"/>
    </row>
    <row r="49">
      <c r="S49" s="112" t="n"/>
    </row>
    <row r="50">
      <c r="S50" s="112" t="n"/>
    </row>
    <row r="51">
      <c r="S51" s="112" t="n"/>
    </row>
    <row r="52">
      <c r="S52" s="112" t="n"/>
    </row>
    <row r="53">
      <c r="S53" s="112" t="n"/>
    </row>
    <row r="54">
      <c r="S54" s="112" t="n"/>
    </row>
    <row r="55">
      <c r="S55" s="112" t="n"/>
    </row>
    <row r="56">
      <c r="S56" s="112" t="n"/>
    </row>
    <row r="57">
      <c r="S57" s="112" t="n"/>
    </row>
    <row r="58">
      <c r="S58" s="112" t="n"/>
    </row>
    <row r="59">
      <c r="S59" s="112" t="n"/>
    </row>
    <row r="60">
      <c r="S60" s="112" t="n"/>
    </row>
    <row r="61">
      <c r="S61" s="112" t="n"/>
    </row>
    <row r="62">
      <c r="S62" s="112" t="n"/>
    </row>
    <row r="63">
      <c r="S63" s="112" t="n"/>
    </row>
    <row r="64">
      <c r="S64" s="112" t="n"/>
    </row>
    <row r="65">
      <c r="S65" s="112" t="n"/>
    </row>
    <row r="66">
      <c r="S66" s="112" t="n"/>
    </row>
    <row r="67">
      <c r="S67" s="112" t="n"/>
    </row>
    <row r="68">
      <c r="S68" s="112" t="n"/>
    </row>
    <row r="69">
      <c r="S69" s="112" t="n"/>
    </row>
    <row r="70">
      <c r="S70" s="112" t="n"/>
    </row>
    <row r="71">
      <c r="S71" s="112" t="n"/>
    </row>
    <row r="72">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row r="174">
      <c r="S174" s="112" t="n"/>
    </row>
  </sheetData>
  <autoFilter ref="A4:J4"/>
  <mergeCells count="2">
    <mergeCell ref="A1:D1"/>
    <mergeCell ref="A2:D2"/>
  </mergeCells>
  <dataValidations count="4">
    <dataValidation sqref="R5:R120" showDropDown="0" showInputMessage="1" showErrorMessage="1" allowBlank="1" type="list">
      <formula1>"Lender, City Required, Investor, Fire Dept."</formula1>
    </dataValidation>
    <dataValidation sqref="N5:N38" showDropDown="0" showInputMessage="1" showErrorMessage="1" allowBlank="1" type="list">
      <formula1>"1st Call, Other"</formula1>
    </dataValidation>
    <dataValidation sqref="O5:O63" showDropDown="0" showInputMessage="1" showErrorMessage="1" allowBlank="1" type="list">
      <formula1>"Scoping, Not Started, Scheduling, Bidding, In Progress, Completed"</formula1>
    </dataValidation>
    <dataValidation sqref="K5:K25"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T174"/>
  <sheetViews>
    <sheetView topLeftCell="C1" zoomScaleNormal="100" workbookViewId="0">
      <selection activeCell="K19" sqref="K19"/>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Encore Crossing — 2022 acq · GC @ budget</t>
        </is>
      </c>
      <c r="E1" s="7" t="inlineStr">
        <is>
          <t xml:space="preserve">Repair Reserve </t>
        </is>
      </c>
      <c r="F1" s="7" t="inlineStr">
        <is>
          <t>Immediate Reserve</t>
        </is>
      </c>
      <c r="G1" s="7" t="inlineStr">
        <is>
          <t>Upper Tier</t>
        </is>
      </c>
    </row>
    <row r="2" customFormat="1" s="30">
      <c r="A2" s="97" t="inlineStr">
        <is>
          <t>← Back</t>
        </is>
      </c>
    </row>
    <row r="3" customFormat="1" s="30">
      <c r="K3" s="7" t="n"/>
      <c r="L3" s="7" t="n"/>
      <c r="M3" s="7" t="n"/>
      <c r="N3" s="7" t="n"/>
      <c r="O3" s="7" t="n"/>
      <c r="P3" s="7" t="n"/>
      <c r="Q3" s="7" t="n"/>
      <c r="R3" s="6" t="n"/>
      <c r="S3" s="6" t="n"/>
      <c r="T3" s="6" t="n"/>
    </row>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90</v>
      </c>
      <c r="B5" s="7" t="inlineStr">
        <is>
          <t>0900 - FF&amp;E in Units</t>
        </is>
      </c>
      <c r="C5" s="7" t="inlineStr">
        <is>
          <t>Interior Update Placeholder</t>
        </is>
      </c>
      <c r="D5" s="40" t="inlineStr">
        <is>
          <t>Interior Unit Renovation</t>
        </is>
      </c>
      <c r="E5" s="67" t="inlineStr">
        <is>
          <t>Capex</t>
        </is>
      </c>
      <c r="F5" s="7" t="inlineStr">
        <is>
          <t>Year 1</t>
        </is>
      </c>
      <c r="G5" s="20" t="n">
        <v>960000</v>
      </c>
      <c r="H5" s="20" t="n">
        <v>332</v>
      </c>
      <c r="I5" s="21">
        <f>G5-H5</f>
        <v/>
      </c>
      <c r="J5" s="8">
        <f>IF(G5=0,0,H5/G5)</f>
        <v/>
      </c>
      <c r="K5" s="35" t="inlineStr">
        <is>
          <t>N/A</t>
        </is>
      </c>
      <c r="L5" s="8">
        <f>MIN(J5,1)</f>
        <v/>
      </c>
      <c r="N5" s="7">
        <f>IF(E5="GC","1st Call","Other")</f>
        <v/>
      </c>
      <c r="O5" s="7">
        <f>IF(L5&gt;=1,"Complete",IF(L5&gt;0,"In Progress","Not Started"))</f>
        <v/>
      </c>
      <c r="Q5" s="35">
        <f>IFERROR(MID($A$1,FIND(" acq",$A$1)-4,4)*1,"")</f>
        <v/>
      </c>
      <c r="R5" s="7" t="n"/>
      <c r="S5" s="111" t="n"/>
    </row>
    <row r="6" ht="45" customHeight="1">
      <c r="A6" s="17" t="n">
        <v>115</v>
      </c>
      <c r="B6" s="7" t="inlineStr">
        <is>
          <t>1100- Specialties, Equipment &amp; Furnishings</t>
        </is>
      </c>
      <c r="C6" s="7" t="inlineStr">
        <is>
          <t>Clubhouse / Office Remodel</t>
        </is>
      </c>
      <c r="D6" s="40" t="inlineStr">
        <is>
          <t>Per Mark, placeholder for office redecoration x 2 (Includes adding sliding glass doors out to pool and opening up wall to expand gym area in phase 1 and update kitchen area in phase 1).</t>
        </is>
      </c>
      <c r="E6" s="41" t="inlineStr">
        <is>
          <t>GC</t>
        </is>
      </c>
      <c r="F6" s="7" t="inlineStr">
        <is>
          <t>Year 1</t>
        </is>
      </c>
      <c r="G6" s="20" t="n">
        <v>125000</v>
      </c>
      <c r="H6" s="20" t="n">
        <v>125000</v>
      </c>
      <c r="I6" s="21">
        <f>G6-H6</f>
        <v/>
      </c>
      <c r="J6" s="8">
        <f>IF(G6=0,0,H6/G6)</f>
        <v/>
      </c>
      <c r="K6" s="35" t="n">
        <v>0</v>
      </c>
      <c r="L6" s="8">
        <f>MIN(J6,1)</f>
        <v/>
      </c>
      <c r="M6" t="inlineStr">
        <is>
          <t>Per Mark, placeholder for office redecoration x 2 (Includes adding sliding glass doors out to pool and opening up wall to expand gym area in phase 1 and update kitchen area in phase 1).</t>
        </is>
      </c>
      <c r="N6" s="7">
        <f>IF(E6="GC","1st Call","Other")</f>
        <v/>
      </c>
      <c r="O6" s="7">
        <f>IF(L6&gt;=1,"Complete",IF(L6&gt;0,"In Progress","Not Started"))</f>
        <v/>
      </c>
      <c r="Q6" s="35">
        <f>IFERROR(MID($A$1,FIND(" acq",$A$1)-4,4)*1,"")</f>
        <v/>
      </c>
      <c r="R6" s="7" t="n"/>
      <c r="S6" s="111" t="n"/>
    </row>
    <row r="7" ht="30" customHeight="1">
      <c r="A7" s="7" t="n">
        <v>24</v>
      </c>
      <c r="B7" s="7" t="inlineStr">
        <is>
          <t>0200 - Site Utilities &amp; Improvements</t>
        </is>
      </c>
      <c r="C7" s="7" t="inlineStr">
        <is>
          <t>Landscaping</t>
        </is>
      </c>
      <c r="D7" s="40" t="inlineStr">
        <is>
          <t>remove dead shrubs and change entrance island shrubs.  DD $60k placeholder for landscape enhancement</t>
        </is>
      </c>
      <c r="E7" s="41" t="inlineStr">
        <is>
          <t>GC</t>
        </is>
      </c>
      <c r="F7" s="7" t="inlineStr">
        <is>
          <t>Year 1</t>
        </is>
      </c>
      <c r="G7" s="20" t="n">
        <v>110000</v>
      </c>
      <c r="H7" s="20" t="n">
        <v>110000</v>
      </c>
      <c r="I7" s="21">
        <f>G7-H7</f>
        <v/>
      </c>
      <c r="J7" s="8">
        <f>IF(G7=0,0,H7/G7)</f>
        <v/>
      </c>
      <c r="K7" s="35" t="n">
        <v>0</v>
      </c>
      <c r="L7" s="8">
        <f>MIN(J7,1)</f>
        <v/>
      </c>
      <c r="M7" t="inlineStr">
        <is>
          <t>remove dead shrubs and change entrance island shrubs.  DD $60k placeholder for landscape enhancement</t>
        </is>
      </c>
      <c r="N7" s="7">
        <f>IF(E7="GC","1st Call","Other")</f>
        <v/>
      </c>
      <c r="O7" s="7">
        <f>IF(L7&gt;=1,"Complete",IF(L7&gt;0,"In Progress","Not Started"))</f>
        <v/>
      </c>
      <c r="Q7" s="35">
        <f>IFERROR(MID($A$1,FIND(" acq",$A$1)-4,4)*1,"")</f>
        <v/>
      </c>
      <c r="R7" s="7" t="n"/>
      <c r="S7" s="111" t="n"/>
    </row>
    <row r="8" ht="30" customHeight="1">
      <c r="A8" s="17" t="n">
        <v>22</v>
      </c>
      <c r="B8" s="7" t="inlineStr">
        <is>
          <t>0200 - Site Utilities &amp; Improvements</t>
        </is>
      </c>
      <c r="C8" s="7" t="inlineStr">
        <is>
          <t>Fences &amp; gates - site perimeter</t>
        </is>
      </c>
      <c r="D8" s="40" t="inlineStr">
        <is>
          <t>$40k = Repair wood fence and paint, $40k = Repair (3) entrance gates. $15k iron fence repairs Phase 1</t>
        </is>
      </c>
      <c r="E8" s="41" t="inlineStr">
        <is>
          <t>GC</t>
        </is>
      </c>
      <c r="F8" s="7" t="inlineStr">
        <is>
          <t>Year 1</t>
        </is>
      </c>
      <c r="G8" s="20" t="n">
        <v>95000</v>
      </c>
      <c r="H8" s="20" t="n">
        <v>95000</v>
      </c>
      <c r="I8" s="21">
        <f>G8-H8</f>
        <v/>
      </c>
      <c r="J8" s="8">
        <f>IF(G8=0,0,H8/G8)</f>
        <v/>
      </c>
      <c r="K8" s="35" t="n">
        <v>0</v>
      </c>
      <c r="L8" s="8">
        <f>MIN(J8,1)</f>
        <v/>
      </c>
      <c r="M8" t="inlineStr">
        <is>
          <t>$40k = Repair wood fence and paint, $40k = Repair (3) entrance gates. $15k iron fence repairs Phase 1</t>
        </is>
      </c>
      <c r="N8" s="7">
        <f>IF(E8="GC","1st Call","Other")</f>
        <v/>
      </c>
      <c r="O8" s="7">
        <f>IF(L8&gt;=1,"Complete",IF(L8&gt;0,"In Progress","Not Started"))</f>
        <v/>
      </c>
      <c r="Q8" s="35">
        <f>IFERROR(MID($A$1,FIND(" acq",$A$1)-4,4)*1,"")</f>
        <v/>
      </c>
      <c r="R8" s="7" t="n"/>
      <c r="S8" s="111" t="n"/>
    </row>
    <row r="9">
      <c r="A9" s="7" t="n">
        <v>121</v>
      </c>
      <c r="B9" s="7" t="inlineStr">
        <is>
          <t>1100- Specialties, Equipment &amp; Furnishings</t>
        </is>
      </c>
      <c r="C9" s="7" t="inlineStr">
        <is>
          <t>Video systems</t>
        </is>
      </c>
      <c r="D9" s="40" t="inlineStr">
        <is>
          <t>Installation of new system (placeholder)</t>
        </is>
      </c>
      <c r="E9" s="67" t="inlineStr">
        <is>
          <t>Capex</t>
        </is>
      </c>
      <c r="F9" s="7" t="inlineStr">
        <is>
          <t>Year 1</t>
        </is>
      </c>
      <c r="G9" s="20" t="n">
        <v>75000</v>
      </c>
      <c r="H9" s="20" t="n">
        <v>0</v>
      </c>
      <c r="I9" s="21">
        <f>G9-H9</f>
        <v/>
      </c>
      <c r="J9" s="8">
        <f>IF(G9=0,0,H9/G9)</f>
        <v/>
      </c>
      <c r="K9" s="35" t="inlineStr">
        <is>
          <t>N/A</t>
        </is>
      </c>
      <c r="L9" s="8">
        <f>MIN(J9,1)</f>
        <v/>
      </c>
      <c r="M9" t="inlineStr">
        <is>
          <t>Installation of new system (placeholder)</t>
        </is>
      </c>
      <c r="N9" s="7">
        <f>IF(E9="GC","1st Call","Other")</f>
        <v/>
      </c>
      <c r="O9" s="7">
        <f>IF(L9&gt;=1,"Complete",IF(L9&gt;0,"In Progress","Not Started"))</f>
        <v/>
      </c>
      <c r="Q9" s="35">
        <f>IFERROR(MID($A$1,FIND(" acq",$A$1)-4,4)*1,"")</f>
        <v/>
      </c>
      <c r="R9" s="7" t="n"/>
      <c r="S9" s="111" t="n"/>
    </row>
    <row r="10">
      <c r="A10" s="17" t="n">
        <v>123</v>
      </c>
      <c r="B10" s="7" t="inlineStr">
        <is>
          <t>1100- Specialties, Equipment &amp; Furnishings</t>
        </is>
      </c>
      <c r="C10" s="7" t="inlineStr">
        <is>
          <t>Pool furniture</t>
        </is>
      </c>
      <c r="D10" s="40" t="inlineStr">
        <is>
          <t>New pool furniture (2 pools)</t>
        </is>
      </c>
      <c r="E10" s="67" t="inlineStr">
        <is>
          <t>Capex</t>
        </is>
      </c>
      <c r="F10" s="7" t="inlineStr">
        <is>
          <t>Year 1</t>
        </is>
      </c>
      <c r="G10" s="20" t="n">
        <v>60000</v>
      </c>
      <c r="H10" s="20" t="n">
        <v>206</v>
      </c>
      <c r="I10" s="21">
        <f>G10-H10</f>
        <v/>
      </c>
      <c r="J10" s="8">
        <f>IF(G10=0,0,H10/G10)</f>
        <v/>
      </c>
      <c r="K10" s="35" t="inlineStr">
        <is>
          <t>N/A</t>
        </is>
      </c>
      <c r="L10" s="8">
        <f>MIN(J10,1)</f>
        <v/>
      </c>
      <c r="M10" t="inlineStr">
        <is>
          <t>New pool furniture (2 pools)</t>
        </is>
      </c>
      <c r="N10" s="7">
        <f>IF(E10="GC","1st Call","Other")</f>
        <v/>
      </c>
      <c r="O10" s="7">
        <f>IF(L10&gt;=1,"Complete",IF(L10&gt;0,"In Progress","Not Started"))</f>
        <v/>
      </c>
      <c r="Q10" s="35">
        <f>IFERROR(MID($A$1,FIND(" acq",$A$1)-4,4)*1,"")</f>
        <v/>
      </c>
      <c r="R10" s="7" t="n"/>
      <c r="S10" s="111" t="n"/>
    </row>
    <row r="11" ht="30" customHeight="1">
      <c r="A11" s="7" t="n">
        <v>32</v>
      </c>
      <c r="B11" s="7" t="inlineStr">
        <is>
          <t>0200 - Site Utilities &amp; Improvements</t>
        </is>
      </c>
      <c r="C11" s="7" t="inlineStr">
        <is>
          <t>Pool Area Enhancement</t>
        </is>
      </c>
      <c r="D11" s="40" t="inlineStr">
        <is>
          <t>Value-add enhancement to pool area, to inlcude turf installation, outdoor kitchen, fire pit area</t>
        </is>
      </c>
      <c r="E11" s="41" t="inlineStr">
        <is>
          <t>GC</t>
        </is>
      </c>
      <c r="F11" s="7" t="inlineStr">
        <is>
          <t>Year 1</t>
        </is>
      </c>
      <c r="G11" s="20" t="n">
        <v>50000</v>
      </c>
      <c r="H11" s="20" t="n">
        <v>50000</v>
      </c>
      <c r="I11" s="21">
        <f>G11-H11</f>
        <v/>
      </c>
      <c r="J11" s="8">
        <f>IF(G11=0,0,H11/G11)</f>
        <v/>
      </c>
      <c r="K11" s="35" t="n">
        <v>0</v>
      </c>
      <c r="L11" s="8">
        <f>MIN(J11,1)</f>
        <v/>
      </c>
      <c r="M11" t="inlineStr">
        <is>
          <t>Value-add enhancement to pool area, to inlcude turf installation, outdoor kitchen, fire pit area</t>
        </is>
      </c>
      <c r="N11" s="7">
        <f>IF(E11="GC","1st Call","Other")</f>
        <v/>
      </c>
      <c r="O11" s="7">
        <f>IF(L11&gt;=1,"Complete",IF(L11&gt;0,"In Progress","Not Started"))</f>
        <v/>
      </c>
      <c r="Q11" s="35">
        <f>IFERROR(MID($A$1,FIND(" acq",$A$1)-4,4)*1,"")</f>
        <v/>
      </c>
      <c r="R11" s="7" t="n"/>
      <c r="S11" s="111" t="n"/>
    </row>
    <row r="12">
      <c r="A12" s="17" t="n">
        <v>116</v>
      </c>
      <c r="B12" s="7" t="inlineStr">
        <is>
          <t>1100- Specialties, Equipment &amp; Furnishings</t>
        </is>
      </c>
      <c r="C12" s="7" t="inlineStr">
        <is>
          <t>Clubhouse / Office Redecorate (FFE)</t>
        </is>
      </c>
      <c r="D12" s="40" t="inlineStr">
        <is>
          <t>Office redecoration placeholder</t>
        </is>
      </c>
      <c r="E12" s="67" t="inlineStr">
        <is>
          <t>Capex</t>
        </is>
      </c>
      <c r="F12" s="7" t="inlineStr">
        <is>
          <t>Year 1</t>
        </is>
      </c>
      <c r="G12" s="20" t="n">
        <v>50000</v>
      </c>
      <c r="H12" s="20" t="n">
        <v>131158</v>
      </c>
      <c r="I12" s="21">
        <f>G12-H12</f>
        <v/>
      </c>
      <c r="J12" s="8">
        <f>IF(G12=0,0,H12/G12)</f>
        <v/>
      </c>
      <c r="K12" s="35" t="inlineStr">
        <is>
          <t>N/A</t>
        </is>
      </c>
      <c r="L12" s="8">
        <f>MIN(J12,1)</f>
        <v/>
      </c>
      <c r="M12" t="inlineStr">
        <is>
          <t>Office redecoration placeholder</t>
        </is>
      </c>
      <c r="N12" s="7">
        <f>IF(E12="GC","1st Call","Other")</f>
        <v/>
      </c>
      <c r="O12" s="7">
        <f>IF(L12&gt;=1,"Complete",IF(L12&gt;0,"In Progress","Not Started"))</f>
        <v/>
      </c>
      <c r="Q12" s="35">
        <f>IFERROR(MID($A$1,FIND(" acq",$A$1)-4,4)*1,"")</f>
        <v/>
      </c>
      <c r="R12" s="7" t="n"/>
      <c r="S12" s="111" t="n"/>
    </row>
    <row r="13">
      <c r="A13" s="7" t="n">
        <v>122</v>
      </c>
      <c r="B13" s="7" t="inlineStr">
        <is>
          <t>1100- Specialties, Equipment &amp; Furnishings</t>
        </is>
      </c>
      <c r="C13" s="7" t="inlineStr">
        <is>
          <t>Fitness Equipment</t>
        </is>
      </c>
      <c r="D13" s="40" t="inlineStr">
        <is>
          <t>New fitness equipment</t>
        </is>
      </c>
      <c r="E13" s="67" t="inlineStr">
        <is>
          <t>Capex</t>
        </is>
      </c>
      <c r="F13" s="7" t="inlineStr">
        <is>
          <t>Year 1</t>
        </is>
      </c>
      <c r="G13" s="20" t="n">
        <v>50000</v>
      </c>
      <c r="H13" s="20" t="n">
        <v>67319</v>
      </c>
      <c r="I13" s="21">
        <f>G13-H13</f>
        <v/>
      </c>
      <c r="J13" s="8">
        <f>IF(G13=0,0,H13/G13)</f>
        <v/>
      </c>
      <c r="K13" s="35" t="inlineStr">
        <is>
          <t>N/A</t>
        </is>
      </c>
      <c r="L13" s="8">
        <f>MIN(J13,1)</f>
        <v/>
      </c>
      <c r="M13" t="inlineStr">
        <is>
          <t>New fitness equipment</t>
        </is>
      </c>
      <c r="N13" s="7">
        <f>IF(E13="GC","1st Call","Other")</f>
        <v/>
      </c>
      <c r="O13" s="7">
        <f>IF(L13&gt;=1,"Complete",IF(L13&gt;0,"In Progress","Not Started"))</f>
        <v/>
      </c>
      <c r="Q13" s="35">
        <f>IFERROR(MID($A$1,FIND(" acq",$A$1)-4,4)*1,"")</f>
        <v/>
      </c>
      <c r="R13" s="7" t="n"/>
      <c r="S13" s="111" t="n"/>
    </row>
    <row r="14">
      <c r="A14" s="17" t="n">
        <v>39</v>
      </c>
      <c r="B14" s="7" t="inlineStr">
        <is>
          <t>0200 - Site Utilities &amp; Improvements</t>
        </is>
      </c>
      <c r="C14" s="7" t="inlineStr">
        <is>
          <t>Carports / Garages</t>
        </is>
      </c>
      <c r="D14" s="40" t="inlineStr">
        <is>
          <t>Replace 10 garage doors</t>
        </is>
      </c>
      <c r="E14" s="41" t="inlineStr">
        <is>
          <t>GC</t>
        </is>
      </c>
      <c r="F14" s="7" t="inlineStr">
        <is>
          <t>Year 1</t>
        </is>
      </c>
      <c r="G14" s="20" t="n">
        <v>45000</v>
      </c>
      <c r="H14" s="20" t="n">
        <v>45000</v>
      </c>
      <c r="I14" s="21">
        <f>G14-H14</f>
        <v/>
      </c>
      <c r="J14" s="8">
        <f>IF(G14=0,0,H14/G14)</f>
        <v/>
      </c>
      <c r="K14" s="35" t="n">
        <v>0</v>
      </c>
      <c r="L14" s="8">
        <f>MIN(J14,1)</f>
        <v/>
      </c>
      <c r="M14" t="inlineStr">
        <is>
          <t>Replace 10 garage doors</t>
        </is>
      </c>
      <c r="N14" s="7">
        <f>IF(E14="GC","1st Call","Other")</f>
        <v/>
      </c>
      <c r="O14" s="7">
        <f>IF(L14&gt;=1,"Complete",IF(L14&gt;0,"In Progress","Not Started"))</f>
        <v/>
      </c>
      <c r="Q14" s="35">
        <f>IFERROR(MID($A$1,FIND(" acq",$A$1)-4,4)*1,"")</f>
        <v/>
      </c>
      <c r="R14" s="7" t="n"/>
      <c r="S14" s="111" t="n"/>
    </row>
    <row r="15">
      <c r="A15" s="7" t="n">
        <v>38</v>
      </c>
      <c r="B15" s="7" t="inlineStr">
        <is>
          <t>0200 - Site Utilities &amp; Improvements</t>
        </is>
      </c>
      <c r="C15" s="7" t="inlineStr">
        <is>
          <t xml:space="preserve">Building entrance </t>
        </is>
      </c>
      <c r="D15" s="40" t="inlineStr">
        <is>
          <t>Entrance upgrade</t>
        </is>
      </c>
      <c r="E15" s="41" t="inlineStr">
        <is>
          <t>GC</t>
        </is>
      </c>
      <c r="F15" s="7" t="inlineStr">
        <is>
          <t>Year 1</t>
        </is>
      </c>
      <c r="G15" s="20" t="n">
        <v>40000</v>
      </c>
      <c r="H15" s="20" t="n">
        <v>40000</v>
      </c>
      <c r="I15" s="21">
        <f>G15-H15</f>
        <v/>
      </c>
      <c r="J15" s="8">
        <f>IF(G15=0,0,H15/G15)</f>
        <v/>
      </c>
      <c r="K15" s="35" t="n">
        <v>0</v>
      </c>
      <c r="L15" s="8">
        <f>MIN(J15,1)</f>
        <v/>
      </c>
      <c r="M15" t="inlineStr">
        <is>
          <t>Entrance upgrade</t>
        </is>
      </c>
      <c r="N15" s="7">
        <f>IF(E15="GC","1st Call","Other")</f>
        <v/>
      </c>
      <c r="O15" s="7">
        <f>IF(L15&gt;=1,"Complete",IF(L15&gt;0,"In Progress","Not Started"))</f>
        <v/>
      </c>
      <c r="Q15" s="35">
        <f>IFERROR(MID($A$1,FIND(" acq",$A$1)-4,4)*1,"")</f>
        <v/>
      </c>
      <c r="R15" s="7" t="n"/>
      <c r="S15" s="111" t="n"/>
    </row>
    <row r="16">
      <c r="A16" s="17" t="n">
        <v>108</v>
      </c>
      <c r="B16" s="7" t="inlineStr">
        <is>
          <t>0900 - FF&amp;E in Units</t>
        </is>
      </c>
      <c r="C16" s="7" t="inlineStr">
        <is>
          <t xml:space="preserve">Range Queen </t>
        </is>
      </c>
      <c r="D16" s="40" t="inlineStr">
        <is>
          <t>Stove Replacements</t>
        </is>
      </c>
      <c r="E16" s="67" t="inlineStr">
        <is>
          <t>Capex</t>
        </is>
      </c>
      <c r="F16" s="7" t="inlineStr">
        <is>
          <t>Year 1</t>
        </is>
      </c>
      <c r="G16" s="20" t="n">
        <v>32040</v>
      </c>
      <c r="H16" s="20" t="n">
        <v>0</v>
      </c>
      <c r="I16" s="21">
        <f>G16-H16</f>
        <v/>
      </c>
      <c r="J16" s="8">
        <f>IF(G16=0,0,H16/G16)</f>
        <v/>
      </c>
      <c r="K16" s="35" t="inlineStr">
        <is>
          <t>N/A</t>
        </is>
      </c>
      <c r="L16" s="8">
        <f>MIN(J16,1)</f>
        <v/>
      </c>
      <c r="N16" s="7">
        <f>IF(E16="GC","1st Call","Other")</f>
        <v/>
      </c>
      <c r="O16" s="7">
        <f>IF(L16&gt;=1,"Complete",IF(L16&gt;0,"In Progress","Not Started"))</f>
        <v/>
      </c>
      <c r="Q16" s="35">
        <f>IFERROR(MID($A$1,FIND(" acq",$A$1)-4,4)*1,"")</f>
        <v/>
      </c>
      <c r="R16" s="7" t="n"/>
      <c r="S16" s="111" t="n"/>
    </row>
    <row r="17">
      <c r="A17" s="7" t="n">
        <v>145</v>
      </c>
      <c r="B17" s="7" t="inlineStr">
        <is>
          <t>1600 - Electrical</t>
        </is>
      </c>
      <c r="C17" s="7" t="inlineStr">
        <is>
          <t xml:space="preserve">Replace breezeway lights </t>
        </is>
      </c>
      <c r="D17" s="40" t="inlineStr">
        <is>
          <t>Replace breezeway fixtures with led</t>
        </is>
      </c>
      <c r="E17" s="41" t="inlineStr">
        <is>
          <t>GC</t>
        </is>
      </c>
      <c r="F17" s="7" t="inlineStr">
        <is>
          <t>Year 1</t>
        </is>
      </c>
      <c r="G17" s="20" t="n">
        <v>28600</v>
      </c>
      <c r="H17" s="20" t="n">
        <v>28600</v>
      </c>
      <c r="I17" s="21">
        <f>G17-H17</f>
        <v/>
      </c>
      <c r="J17" s="8">
        <f>IF(G17=0,0,H17/G17)</f>
        <v/>
      </c>
      <c r="K17" s="35" t="n">
        <v>0</v>
      </c>
      <c r="L17" s="8">
        <f>MIN(J17,1)</f>
        <v/>
      </c>
      <c r="M17" t="inlineStr">
        <is>
          <t>Replace breezeway fixtures with led</t>
        </is>
      </c>
      <c r="N17" s="7">
        <f>IF(E17="GC","1st Call","Other")</f>
        <v/>
      </c>
      <c r="O17" s="7">
        <f>IF(L17&gt;=1,"Complete",IF(L17&gt;0,"In Progress","Not Started"))</f>
        <v/>
      </c>
      <c r="Q17" s="35">
        <f>IFERROR(MID($A$1,FIND(" acq",$A$1)-4,4)*1,"")</f>
        <v/>
      </c>
      <c r="R17" s="7" t="n"/>
      <c r="S17" s="111" t="n"/>
    </row>
    <row r="18">
      <c r="A18" s="17" t="n">
        <v>25</v>
      </c>
      <c r="B18" s="7" t="inlineStr">
        <is>
          <t>0200 - Site Utilities &amp; Improvements</t>
        </is>
      </c>
      <c r="C18" s="7" t="inlineStr">
        <is>
          <t>Resurface swimming pool</t>
        </is>
      </c>
      <c r="D18" s="40" t="inlineStr">
        <is>
          <t>Resurface Phase I</t>
        </is>
      </c>
      <c r="E18" s="41" t="inlineStr">
        <is>
          <t>GC</t>
        </is>
      </c>
      <c r="F18" s="7" t="inlineStr">
        <is>
          <t>Year 1</t>
        </is>
      </c>
      <c r="G18" s="20" t="n">
        <v>28000</v>
      </c>
      <c r="H18" s="20" t="n">
        <v>28000</v>
      </c>
      <c r="I18" s="21">
        <f>G18-H18</f>
        <v/>
      </c>
      <c r="J18" s="8">
        <f>IF(G18=0,0,H18/G18)</f>
        <v/>
      </c>
      <c r="K18" s="35" t="n">
        <v>0</v>
      </c>
      <c r="L18" s="8">
        <f>MIN(J18,1)</f>
        <v/>
      </c>
      <c r="M18" t="inlineStr">
        <is>
          <t>Resurface Phase I</t>
        </is>
      </c>
      <c r="N18" s="7">
        <f>IF(E18="GC","1st Call","Other")</f>
        <v/>
      </c>
      <c r="O18" s="7">
        <f>IF(L18&gt;=1,"Complete",IF(L18&gt;0,"In Progress","Not Started"))</f>
        <v/>
      </c>
      <c r="Q18" s="35">
        <f>IFERROR(MID($A$1,FIND(" acq",$A$1)-4,4)*1,"")</f>
        <v/>
      </c>
      <c r="R18" s="7" t="n"/>
      <c r="S18" s="111" t="n"/>
    </row>
    <row r="19">
      <c r="A19" s="7" t="n">
        <v>82</v>
      </c>
      <c r="B19" s="7" t="inlineStr">
        <is>
          <t>0800 - Exterior Wall</t>
        </is>
      </c>
      <c r="C19" s="7" t="inlineStr">
        <is>
          <t>Repair / replace wood trim</t>
        </is>
      </c>
      <c r="D19" s="40" t="inlineStr">
        <is>
          <t>Added $8000 for paint to match</t>
        </is>
      </c>
      <c r="E19" s="41" t="inlineStr">
        <is>
          <t>GC</t>
        </is>
      </c>
      <c r="F19" s="7" t="inlineStr">
        <is>
          <t>Year 1</t>
        </is>
      </c>
      <c r="G19" s="20" t="n">
        <v>26900</v>
      </c>
      <c r="H19" s="20" t="n">
        <v>26900</v>
      </c>
      <c r="I19" s="21">
        <f>G19-H19</f>
        <v/>
      </c>
      <c r="J19" s="8">
        <f>IF(G19=0,0,H19/G19)</f>
        <v/>
      </c>
      <c r="K19" s="35" t="n">
        <v>0</v>
      </c>
      <c r="L19" s="8">
        <f>MIN(J19,1)</f>
        <v/>
      </c>
      <c r="M19" t="inlineStr">
        <is>
          <t>Added $8000 for paint to match</t>
        </is>
      </c>
      <c r="N19" s="7">
        <f>IF(E19="GC","1st Call","Other")</f>
        <v/>
      </c>
      <c r="O19" s="7">
        <f>IF(L19&gt;=1,"Complete",IF(L19&gt;0,"In Progress","Not Started"))</f>
        <v/>
      </c>
      <c r="Q19" s="35">
        <f>IFERROR(MID($A$1,FIND(" acq",$A$1)-4,4)*1,"")</f>
        <v/>
      </c>
      <c r="R19" s="7" t="n"/>
      <c r="S19" s="111" t="n"/>
    </row>
    <row r="20">
      <c r="A20" s="17" t="n">
        <v>16</v>
      </c>
      <c r="B20" s="7" t="inlineStr">
        <is>
          <t>0200 - Site Utilities &amp; Improvements</t>
        </is>
      </c>
      <c r="C20" s="7" t="inlineStr">
        <is>
          <t>Parking equipment</t>
        </is>
      </c>
      <c r="D20" s="40" t="inlineStr">
        <is>
          <t>add 10 speed bumps</t>
        </is>
      </c>
      <c r="E20" s="41" t="inlineStr">
        <is>
          <t>GC</t>
        </is>
      </c>
      <c r="F20" s="7" t="inlineStr">
        <is>
          <t>Year 1</t>
        </is>
      </c>
      <c r="G20" s="20" t="n">
        <v>26000</v>
      </c>
      <c r="H20" s="20" t="n">
        <v>26000</v>
      </c>
      <c r="I20" s="21">
        <f>G20-H20</f>
        <v/>
      </c>
      <c r="J20" s="8">
        <f>IF(G20=0,0,H20/G20)</f>
        <v/>
      </c>
      <c r="K20" s="35" t="n">
        <v>0</v>
      </c>
      <c r="L20" s="8">
        <f>MIN(J20,1)</f>
        <v/>
      </c>
      <c r="M20" t="inlineStr">
        <is>
          <t>add 10 speed bumps</t>
        </is>
      </c>
      <c r="N20" s="7">
        <f>IF(E20="GC","1st Call","Other")</f>
        <v/>
      </c>
      <c r="O20" s="7">
        <f>IF(L20&gt;=1,"Complete",IF(L20&gt;0,"In Progress","Not Started"))</f>
        <v/>
      </c>
      <c r="Q20" s="35">
        <f>IFERROR(MID($A$1,FIND(" acq",$A$1)-4,4)*1,"")</f>
        <v/>
      </c>
      <c r="R20" s="7" t="n"/>
      <c r="S20" s="111" t="n"/>
    </row>
    <row r="21">
      <c r="A21" s="7" t="n">
        <v>20</v>
      </c>
      <c r="B21" s="7" t="inlineStr">
        <is>
          <t>0200 - Site Utilities &amp; Improvements</t>
        </is>
      </c>
      <c r="C21" s="7" t="inlineStr">
        <is>
          <t>Landscape irrigation</t>
        </is>
      </c>
      <c r="D21" s="40" t="inlineStr">
        <is>
          <t>inspect and repair irrigation</t>
        </is>
      </c>
      <c r="E21" s="41" t="inlineStr">
        <is>
          <t>GC</t>
        </is>
      </c>
      <c r="F21" s="7" t="inlineStr">
        <is>
          <t>Year 1</t>
        </is>
      </c>
      <c r="G21" s="20" t="n">
        <v>26000</v>
      </c>
      <c r="H21" s="20" t="n">
        <v>26000</v>
      </c>
      <c r="I21" s="21">
        <f>G21-H21</f>
        <v/>
      </c>
      <c r="J21" s="8">
        <f>IF(G21=0,0,H21/G21)</f>
        <v/>
      </c>
      <c r="K21" s="35" t="n">
        <v>0</v>
      </c>
      <c r="L21" s="8">
        <f>MIN(J21,1)</f>
        <v/>
      </c>
      <c r="M21" t="inlineStr">
        <is>
          <t>inspect and repair irrigation</t>
        </is>
      </c>
      <c r="N21" s="7">
        <f>IF(E21="GC","1st Call","Other")</f>
        <v/>
      </c>
      <c r="O21" s="7">
        <f>IF(L21&gt;=1,"Complete",IF(L21&gt;0,"In Progress","Not Started"))</f>
        <v/>
      </c>
      <c r="Q21" s="35">
        <f>IFERROR(MID($A$1,FIND(" acq",$A$1)-4,4)*1,"")</f>
        <v/>
      </c>
      <c r="R21" s="7" t="n"/>
      <c r="S21" s="111" t="n"/>
    </row>
    <row r="22">
      <c r="A22" s="17" t="n">
        <v>72</v>
      </c>
      <c r="B22" s="7" t="inlineStr">
        <is>
          <t>0800 - Exterior Wall</t>
        </is>
      </c>
      <c r="C22" s="7" t="inlineStr">
        <is>
          <t>Repair / replace wood siding</t>
        </is>
      </c>
      <c r="D22" s="40" t="inlineStr">
        <is>
          <t>Added $8000 for paint to match</t>
        </is>
      </c>
      <c r="E22" s="41" t="inlineStr">
        <is>
          <t>GC</t>
        </is>
      </c>
      <c r="F22" s="7" t="inlineStr">
        <is>
          <t>Year 1</t>
        </is>
      </c>
      <c r="G22" s="20" t="n">
        <v>25200</v>
      </c>
      <c r="H22" s="20" t="n">
        <v>25200</v>
      </c>
      <c r="I22" s="21">
        <f>G22-H22</f>
        <v/>
      </c>
      <c r="J22" s="8">
        <f>IF(G22=0,0,H22/G22)</f>
        <v/>
      </c>
      <c r="K22" s="35" t="n">
        <v>0</v>
      </c>
      <c r="L22" s="8">
        <f>MIN(J22,1)</f>
        <v/>
      </c>
      <c r="M22" t="inlineStr">
        <is>
          <t>Added $8000 for paint to match</t>
        </is>
      </c>
      <c r="N22" s="7">
        <f>IF(E22="GC","1st Call","Other")</f>
        <v/>
      </c>
      <c r="O22" s="7">
        <f>IF(L22&gt;=1,"Complete",IF(L22&gt;0,"In Progress","Not Started"))</f>
        <v/>
      </c>
      <c r="Q22" s="35">
        <f>IFERROR(MID($A$1,FIND(" acq",$A$1)-4,4)*1,"")</f>
        <v/>
      </c>
      <c r="R22" s="7" t="n"/>
      <c r="S22" s="111" t="n"/>
    </row>
    <row r="23">
      <c r="A23" s="7" t="n">
        <v>12</v>
      </c>
      <c r="B23" s="7" t="inlineStr">
        <is>
          <t>0200 - Site Utilities &amp; Improvements</t>
        </is>
      </c>
      <c r="C23" s="7" t="inlineStr">
        <is>
          <t>Storm sewer piping</t>
        </is>
      </c>
      <c r="D23" s="40" t="inlineStr">
        <is>
          <t>Storm Jetting - Site Wide</t>
        </is>
      </c>
      <c r="E23" s="41" t="inlineStr">
        <is>
          <t>GC</t>
        </is>
      </c>
      <c r="F23" s="7" t="inlineStr">
        <is>
          <t>Year 1</t>
        </is>
      </c>
      <c r="G23" s="20" t="n">
        <v>25000</v>
      </c>
      <c r="H23" s="20" t="n">
        <v>25000</v>
      </c>
      <c r="I23" s="21">
        <f>G23-H23</f>
        <v/>
      </c>
      <c r="J23" s="8">
        <f>IF(G23=0,0,H23/G23)</f>
        <v/>
      </c>
      <c r="K23" s="35" t="n">
        <v>0</v>
      </c>
      <c r="L23" s="8">
        <f>MIN(J23,1)</f>
        <v/>
      </c>
      <c r="N23" s="7">
        <f>IF(E23="GC","1st Call","Other")</f>
        <v/>
      </c>
      <c r="O23" s="7">
        <f>IF(L23&gt;=1,"Complete",IF(L23&gt;0,"In Progress","Not Started"))</f>
        <v/>
      </c>
      <c r="Q23" s="35">
        <f>IFERROR(MID($A$1,FIND(" acq",$A$1)-4,4)*1,"")</f>
        <v/>
      </c>
      <c r="R23" s="7" t="n"/>
      <c r="S23" s="111" t="n"/>
    </row>
    <row r="24">
      <c r="A24" s="17" t="n">
        <v>113</v>
      </c>
      <c r="B24" s="7" t="inlineStr">
        <is>
          <t>1100- Specialties, Equipment &amp; Furnishings</t>
        </is>
      </c>
      <c r="C24" s="7" t="inlineStr">
        <is>
          <t>Signage - site</t>
        </is>
      </c>
      <c r="D24" s="40" t="inlineStr">
        <is>
          <t>Front monument sign &amp; lighting</t>
        </is>
      </c>
      <c r="E24" s="67" t="inlineStr">
        <is>
          <t>Capex</t>
        </is>
      </c>
      <c r="F24" s="7" t="inlineStr">
        <is>
          <t>Year 1</t>
        </is>
      </c>
      <c r="G24" s="20" t="n">
        <v>25000</v>
      </c>
      <c r="H24" s="20" t="n">
        <v>29319</v>
      </c>
      <c r="I24" s="21">
        <f>G24-H24</f>
        <v/>
      </c>
      <c r="J24" s="8">
        <f>IF(G24=0,0,H24/G24)</f>
        <v/>
      </c>
      <c r="K24" s="35" t="inlineStr">
        <is>
          <t>N/A</t>
        </is>
      </c>
      <c r="L24" s="8">
        <f>MIN(J24,1)</f>
        <v/>
      </c>
      <c r="M24" t="inlineStr">
        <is>
          <t>Front monument sign &amp; lighting</t>
        </is>
      </c>
      <c r="N24" s="7">
        <f>IF(E24="GC","1st Call","Other")</f>
        <v/>
      </c>
      <c r="O24" s="7">
        <f>IF(L24&gt;=1,"Complete",IF(L24&gt;0,"In Progress","Not Started"))</f>
        <v/>
      </c>
      <c r="Q24" s="35">
        <f>IFERROR(MID($A$1,FIND(" acq",$A$1)-4,4)*1,"")</f>
        <v/>
      </c>
      <c r="R24" s="7" t="n"/>
      <c r="S24" s="111" t="n"/>
    </row>
    <row r="25">
      <c r="A25" s="7" t="n">
        <v>120</v>
      </c>
      <c r="B25" s="7" t="inlineStr">
        <is>
          <t>1100- Specialties, Equipment &amp; Furnishings</t>
        </is>
      </c>
      <c r="C25" s="7" t="inlineStr">
        <is>
          <t>Audio systems</t>
        </is>
      </c>
      <c r="D25" s="40" t="inlineStr">
        <is>
          <t>Audio system for 2 pool areas</t>
        </is>
      </c>
      <c r="E25" s="41" t="inlineStr">
        <is>
          <t>GC</t>
        </is>
      </c>
      <c r="F25" s="7" t="inlineStr">
        <is>
          <t>Year 1</t>
        </is>
      </c>
      <c r="G25" s="20" t="n">
        <v>25000</v>
      </c>
      <c r="H25" s="20" t="n">
        <v>25000</v>
      </c>
      <c r="I25" s="21">
        <f>G25-H25</f>
        <v/>
      </c>
      <c r="J25" s="8">
        <f>IF(G25=0,0,H25/G25)</f>
        <v/>
      </c>
      <c r="K25" s="35" t="n">
        <v>0</v>
      </c>
      <c r="L25" s="8">
        <f>MIN(J25,1)</f>
        <v/>
      </c>
      <c r="M25" t="inlineStr">
        <is>
          <t>Audio system for 2 pool areas</t>
        </is>
      </c>
      <c r="N25" s="7">
        <f>IF(E25="GC","1st Call","Other")</f>
        <v/>
      </c>
      <c r="O25" s="7">
        <f>IF(L25&gt;=1,"Complete",IF(L25&gt;0,"In Progress","Not Started"))</f>
        <v/>
      </c>
      <c r="Q25" s="35">
        <f>IFERROR(MID($A$1,FIND(" acq",$A$1)-4,4)*1,"")</f>
        <v/>
      </c>
      <c r="R25" s="7" t="n"/>
      <c r="S25" s="111" t="n"/>
    </row>
    <row r="26">
      <c r="A26" s="17" t="n">
        <v>144</v>
      </c>
      <c r="B26" s="7" t="inlineStr">
        <is>
          <t>1600 - Electrical</t>
        </is>
      </c>
      <c r="C26" s="7" t="inlineStr">
        <is>
          <t>Common area light fixtures</t>
        </is>
      </c>
      <c r="D26" s="40" t="inlineStr">
        <is>
          <t>replace garage light fixtures</t>
        </is>
      </c>
      <c r="E26" s="41" t="inlineStr">
        <is>
          <t>GC</t>
        </is>
      </c>
      <c r="F26" s="7" t="inlineStr">
        <is>
          <t>Year 1</t>
        </is>
      </c>
      <c r="G26" s="20" t="n">
        <v>22000</v>
      </c>
      <c r="H26" s="20" t="n">
        <v>22000</v>
      </c>
      <c r="I26" s="21">
        <f>G26-H26</f>
        <v/>
      </c>
      <c r="J26" s="8">
        <f>IF(G26=0,0,H26/G26)</f>
        <v/>
      </c>
      <c r="K26" s="35" t="n">
        <v>0</v>
      </c>
      <c r="L26" s="8">
        <f>MIN(J26,1)</f>
        <v/>
      </c>
      <c r="M26" t="inlineStr">
        <is>
          <t>replace garage light fixtures</t>
        </is>
      </c>
      <c r="N26" s="7">
        <f>IF(E26="GC","1st Call","Other")</f>
        <v/>
      </c>
      <c r="O26" s="7">
        <f>IF(L26&gt;=1,"Complete",IF(L26&gt;0,"In Progress","Not Started"))</f>
        <v/>
      </c>
      <c r="Q26" s="35">
        <f>IFERROR(MID($A$1,FIND(" acq",$A$1)-4,4)*1,"")</f>
        <v/>
      </c>
      <c r="R26" s="7" t="n"/>
      <c r="S26" s="111" t="n"/>
    </row>
    <row r="27">
      <c r="A27" s="7" t="n">
        <v>14</v>
      </c>
      <c r="B27" s="7" t="inlineStr">
        <is>
          <t>0200 - Site Utilities &amp; Improvements</t>
        </is>
      </c>
      <c r="C27" s="7" t="inlineStr">
        <is>
          <t>Concrete pavement</t>
        </is>
      </c>
      <c r="D27" s="40" t="inlineStr">
        <is>
          <t>Repair</t>
        </is>
      </c>
      <c r="E27" s="41" t="inlineStr">
        <is>
          <t>GC</t>
        </is>
      </c>
      <c r="F27" s="7" t="inlineStr">
        <is>
          <t>Year 1</t>
        </is>
      </c>
      <c r="G27" s="20" t="n">
        <v>20000</v>
      </c>
      <c r="H27" s="20" t="n">
        <v>20000</v>
      </c>
      <c r="I27" s="21">
        <f>G27-H27</f>
        <v/>
      </c>
      <c r="J27" s="8">
        <f>IF(G27=0,0,H27/G27)</f>
        <v/>
      </c>
      <c r="K27" s="35" t="n">
        <v>0</v>
      </c>
      <c r="L27" s="8">
        <f>MIN(J27,1)</f>
        <v/>
      </c>
      <c r="M27" t="inlineStr">
        <is>
          <t>Repair</t>
        </is>
      </c>
      <c r="N27" s="7">
        <f>IF(E27="GC","1st Call","Other")</f>
        <v/>
      </c>
      <c r="O27" s="7">
        <f>IF(L27&gt;=1,"Complete",IF(L27&gt;0,"In Progress","Not Started"))</f>
        <v/>
      </c>
      <c r="Q27" s="35">
        <f>IFERROR(MID($A$1,FIND(" acq",$A$1)-4,4)*1,"")</f>
        <v/>
      </c>
      <c r="R27" s="7" t="n"/>
      <c r="S27" s="111" t="n"/>
    </row>
    <row r="28">
      <c r="A28" s="17" t="n">
        <v>19</v>
      </c>
      <c r="B28" s="7" t="inlineStr">
        <is>
          <t>0200 - Site Utilities &amp; Improvements</t>
        </is>
      </c>
      <c r="C28" s="7" t="inlineStr">
        <is>
          <t>Sidewalks</t>
        </is>
      </c>
      <c r="D28" s="40" t="inlineStr">
        <is>
          <t>repair cracked concrete</t>
        </is>
      </c>
      <c r="E28" s="41" t="inlineStr">
        <is>
          <t>GC</t>
        </is>
      </c>
      <c r="F28" s="7" t="inlineStr">
        <is>
          <t>Year 1</t>
        </is>
      </c>
      <c r="G28" s="20" t="n">
        <v>20000</v>
      </c>
      <c r="H28" s="20" t="n">
        <v>20000</v>
      </c>
      <c r="I28" s="21">
        <f>G28-H28</f>
        <v/>
      </c>
      <c r="J28" s="8">
        <f>IF(G28=0,0,H28/G28)</f>
        <v/>
      </c>
      <c r="K28" s="35" t="n">
        <v>0</v>
      </c>
      <c r="L28" s="8">
        <f>MIN(J28,1)</f>
        <v/>
      </c>
      <c r="M28" t="inlineStr">
        <is>
          <t>repair cracked concrete</t>
        </is>
      </c>
      <c r="N28" s="7">
        <f>IF(E28="GC","1st Call","Other")</f>
        <v/>
      </c>
      <c r="O28" s="7">
        <f>IF(L28&gt;=1,"Complete",IF(L28&gt;0,"In Progress","Not Started"))</f>
        <v/>
      </c>
      <c r="Q28" s="35">
        <f>IFERROR(MID($A$1,FIND(" acq",$A$1)-4,4)*1,"")</f>
        <v/>
      </c>
      <c r="R28" s="7" t="n"/>
      <c r="S28" s="111" t="n"/>
    </row>
    <row r="29">
      <c r="A29" s="7" t="n">
        <v>61</v>
      </c>
      <c r="B29" s="7" t="inlineStr">
        <is>
          <t>0700 - Roofing</t>
        </is>
      </c>
      <c r="C29" s="7" t="inlineStr">
        <is>
          <t>Asphalt composite shingle roofing</t>
        </is>
      </c>
      <c r="D29" s="40" t="inlineStr">
        <is>
          <t>inspect and replace missing or damaged shingles</t>
        </is>
      </c>
      <c r="E29" s="41" t="inlineStr">
        <is>
          <t>GC</t>
        </is>
      </c>
      <c r="F29" s="7" t="inlineStr">
        <is>
          <t>Year 1</t>
        </is>
      </c>
      <c r="G29" s="20" t="n">
        <v>20000</v>
      </c>
      <c r="H29" s="20" t="n">
        <v>20000</v>
      </c>
      <c r="I29" s="21">
        <f>G29-H29</f>
        <v/>
      </c>
      <c r="J29" s="8">
        <f>IF(G29=0,0,H29/G29)</f>
        <v/>
      </c>
      <c r="K29" s="35" t="n">
        <v>0</v>
      </c>
      <c r="L29" s="8">
        <f>MIN(J29,1)</f>
        <v/>
      </c>
      <c r="M29" t="inlineStr">
        <is>
          <t>inspect and replace missing or damaged shingles</t>
        </is>
      </c>
      <c r="N29" s="7">
        <f>IF(E29="GC","1st Call","Other")</f>
        <v/>
      </c>
      <c r="O29" s="7">
        <f>IF(L29&gt;=1,"Complete",IF(L29&gt;0,"In Progress","Not Started"))</f>
        <v/>
      </c>
      <c r="Q29" s="35">
        <f>IFERROR(MID($A$1,FIND(" acq",$A$1)-4,4)*1,"")</f>
        <v/>
      </c>
      <c r="R29" s="7" t="n"/>
      <c r="S29" s="111" t="n"/>
    </row>
    <row r="30" ht="30" customHeight="1">
      <c r="A30" s="17" t="n">
        <v>114</v>
      </c>
      <c r="B30" s="7" t="inlineStr">
        <is>
          <t>1100- Specialties, Equipment &amp; Furnishings</t>
        </is>
      </c>
      <c r="C30" s="7" t="inlineStr">
        <is>
          <t>Signage - building identification</t>
        </is>
      </c>
      <c r="D30" s="40" t="inlineStr">
        <is>
          <t>New signage throughout, includes logo design and all new collateral</t>
        </is>
      </c>
      <c r="E30" s="67" t="inlineStr">
        <is>
          <t>Capex</t>
        </is>
      </c>
      <c r="F30" s="7" t="inlineStr">
        <is>
          <t>Year 1</t>
        </is>
      </c>
      <c r="G30" s="20" t="n">
        <v>20000</v>
      </c>
      <c r="H30" s="20" t="n">
        <v>23455</v>
      </c>
      <c r="I30" s="21">
        <f>G30-H30</f>
        <v/>
      </c>
      <c r="J30" s="8">
        <f>IF(G30=0,0,H30/G30)</f>
        <v/>
      </c>
      <c r="K30" s="35" t="inlineStr">
        <is>
          <t>N/A</t>
        </is>
      </c>
      <c r="L30" s="8">
        <f>MIN(J30,1)</f>
        <v/>
      </c>
      <c r="M30" t="inlineStr">
        <is>
          <t>New signage throughout, includes logo design and all new collateral</t>
        </is>
      </c>
      <c r="N30" s="7">
        <f>IF(E30="GC","1st Call","Other")</f>
        <v/>
      </c>
      <c r="O30" s="7">
        <f>IF(L30&gt;=1,"Complete",IF(L30&gt;0,"In Progress","Not Started"))</f>
        <v/>
      </c>
      <c r="Q30" s="35">
        <f>IFERROR(MID($A$1,FIND(" acq",$A$1)-4,4)*1,"")</f>
        <v/>
      </c>
      <c r="R30" s="7" t="n"/>
      <c r="S30" s="111" t="n"/>
    </row>
    <row r="31">
      <c r="A31" s="7" t="n">
        <v>27</v>
      </c>
      <c r="B31" s="7" t="inlineStr">
        <is>
          <t>0200 - Site Utilities &amp; Improvements</t>
        </is>
      </c>
      <c r="C31" s="7" t="inlineStr">
        <is>
          <t>Replace swimming pool deck</t>
        </is>
      </c>
      <c r="D31" s="40" t="inlineStr">
        <is>
          <t>Pressure wash and coat pool deck in phase two</t>
        </is>
      </c>
      <c r="E31" s="41" t="inlineStr">
        <is>
          <t>GC</t>
        </is>
      </c>
      <c r="F31" s="7" t="inlineStr">
        <is>
          <t>Year 1</t>
        </is>
      </c>
      <c r="G31" s="20" t="n">
        <v>18900</v>
      </c>
      <c r="H31" s="20" t="n">
        <v>18900</v>
      </c>
      <c r="I31" s="21">
        <f>G31-H31</f>
        <v/>
      </c>
      <c r="J31" s="8">
        <f>IF(G31=0,0,H31/G31)</f>
        <v/>
      </c>
      <c r="K31" s="35" t="n">
        <v>0</v>
      </c>
      <c r="L31" s="8">
        <f>MIN(J31,1)</f>
        <v/>
      </c>
      <c r="M31" t="inlineStr">
        <is>
          <t>Pressure wash and coat pool deck in phase two</t>
        </is>
      </c>
      <c r="N31" s="7">
        <f>IF(E31="GC","1st Call","Other")</f>
        <v/>
      </c>
      <c r="O31" s="7">
        <f>IF(L31&gt;=1,"Complete",IF(L31&gt;0,"In Progress","Not Started"))</f>
        <v/>
      </c>
      <c r="Q31" s="35">
        <f>IFERROR(MID($A$1,FIND(" acq",$A$1)-4,4)*1,"")</f>
        <v/>
      </c>
      <c r="R31" s="7" t="n"/>
      <c r="S31" s="111" t="n"/>
    </row>
    <row r="32">
      <c r="A32" s="17" t="n">
        <v>55</v>
      </c>
      <c r="B32" s="7" t="inlineStr">
        <is>
          <t>0400 - Structure</t>
        </is>
      </c>
      <c r="C32" s="7" t="inlineStr">
        <is>
          <t>Repair balcony framing &amp; decking</t>
        </is>
      </c>
      <c r="D32" s="40" t="inlineStr">
        <is>
          <t>Balcony Repairs</t>
        </is>
      </c>
      <c r="E32" s="41" t="inlineStr">
        <is>
          <t>GC</t>
        </is>
      </c>
      <c r="F32" s="7" t="inlineStr">
        <is>
          <t>Year 1</t>
        </is>
      </c>
      <c r="G32" s="20" t="n">
        <v>18500</v>
      </c>
      <c r="H32" s="20" t="n">
        <v>18500</v>
      </c>
      <c r="I32" s="21">
        <f>G32-H32</f>
        <v/>
      </c>
      <c r="J32" s="8">
        <f>IF(G32=0,0,H32/G32)</f>
        <v/>
      </c>
      <c r="K32" s="35" t="n">
        <v>0</v>
      </c>
      <c r="L32" s="8">
        <f>MIN(J32,1)</f>
        <v/>
      </c>
      <c r="N32" s="7">
        <f>IF(E32="GC","1st Call","Other")</f>
        <v/>
      </c>
      <c r="O32" s="7">
        <f>IF(L32&gt;=1,"Complete",IF(L32&gt;0,"In Progress","Not Started"))</f>
        <v/>
      </c>
      <c r="Q32" s="35">
        <f>IFERROR(MID($A$1,FIND(" acq",$A$1)-4,4)*1,"")</f>
        <v/>
      </c>
      <c r="R32" s="7" t="n"/>
      <c r="S32" s="111" t="n"/>
    </row>
    <row r="33">
      <c r="A33" s="7" t="n">
        <v>30</v>
      </c>
      <c r="B33" s="7" t="inlineStr">
        <is>
          <t>0200 - Site Utilities &amp; Improvements</t>
        </is>
      </c>
      <c r="C33" s="7" t="inlineStr">
        <is>
          <t>Fences &amp; gates - swimming pool</t>
        </is>
      </c>
      <c r="D33" s="40" t="inlineStr">
        <is>
          <t>repair dog park and Pool fences and paint</t>
        </is>
      </c>
      <c r="E33" s="41" t="inlineStr">
        <is>
          <t>GC</t>
        </is>
      </c>
      <c r="F33" s="7" t="inlineStr">
        <is>
          <t>Year 1</t>
        </is>
      </c>
      <c r="G33" s="20" t="n">
        <v>18000</v>
      </c>
      <c r="H33" s="20" t="n">
        <v>18000</v>
      </c>
      <c r="I33" s="21">
        <f>G33-H33</f>
        <v/>
      </c>
      <c r="J33" s="8">
        <f>IF(G33=0,0,H33/G33)</f>
        <v/>
      </c>
      <c r="K33" s="35" t="n">
        <v>0</v>
      </c>
      <c r="L33" s="8">
        <f>MIN(J33,1)</f>
        <v/>
      </c>
      <c r="M33" t="inlineStr">
        <is>
          <t>repair dog park and Pool fences and paint</t>
        </is>
      </c>
      <c r="N33" s="7">
        <f>IF(E33="GC","1st Call","Other")</f>
        <v/>
      </c>
      <c r="O33" s="7">
        <f>IF(L33&gt;=1,"Complete",IF(L33&gt;0,"In Progress","Not Started"))</f>
        <v/>
      </c>
      <c r="Q33" s="35">
        <f>IFERROR(MID($A$1,FIND(" acq",$A$1)-4,4)*1,"")</f>
        <v/>
      </c>
      <c r="R33" s="7" t="n"/>
      <c r="S33" s="111" t="n"/>
    </row>
    <row r="34">
      <c r="A34" s="17" t="n">
        <v>124</v>
      </c>
      <c r="B34" s="7" t="inlineStr">
        <is>
          <t>1100- Specialties, Equipment &amp; Furnishings</t>
        </is>
      </c>
      <c r="C34" s="7" t="inlineStr">
        <is>
          <t>Fitness center renovation</t>
        </is>
      </c>
      <c r="D34" s="40" t="inlineStr">
        <is>
          <t>Install new gym floor phase 2 and paint</t>
        </is>
      </c>
      <c r="E34" s="41" t="inlineStr">
        <is>
          <t>GC</t>
        </is>
      </c>
      <c r="F34" s="7" t="inlineStr">
        <is>
          <t>Year 1</t>
        </is>
      </c>
      <c r="G34" s="20" t="n">
        <v>15000</v>
      </c>
      <c r="H34" s="20" t="n">
        <v>15000</v>
      </c>
      <c r="I34" s="21">
        <f>G34-H34</f>
        <v/>
      </c>
      <c r="J34" s="8">
        <f>IF(G34=0,0,H34/G34)</f>
        <v/>
      </c>
      <c r="K34" s="35" t="n">
        <v>0</v>
      </c>
      <c r="L34" s="8">
        <f>MIN(J34,1)</f>
        <v/>
      </c>
      <c r="M34" t="inlineStr">
        <is>
          <t>Install new gym floor phase 2 and paint</t>
        </is>
      </c>
      <c r="N34" s="7">
        <f>IF(E34="GC","1st Call","Other")</f>
        <v/>
      </c>
      <c r="O34" s="7">
        <f>IF(L34&gt;=1,"Complete",IF(L34&gt;0,"In Progress","Not Started"))</f>
        <v/>
      </c>
      <c r="Q34" s="35">
        <f>IFERROR(MID($A$1,FIND(" acq",$A$1)-4,4)*1,"")</f>
        <v/>
      </c>
      <c r="R34" s="7" t="n"/>
      <c r="S34" s="111" t="n"/>
    </row>
    <row r="35">
      <c r="A35" s="7" t="n">
        <v>76</v>
      </c>
      <c r="B35" s="7" t="inlineStr">
        <is>
          <t>0800 - Exterior Wall</t>
        </is>
      </c>
      <c r="C35" s="7" t="inlineStr">
        <is>
          <t>Dryer Vents</t>
        </is>
      </c>
      <c r="D35" s="40" t="inlineStr">
        <is>
          <t>Clean 256 dryer vents ($35 per) and replace (100) dryer vents</t>
        </is>
      </c>
      <c r="E35" s="41" t="inlineStr">
        <is>
          <t>GC</t>
        </is>
      </c>
      <c r="F35" s="7" t="inlineStr">
        <is>
          <t>Year 1</t>
        </is>
      </c>
      <c r="G35" s="20" t="n">
        <v>13960</v>
      </c>
      <c r="H35" s="20" t="n">
        <v>13960</v>
      </c>
      <c r="I35" s="21">
        <f>G35-H35</f>
        <v/>
      </c>
      <c r="J35" s="8">
        <f>IF(G35=0,0,H35/G35)</f>
        <v/>
      </c>
      <c r="K35" s="35" t="n">
        <v>0</v>
      </c>
      <c r="L35" s="8">
        <f>MIN(J35,1)</f>
        <v/>
      </c>
      <c r="M35" t="inlineStr">
        <is>
          <t>Clean 256 dryer vents ($35 per) and replace (100) dryer vents</t>
        </is>
      </c>
      <c r="N35" s="7">
        <f>IF(E35="GC","1st Call","Other")</f>
        <v/>
      </c>
      <c r="O35" s="7">
        <f>IF(L35&gt;=1,"Complete",IF(L35&gt;0,"In Progress","Not Started"))</f>
        <v/>
      </c>
      <c r="Q35" s="35">
        <f>IFERROR(MID($A$1,FIND(" acq",$A$1)-4,4)*1,"")</f>
        <v/>
      </c>
      <c r="R35" s="7" t="n"/>
      <c r="S35" s="111" t="n"/>
    </row>
    <row r="36" ht="30" customHeight="1">
      <c r="A36" s="17" t="n">
        <v>40</v>
      </c>
      <c r="B36" s="7" t="inlineStr">
        <is>
          <t>0200 - Site Utilities &amp; Improvements</t>
        </is>
      </c>
      <c r="C36" s="7" t="inlineStr">
        <is>
          <t>Carports / Garages</t>
        </is>
      </c>
      <c r="D36" s="40" t="inlineStr">
        <is>
          <t>Repair/replace 15  garage  door openers/ placeholder for purchase of openers</t>
        </is>
      </c>
      <c r="E36" s="41" t="inlineStr">
        <is>
          <t>GC</t>
        </is>
      </c>
      <c r="F36" s="7" t="inlineStr">
        <is>
          <t>Year 1</t>
        </is>
      </c>
      <c r="G36" s="20" t="n">
        <v>12000</v>
      </c>
      <c r="H36" s="20" t="n">
        <v>12000</v>
      </c>
      <c r="I36" s="21">
        <f>G36-H36</f>
        <v/>
      </c>
      <c r="J36" s="8">
        <f>IF(G36=0,0,H36/G36)</f>
        <v/>
      </c>
      <c r="K36" s="35" t="n">
        <v>0</v>
      </c>
      <c r="L36" s="8">
        <f>MIN(J36,1)</f>
        <v/>
      </c>
      <c r="M36" t="inlineStr">
        <is>
          <t>Repair/replace 15  garage  door openers/ placeholder for purchase of openers</t>
        </is>
      </c>
      <c r="N36" s="7">
        <f>IF(E36="GC","1st Call","Other")</f>
        <v/>
      </c>
      <c r="O36" s="7">
        <f>IF(L36&gt;=1,"Complete",IF(L36&gt;0,"In Progress","Not Started"))</f>
        <v/>
      </c>
      <c r="Q36" s="35">
        <f>IFERROR(MID($A$1,FIND(" acq",$A$1)-4,4)*1,"")</f>
        <v/>
      </c>
      <c r="R36" s="7" t="n"/>
      <c r="S36" s="111" t="n"/>
    </row>
    <row r="37">
      <c r="A37" s="7" t="n">
        <v>83</v>
      </c>
      <c r="B37" s="7" t="inlineStr">
        <is>
          <t>0800 - Exterior Wall</t>
        </is>
      </c>
      <c r="C37" s="7" t="inlineStr">
        <is>
          <t>Shutters</t>
        </is>
      </c>
      <c r="D37" s="40" t="inlineStr">
        <is>
          <t>Replace missing shutters and paint to match</t>
        </is>
      </c>
      <c r="E37" s="41" t="inlineStr">
        <is>
          <t>GC</t>
        </is>
      </c>
      <c r="F37" s="7" t="inlineStr">
        <is>
          <t>Year 1</t>
        </is>
      </c>
      <c r="G37" s="20" t="n">
        <v>10200</v>
      </c>
      <c r="H37" s="20" t="n">
        <v>10200</v>
      </c>
      <c r="I37" s="21">
        <f>G37-H37</f>
        <v/>
      </c>
      <c r="J37" s="8">
        <f>IF(G37=0,0,H37/G37)</f>
        <v/>
      </c>
      <c r="K37" t="n">
        <v>0</v>
      </c>
      <c r="L37" s="8">
        <f>MIN(J37,1)</f>
        <v/>
      </c>
      <c r="M37" t="inlineStr">
        <is>
          <t>Replace missing shutters and paint to match</t>
        </is>
      </c>
      <c r="N37" s="7">
        <f>IF(E37="GC","1st Call","Other")</f>
        <v/>
      </c>
      <c r="O37" s="7">
        <f>IF(L37&gt;=1,"Complete",IF(L37&gt;0,"In Progress","Not Started"))</f>
        <v/>
      </c>
      <c r="Q37" s="35">
        <f>IFERROR(MID($A$1,FIND(" acq",$A$1)-4,4)*1,"")</f>
        <v/>
      </c>
      <c r="R37" s="7" t="n"/>
      <c r="S37" s="111" t="n"/>
    </row>
    <row r="38">
      <c r="A38" s="17" t="n">
        <v>41</v>
      </c>
      <c r="B38" s="7" t="inlineStr">
        <is>
          <t>0200 - Site Utilities &amp; Improvements</t>
        </is>
      </c>
      <c r="C38" s="7" t="inlineStr">
        <is>
          <t>Dog Park</t>
        </is>
      </c>
      <c r="D38" s="40" t="inlineStr">
        <is>
          <t>Placeholder for upgrade of equipment in dog park</t>
        </is>
      </c>
      <c r="E38" s="41" t="inlineStr">
        <is>
          <t>GC</t>
        </is>
      </c>
      <c r="F38" s="7" t="inlineStr">
        <is>
          <t>Year 1</t>
        </is>
      </c>
      <c r="G38" s="20" t="n">
        <v>10000</v>
      </c>
      <c r="H38" s="20" t="n">
        <v>10000</v>
      </c>
      <c r="I38" s="21">
        <f>G38-H38</f>
        <v/>
      </c>
      <c r="J38" s="8">
        <f>IF(G38=0,0,H38/G38)</f>
        <v/>
      </c>
      <c r="K38" s="18" t="n">
        <v>0</v>
      </c>
      <c r="L38" s="8">
        <f>MIN(J38,1)</f>
        <v/>
      </c>
      <c r="M38" t="inlineStr">
        <is>
          <t>Placeholder for upgrade of equipment in dog park</t>
        </is>
      </c>
      <c r="N38" s="7">
        <f>IF(E38="GC","1st Call","Other")</f>
        <v/>
      </c>
      <c r="O38" s="7">
        <f>IF(L38&gt;=1,"Complete",IF(L38&gt;0,"In Progress","Not Started"))</f>
        <v/>
      </c>
      <c r="Q38" s="35">
        <f>IFERROR(MID($A$1,FIND(" acq",$A$1)-4,4)*1,"")</f>
        <v/>
      </c>
      <c r="S38" s="112" t="n"/>
    </row>
    <row r="39">
      <c r="A39" s="7" t="n">
        <v>66</v>
      </c>
      <c r="B39" s="7" t="inlineStr">
        <is>
          <t>0700 - Roofing</t>
        </is>
      </c>
      <c r="C39" s="7" t="inlineStr">
        <is>
          <t>Gutters &amp; downspouts</t>
        </is>
      </c>
      <c r="D39" s="40" t="inlineStr">
        <is>
          <t>clean and repin</t>
        </is>
      </c>
      <c r="E39" s="41" t="inlineStr">
        <is>
          <t>GC</t>
        </is>
      </c>
      <c r="F39" s="7" t="inlineStr">
        <is>
          <t>Year 1</t>
        </is>
      </c>
      <c r="G39" s="20" t="n">
        <v>10000</v>
      </c>
      <c r="H39" s="20" t="n">
        <v>10000</v>
      </c>
      <c r="I39" s="21">
        <f>G39-H39</f>
        <v/>
      </c>
      <c r="J39" s="8">
        <f>IF(G39=0,0,H39/G39)</f>
        <v/>
      </c>
      <c r="K39" t="n">
        <v>0</v>
      </c>
      <c r="L39" s="18">
        <f>MIN(J39,1)</f>
        <v/>
      </c>
      <c r="M39" s="48" t="inlineStr">
        <is>
          <t>clean and repin</t>
        </is>
      </c>
      <c r="N39" s="48">
        <f>IF(E39="GC","1st Call","Other")</f>
        <v/>
      </c>
      <c r="O39" s="48">
        <f>IF(L39&gt;=1,"Complete",IF(L39&gt;0,"In Progress","Not Started"))</f>
        <v/>
      </c>
      <c r="P39" s="48" t="n"/>
      <c r="Q39" s="70">
        <f>IFERROR(MID($A$1,FIND(" acq",$A$1)-4,4)*1,"")</f>
        <v/>
      </c>
      <c r="S39" s="112" t="n"/>
    </row>
    <row r="40">
      <c r="A40" s="17" t="n">
        <v>125</v>
      </c>
      <c r="B40" s="7" t="inlineStr">
        <is>
          <t>1100- Specialties, Equipment &amp; Furnishings</t>
        </is>
      </c>
      <c r="C40" s="7" t="inlineStr">
        <is>
          <t>Golf Cart</t>
        </is>
      </c>
      <c r="D40" s="40" t="inlineStr">
        <is>
          <t>Repair (2) golf carts- changed to 3 new golf carts</t>
        </is>
      </c>
      <c r="E40" s="67" t="inlineStr">
        <is>
          <t>Capex</t>
        </is>
      </c>
      <c r="F40" s="7" t="inlineStr">
        <is>
          <t>Year 1</t>
        </is>
      </c>
      <c r="G40" s="20" t="n">
        <v>10000</v>
      </c>
      <c r="H40" s="20" t="n">
        <v>69808</v>
      </c>
      <c r="I40" s="21">
        <f>G40-H40</f>
        <v/>
      </c>
      <c r="J40" s="8">
        <f>IF(G40=0,0,H40/G40)</f>
        <v/>
      </c>
      <c r="K40" s="8" t="inlineStr">
        <is>
          <t>N/A</t>
        </is>
      </c>
      <c r="L40" s="8">
        <f>MIN(J40,1)</f>
        <v/>
      </c>
      <c r="M40" t="inlineStr">
        <is>
          <t>Repair (2) golf carts- changed to 3 new golf carts</t>
        </is>
      </c>
      <c r="N40" s="7">
        <f>IF(E40="GC","1st Call","Other")</f>
        <v/>
      </c>
      <c r="O40" s="7">
        <f>IF(L40&gt;=1,"Complete",IF(L40&gt;0,"In Progress","Not Started"))</f>
        <v/>
      </c>
      <c r="Q40" s="35">
        <f>IFERROR(MID($A$1,FIND(" acq",$A$1)-4,4)*1,"")</f>
        <v/>
      </c>
      <c r="S40" s="112" t="n"/>
    </row>
    <row r="41">
      <c r="A41" s="7" t="n">
        <v>26</v>
      </c>
      <c r="B41" s="7" t="inlineStr">
        <is>
          <t>0200 - Site Utilities &amp; Improvements</t>
        </is>
      </c>
      <c r="C41" s="7" t="inlineStr">
        <is>
          <t>Replace swimming pool coping</t>
        </is>
      </c>
      <c r="D41" s="40" t="inlineStr">
        <is>
          <t>replace deck-o-seal in both pools</t>
        </is>
      </c>
      <c r="E41" s="41" t="inlineStr">
        <is>
          <t>GC</t>
        </is>
      </c>
      <c r="F41" s="7" t="inlineStr">
        <is>
          <t>Year 1</t>
        </is>
      </c>
      <c r="G41" s="20" t="n">
        <v>9200</v>
      </c>
      <c r="H41" s="20" t="n">
        <v>9200</v>
      </c>
      <c r="I41" s="21">
        <f>G41-H41</f>
        <v/>
      </c>
      <c r="J41" s="8">
        <f>IF(G41=0,0,H41/G41)</f>
        <v/>
      </c>
      <c r="K41" s="8" t="n">
        <v>0</v>
      </c>
      <c r="L41" s="8">
        <f>MIN(J41,1)</f>
        <v/>
      </c>
      <c r="M41" t="inlineStr">
        <is>
          <t>replace deck-o-seal in both pools</t>
        </is>
      </c>
      <c r="N41" s="7">
        <f>IF(E41="GC","1st Call","Other")</f>
        <v/>
      </c>
      <c r="O41" s="7">
        <f>IF(L41&gt;=1,"Complete",IF(L41&gt;0,"In Progress","Not Started"))</f>
        <v/>
      </c>
      <c r="Q41" s="35">
        <f>IFERROR(MID($A$1,FIND(" acq",$A$1)-4,4)*1,"")</f>
        <v/>
      </c>
      <c r="S41" s="112" t="n"/>
    </row>
    <row r="42">
      <c r="A42" s="17" t="n">
        <v>49</v>
      </c>
      <c r="B42" s="7" t="inlineStr">
        <is>
          <t>0400 - Structure</t>
        </is>
      </c>
      <c r="C42" s="7" t="inlineStr">
        <is>
          <t>Wall framing</t>
        </is>
      </c>
      <c r="D42" s="40" t="inlineStr">
        <is>
          <t>Exterior Carpentry</t>
        </is>
      </c>
      <c r="E42" s="41" t="inlineStr">
        <is>
          <t>GC</t>
        </is>
      </c>
      <c r="F42" s="7" t="inlineStr">
        <is>
          <t>Year 1</t>
        </is>
      </c>
      <c r="G42" s="20" t="n">
        <v>8200</v>
      </c>
      <c r="H42" s="20" t="n">
        <v>8200</v>
      </c>
      <c r="I42" s="21">
        <f>G42-H42</f>
        <v/>
      </c>
      <c r="J42" s="8">
        <f>IF(G42=0,0,H42/G42)</f>
        <v/>
      </c>
      <c r="K42" t="n">
        <v>0</v>
      </c>
      <c r="L42" s="8">
        <f>MIN(J42,1)</f>
        <v/>
      </c>
      <c r="N42" s="7">
        <f>IF(E42="GC","1st Call","Other")</f>
        <v/>
      </c>
      <c r="O42" s="7">
        <f>IF(L42&gt;=1,"Complete",IF(L42&gt;0,"In Progress","Not Started"))</f>
        <v/>
      </c>
      <c r="Q42" s="35">
        <f>IFERROR(MID($A$1,FIND(" acq",$A$1)-4,4)*1,"")</f>
        <v/>
      </c>
      <c r="S42" s="112" t="n"/>
    </row>
    <row r="43">
      <c r="A43" s="7" t="n">
        <v>15</v>
      </c>
      <c r="B43" s="7" t="inlineStr">
        <is>
          <t>0200 - Site Utilities &amp; Improvements</t>
        </is>
      </c>
      <c r="C43" s="7" t="inlineStr">
        <is>
          <t>Stripe parking areas</t>
        </is>
      </c>
      <c r="D43" s="40" t="inlineStr">
        <is>
          <t>Parking Lot Striping</t>
        </is>
      </c>
      <c r="E43" s="41" t="inlineStr">
        <is>
          <t>GC</t>
        </is>
      </c>
      <c r="F43" s="7" t="inlineStr">
        <is>
          <t>Year 1</t>
        </is>
      </c>
      <c r="G43" s="20" t="n">
        <v>8000</v>
      </c>
      <c r="H43" s="20" t="n">
        <v>8000</v>
      </c>
      <c r="I43" s="21">
        <f>G43-H43</f>
        <v/>
      </c>
      <c r="J43" s="8">
        <f>IF(G43=0,0,H43/G43)</f>
        <v/>
      </c>
      <c r="K43" t="n">
        <v>0</v>
      </c>
      <c r="L43" s="8">
        <f>MIN(J43,1)</f>
        <v/>
      </c>
      <c r="N43" s="7">
        <f>IF(E43="GC","1st Call","Other")</f>
        <v/>
      </c>
      <c r="O43" s="7">
        <f>IF(L43&gt;=1,"Complete",IF(L43&gt;0,"In Progress","Not Started"))</f>
        <v/>
      </c>
      <c r="Q43" s="35">
        <f>IFERROR(MID($A$1,FIND(" acq",$A$1)-4,4)*1,"")</f>
        <v/>
      </c>
      <c r="S43" s="112" t="n"/>
    </row>
    <row r="44">
      <c r="A44" s="17" t="n">
        <v>37</v>
      </c>
      <c r="B44" s="7" t="inlineStr">
        <is>
          <t>0200 - Site Utilities &amp; Improvements</t>
        </is>
      </c>
      <c r="C44" s="7" t="inlineStr">
        <is>
          <t>Dumpster enclosures</t>
        </is>
      </c>
      <c r="D44" s="40" t="inlineStr">
        <is>
          <t>Repair Dumpsters and paint</t>
        </is>
      </c>
      <c r="E44" s="41" t="inlineStr">
        <is>
          <t>GC</t>
        </is>
      </c>
      <c r="F44" s="7" t="inlineStr">
        <is>
          <t>Year 1</t>
        </is>
      </c>
      <c r="G44" s="20" t="n">
        <v>8000</v>
      </c>
      <c r="H44" s="20" t="n">
        <v>8000</v>
      </c>
      <c r="I44" s="21">
        <f>G44-H44</f>
        <v/>
      </c>
      <c r="J44" s="8">
        <f>IF(G44=0,0,H44/G44)</f>
        <v/>
      </c>
      <c r="K44" t="n">
        <v>0</v>
      </c>
      <c r="L44" s="8">
        <f>MIN(J44,1)</f>
        <v/>
      </c>
      <c r="M44" t="inlineStr">
        <is>
          <t>Repair Dumpsters and paint</t>
        </is>
      </c>
      <c r="N44" s="7">
        <f>IF(E44="GC","1st Call","Other")</f>
        <v/>
      </c>
      <c r="O44" s="7">
        <f>IF(L44&gt;=1,"Complete",IF(L44&gt;0,"In Progress","Not Started"))</f>
        <v/>
      </c>
      <c r="Q44" s="35">
        <f>IFERROR(MID($A$1,FIND(" acq",$A$1)-4,4)*1,"")</f>
        <v/>
      </c>
      <c r="S44" s="112" t="n"/>
    </row>
    <row r="45">
      <c r="A45" s="7" t="n">
        <v>54</v>
      </c>
      <c r="B45" s="7" t="inlineStr">
        <is>
          <t>0400 - Structure</t>
        </is>
      </c>
      <c r="C45" s="7" t="inlineStr">
        <is>
          <t>Repair exterior stair railings</t>
        </is>
      </c>
      <c r="D45" s="40" t="inlineStr">
        <is>
          <t>Railing Repairs</t>
        </is>
      </c>
      <c r="E45" s="41" t="inlineStr">
        <is>
          <t>GC</t>
        </is>
      </c>
      <c r="F45" s="7" t="inlineStr">
        <is>
          <t>Year 1</t>
        </is>
      </c>
      <c r="G45" s="20" t="n">
        <v>7000</v>
      </c>
      <c r="H45" s="20" t="n">
        <v>7000</v>
      </c>
      <c r="I45" s="21">
        <f>G45-H45</f>
        <v/>
      </c>
      <c r="J45" s="8">
        <f>IF(G45=0,0,H45/G45)</f>
        <v/>
      </c>
      <c r="K45" t="n">
        <v>0</v>
      </c>
      <c r="L45" s="8">
        <f>MIN(J45,1)</f>
        <v/>
      </c>
      <c r="N45" s="7">
        <f>IF(E45="GC","1st Call","Other")</f>
        <v/>
      </c>
      <c r="O45" s="7">
        <f>IF(L45&gt;=1,"Complete",IF(L45&gt;0,"In Progress","Not Started"))</f>
        <v/>
      </c>
      <c r="Q45" s="35">
        <f>IFERROR(MID($A$1,FIND(" acq",$A$1)-4,4)*1,"")</f>
        <v/>
      </c>
      <c r="S45" s="112" t="n"/>
    </row>
    <row r="46">
      <c r="A46" s="17" t="n">
        <v>56</v>
      </c>
      <c r="B46" s="7" t="inlineStr">
        <is>
          <t>0400 - Structure</t>
        </is>
      </c>
      <c r="C46" s="7" t="inlineStr">
        <is>
          <t>Repair patio/balcony railings</t>
        </is>
      </c>
      <c r="D46" s="40" t="inlineStr">
        <is>
          <t>Patio &amp; Balcony Railings</t>
        </is>
      </c>
      <c r="E46" s="41" t="inlineStr">
        <is>
          <t>GC</t>
        </is>
      </c>
      <c r="F46" s="7" t="inlineStr">
        <is>
          <t>Year 1</t>
        </is>
      </c>
      <c r="G46" s="20" t="n">
        <v>7000</v>
      </c>
      <c r="H46" s="20" t="n">
        <v>7000</v>
      </c>
      <c r="I46" s="21">
        <f>G46-H46</f>
        <v/>
      </c>
      <c r="J46" s="8">
        <f>IF(G46=0,0,H46/G46)</f>
        <v/>
      </c>
      <c r="K46" t="n">
        <v>0</v>
      </c>
      <c r="L46" s="8">
        <f>MIN(J46,1)</f>
        <v/>
      </c>
      <c r="N46" s="7">
        <f>IF(E46="GC","1st Call","Other")</f>
        <v/>
      </c>
      <c r="O46" s="7">
        <f>IF(L46&gt;=1,"Complete",IF(L46&gt;0,"In Progress","Not Started"))</f>
        <v/>
      </c>
      <c r="Q46" s="35">
        <f>IFERROR(MID($A$1,FIND(" acq",$A$1)-4,4)*1,"")</f>
        <v/>
      </c>
      <c r="S46" s="112" t="n"/>
    </row>
    <row r="47">
      <c r="A47" s="7" t="n">
        <v>141</v>
      </c>
      <c r="B47" s="7" t="inlineStr">
        <is>
          <t>1600 - Electrical</t>
        </is>
      </c>
      <c r="C47" s="7" t="inlineStr">
        <is>
          <t>Electrical distribution</t>
        </is>
      </c>
      <c r="D47" s="40" t="inlineStr">
        <is>
          <t>Electrical Repairs</t>
        </is>
      </c>
      <c r="E47" s="41" t="inlineStr">
        <is>
          <t>GC</t>
        </is>
      </c>
      <c r="F47" s="7" t="inlineStr">
        <is>
          <t>Year 1</t>
        </is>
      </c>
      <c r="G47" s="20" t="n">
        <v>6600</v>
      </c>
      <c r="H47" s="20" t="n">
        <v>6600</v>
      </c>
      <c r="I47" s="21">
        <f>G47-H47</f>
        <v/>
      </c>
      <c r="J47" s="8">
        <f>IF(G47=0,0,H47/G47)</f>
        <v/>
      </c>
      <c r="K47" t="n">
        <v>0</v>
      </c>
      <c r="L47" s="8">
        <f>MIN(J47,1)</f>
        <v/>
      </c>
      <c r="N47" s="7">
        <f>IF(E47="GC","1st Call","Other")</f>
        <v/>
      </c>
      <c r="O47" s="7">
        <f>IF(L47&gt;=1,"Complete",IF(L47&gt;0,"In Progress","Not Started"))</f>
        <v/>
      </c>
      <c r="Q47" s="35">
        <f>IFERROR(MID($A$1,FIND(" acq",$A$1)-4,4)*1,"")</f>
        <v/>
      </c>
      <c r="S47" s="112" t="n"/>
    </row>
    <row r="48">
      <c r="A48" s="17" t="n">
        <v>67</v>
      </c>
      <c r="B48" s="7" t="inlineStr">
        <is>
          <t>0700 - Roofing</t>
        </is>
      </c>
      <c r="C48" s="7" t="inlineStr">
        <is>
          <t>Flashing</t>
        </is>
      </c>
      <c r="D48" s="40" t="inlineStr">
        <is>
          <t>Roof Flashing</t>
        </is>
      </c>
      <c r="E48" s="41" t="inlineStr">
        <is>
          <t>GC</t>
        </is>
      </c>
      <c r="F48" s="7" t="inlineStr">
        <is>
          <t>Year 1</t>
        </is>
      </c>
      <c r="G48" s="20" t="n">
        <v>5600</v>
      </c>
      <c r="H48" s="20" t="n">
        <v>5600</v>
      </c>
      <c r="I48" s="21">
        <f>G48-H48</f>
        <v/>
      </c>
      <c r="J48" s="8">
        <f>IF(G48=0,0,H48/G48)</f>
        <v/>
      </c>
      <c r="K48" t="n">
        <v>0</v>
      </c>
      <c r="L48" s="8">
        <f>MIN(J48,1)</f>
        <v/>
      </c>
      <c r="N48" s="7">
        <f>IF(E48="GC","1st Call","Other")</f>
        <v/>
      </c>
      <c r="O48" s="7">
        <f>IF(L48&gt;=1,"Complete",IF(L48&gt;0,"In Progress","Not Started"))</f>
        <v/>
      </c>
      <c r="Q48" s="35">
        <f>IFERROR(MID($A$1,FIND(" acq",$A$1)-4,4)*1,"")</f>
        <v/>
      </c>
      <c r="S48" s="112" t="n"/>
    </row>
    <row r="49">
      <c r="A49" s="7" t="n">
        <v>68</v>
      </c>
      <c r="B49" s="7" t="inlineStr">
        <is>
          <t>0700 - Roofing</t>
        </is>
      </c>
      <c r="C49" s="7" t="inlineStr">
        <is>
          <t xml:space="preserve">Sealants &amp; caulking and paint </t>
        </is>
      </c>
      <c r="D49" s="40" t="inlineStr">
        <is>
          <t>Roof Sealants &amp; Caulking</t>
        </is>
      </c>
      <c r="E49" s="41" t="inlineStr">
        <is>
          <t>GC</t>
        </is>
      </c>
      <c r="F49" s="7" t="inlineStr">
        <is>
          <t>Year 1</t>
        </is>
      </c>
      <c r="G49" s="20" t="n">
        <v>5600</v>
      </c>
      <c r="H49" s="20" t="n">
        <v>5600</v>
      </c>
      <c r="I49" s="21">
        <f>G49-H49</f>
        <v/>
      </c>
      <c r="J49" s="8">
        <f>IF(G49=0,0,H49/G49)</f>
        <v/>
      </c>
      <c r="K49" t="n">
        <v>0</v>
      </c>
      <c r="L49" s="8">
        <f>MIN(J49,1)</f>
        <v/>
      </c>
      <c r="N49" s="7">
        <f>IF(E49="GC","1st Call","Other")</f>
        <v/>
      </c>
      <c r="O49" s="7">
        <f>IF(L49&gt;=1,"Complete",IF(L49&gt;0,"In Progress","Not Started"))</f>
        <v/>
      </c>
      <c r="Q49" s="35">
        <f>IFERROR(MID($A$1,FIND(" acq",$A$1)-4,4)*1,"")</f>
        <v/>
      </c>
      <c r="S49" s="112" t="n"/>
    </row>
    <row r="50">
      <c r="A50" s="17" t="n">
        <v>28</v>
      </c>
      <c r="B50" s="7" t="inlineStr">
        <is>
          <t>0200 - Site Utilities &amp; Improvements</t>
        </is>
      </c>
      <c r="C50" s="7" t="inlineStr">
        <is>
          <t>Repair / replace swimming pool pumps</t>
        </is>
      </c>
      <c r="D50" s="40" t="inlineStr">
        <is>
          <t>Phase 2 pool fountain repair</t>
        </is>
      </c>
      <c r="E50" s="41" t="inlineStr">
        <is>
          <t>GC</t>
        </is>
      </c>
      <c r="F50" s="7" t="inlineStr">
        <is>
          <t>Year 1</t>
        </is>
      </c>
      <c r="G50" s="20" t="n">
        <v>5000</v>
      </c>
      <c r="H50" s="20" t="n">
        <v>5000</v>
      </c>
      <c r="I50" s="21">
        <f>G50-H50</f>
        <v/>
      </c>
      <c r="J50" s="8">
        <f>IF(G50=0,0,H50/G50)</f>
        <v/>
      </c>
      <c r="K50" t="n">
        <v>0</v>
      </c>
      <c r="L50" s="8">
        <f>MIN(J50,1)</f>
        <v/>
      </c>
      <c r="M50" t="inlineStr">
        <is>
          <t>Phase 2 pool fountain repair</t>
        </is>
      </c>
      <c r="N50" s="7">
        <f>IF(E50="GC","1st Call","Other")</f>
        <v/>
      </c>
      <c r="O50" s="7">
        <f>IF(L50&gt;=1,"Complete",IF(L50&gt;0,"In Progress","Not Started"))</f>
        <v/>
      </c>
      <c r="Q50" s="35">
        <f>IFERROR(MID($A$1,FIND(" acq",$A$1)-4,4)*1,"")</f>
        <v/>
      </c>
      <c r="S50" s="112" t="n"/>
    </row>
    <row r="51">
      <c r="A51" s="7" t="n">
        <v>17</v>
      </c>
      <c r="B51" s="7" t="inlineStr">
        <is>
          <t>0200 - Site Utilities &amp; Improvements</t>
        </is>
      </c>
      <c r="C51" s="7" t="inlineStr">
        <is>
          <t>Parking Lot</t>
        </is>
      </c>
      <c r="D51" s="40" t="inlineStr">
        <is>
          <t>Install 27 car stops in front of iron fencing Phase 1</t>
        </is>
      </c>
      <c r="E51" s="41" t="inlineStr">
        <is>
          <t>GC</t>
        </is>
      </c>
      <c r="F51" s="7" t="inlineStr">
        <is>
          <t>Year 1</t>
        </is>
      </c>
      <c r="G51" s="20" t="n">
        <v>4050</v>
      </c>
      <c r="H51" s="20" t="n">
        <v>4050</v>
      </c>
      <c r="I51" s="21">
        <f>G51-H51</f>
        <v/>
      </c>
      <c r="J51" s="8">
        <f>IF(G51=0,0,H51/G51)</f>
        <v/>
      </c>
      <c r="K51" t="n">
        <v>0</v>
      </c>
      <c r="L51" s="8">
        <f>MIN(J51,1)</f>
        <v/>
      </c>
      <c r="M51" t="inlineStr">
        <is>
          <t>Install 27 car stops in front of iron fencing Phase 1</t>
        </is>
      </c>
      <c r="N51" s="7">
        <f>IF(E51="GC","1st Call","Other")</f>
        <v/>
      </c>
      <c r="O51" s="7">
        <f>IF(L51&gt;=1,"Complete",IF(L51&gt;0,"In Progress","Not Started"))</f>
        <v/>
      </c>
      <c r="Q51" s="35">
        <f>IFERROR(MID($A$1,FIND(" acq",$A$1)-4,4)*1,"")</f>
        <v/>
      </c>
      <c r="S51" s="112" t="n"/>
    </row>
    <row r="52">
      <c r="A52" s="17" t="n">
        <v>77</v>
      </c>
      <c r="B52" s="7" t="inlineStr">
        <is>
          <t>0800 - Exterior Wall</t>
        </is>
      </c>
      <c r="C52" s="7" t="inlineStr">
        <is>
          <t>Tuck-pointing</t>
        </is>
      </c>
      <c r="D52" s="40" t="inlineStr">
        <is>
          <t>Property Tuck Point Repairs</t>
        </is>
      </c>
      <c r="E52" s="41" t="inlineStr">
        <is>
          <t>GC</t>
        </is>
      </c>
      <c r="F52" s="7" t="inlineStr">
        <is>
          <t>Year 1</t>
        </is>
      </c>
      <c r="G52" s="20" t="n">
        <v>3800</v>
      </c>
      <c r="H52" s="20" t="n">
        <v>3800</v>
      </c>
      <c r="I52" s="21">
        <f>G52-H52</f>
        <v/>
      </c>
      <c r="J52" s="8">
        <f>IF(G52=0,0,H52/G52)</f>
        <v/>
      </c>
      <c r="K52" t="n">
        <v>0</v>
      </c>
      <c r="L52" s="8">
        <f>MIN(J52,1)</f>
        <v/>
      </c>
      <c r="N52" s="7">
        <f>IF(E52="GC","1st Call","Other")</f>
        <v/>
      </c>
      <c r="O52" s="7">
        <f>IF(L52&gt;=1,"Complete",IF(L52&gt;0,"In Progress","Not Started"))</f>
        <v/>
      </c>
      <c r="Q52" s="35">
        <f>IFERROR(MID($A$1,FIND(" acq",$A$1)-4,4)*1,"")</f>
        <v/>
      </c>
      <c r="S52" s="112" t="n"/>
    </row>
    <row r="53">
      <c r="A53" s="17" t="n"/>
      <c r="D53" s="40" t="n"/>
      <c r="E53" s="41" t="n"/>
      <c r="G53" s="20" t="n"/>
      <c r="H53" s="20" t="n"/>
      <c r="I53" s="21" t="n"/>
      <c r="J53" s="8" t="n"/>
      <c r="S53" s="112" t="n"/>
    </row>
    <row r="54">
      <c r="C54" s="48" t="inlineStr">
        <is>
          <t>PROJECTS subtotal (excl. contingency/CM fee)</t>
        </is>
      </c>
      <c r="E54" s="68" t="n"/>
      <c r="G54" s="22">
        <f>SUM(G5:G52)</f>
        <v/>
      </c>
      <c r="H54" s="22">
        <f>SUM(H5:H52)</f>
        <v/>
      </c>
      <c r="I54" s="22">
        <f>SUM(I5:I52)</f>
        <v/>
      </c>
      <c r="J54" s="18">
        <f>IF(G54=0,0,H54/G54)</f>
        <v/>
      </c>
      <c r="L54" s="8">
        <f>MIN(J54,1)</f>
        <v/>
      </c>
      <c r="O54" s="7">
        <f>IF(L54&gt;=1,"Complete",IF(L54&gt;0,"In Progress","Not Started"))</f>
        <v/>
      </c>
      <c r="S54" s="112" t="n"/>
    </row>
    <row r="55">
      <c r="S55" s="112" t="n"/>
    </row>
    <row r="56">
      <c r="S56" s="112" t="n"/>
    </row>
    <row r="57">
      <c r="S57" s="112" t="n"/>
    </row>
    <row r="58">
      <c r="S58" s="112" t="n"/>
    </row>
    <row r="59">
      <c r="S59" s="112" t="n"/>
    </row>
    <row r="60">
      <c r="S60" s="112" t="n"/>
    </row>
    <row r="61">
      <c r="S61" s="112" t="n"/>
    </row>
    <row r="62">
      <c r="S62" s="112" t="n"/>
    </row>
    <row r="63">
      <c r="S63" s="112" t="n"/>
    </row>
    <row r="64">
      <c r="S64" s="112" t="n"/>
    </row>
    <row r="65">
      <c r="S65" s="112" t="n"/>
    </row>
    <row r="66">
      <c r="S66" s="112" t="n"/>
    </row>
    <row r="67">
      <c r="S67" s="112" t="n"/>
    </row>
    <row r="68">
      <c r="S68" s="112" t="n"/>
    </row>
    <row r="69">
      <c r="S69" s="112" t="n"/>
    </row>
    <row r="70">
      <c r="S70" s="112" t="n"/>
    </row>
    <row r="71">
      <c r="S71" s="112" t="n"/>
    </row>
    <row r="72">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row r="174">
      <c r="S174" s="112" t="n"/>
    </row>
  </sheetData>
  <autoFilter ref="A4:J4"/>
  <mergeCells count="2">
    <mergeCell ref="A1:D1"/>
    <mergeCell ref="A2:D2"/>
  </mergeCells>
  <dataValidations count="4">
    <dataValidation sqref="R5:R120"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3" showDropDown="0" showInputMessage="1" showErrorMessage="1" allowBlank="1" type="list">
      <formula1>"Scoping, Not Started, Scheduling, Bidding, In Progress, Completed"</formula1>
    </dataValidation>
    <dataValidation sqref="K5:K25"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T174"/>
  <sheetViews>
    <sheetView topLeftCell="B1" zoomScaleNormal="100" workbookViewId="0">
      <selection activeCell="K22" sqref="K2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Height="1">
      <c r="A1" s="96" t="inlineStr">
        <is>
          <t>Island Villas — 2022 acq · GC @ budget</t>
        </is>
      </c>
      <c r="E1" s="7" t="inlineStr">
        <is>
          <t xml:space="preserve">Repair Reserve </t>
        </is>
      </c>
      <c r="F1" s="7" t="inlineStr">
        <is>
          <t>Immediate Reserve</t>
        </is>
      </c>
      <c r="G1" s="7" t="inlineStr">
        <is>
          <t>Upper Tier</t>
        </is>
      </c>
      <c r="J1" s="6" t="n"/>
      <c r="K1" s="30" t="n"/>
      <c r="L1" s="30" t="n"/>
      <c r="M1" s="30" t="n"/>
      <c r="N1" s="30" t="n"/>
      <c r="O1" s="30" t="n"/>
      <c r="P1" s="30" t="n"/>
      <c r="Q1" s="30" t="n"/>
      <c r="R1" s="30" t="n"/>
      <c r="S1" s="30" t="n"/>
      <c r="T1" s="30" t="n"/>
    </row>
    <row r="2">
      <c r="A2" s="97" t="inlineStr">
        <is>
          <t>← Back</t>
        </is>
      </c>
      <c r="J2" s="6" t="n"/>
      <c r="K2" s="30" t="n"/>
      <c r="L2" s="30" t="n"/>
      <c r="M2" s="30" t="n"/>
      <c r="N2" s="30" t="n"/>
      <c r="O2" s="30" t="n"/>
      <c r="P2" s="30" t="n"/>
      <c r="Q2" s="30" t="n"/>
      <c r="R2" s="30" t="n"/>
      <c r="S2" s="30" t="n"/>
      <c r="T2" s="30" t="n"/>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88</v>
      </c>
      <c r="B5" s="7" t="inlineStr">
        <is>
          <t>0900 - FF&amp;E in Units</t>
        </is>
      </c>
      <c r="C5" s="7" t="inlineStr">
        <is>
          <t>Interior Update Placeholder</t>
        </is>
      </c>
      <c r="D5" s="40" t="inlineStr">
        <is>
          <t>Interior Upgrades</t>
        </is>
      </c>
      <c r="E5" s="67" t="inlineStr">
        <is>
          <t>Capex</t>
        </is>
      </c>
      <c r="F5" s="7" t="inlineStr">
        <is>
          <t>Year 1</t>
        </is>
      </c>
      <c r="G5" s="20" t="n">
        <v>749760</v>
      </c>
      <c r="H5" s="20" t="n">
        <v>592172</v>
      </c>
      <c r="I5" s="21">
        <f>G5-H5</f>
        <v/>
      </c>
      <c r="J5" s="8">
        <f>IF(G5=0,0,H5/G5)</f>
        <v/>
      </c>
      <c r="K5" s="35" t="inlineStr">
        <is>
          <t>N/A</t>
        </is>
      </c>
      <c r="L5" s="8">
        <f>MIN(J5,1)</f>
        <v/>
      </c>
      <c r="N5" s="7">
        <f>IF(E5="GC","1st Call","Other")</f>
        <v/>
      </c>
      <c r="O5" s="7">
        <f>IF(L5&gt;=1,"Complete",IF(L5&gt;0,"In Progress","Not Started"))</f>
        <v/>
      </c>
      <c r="Q5" s="35">
        <f>IFERROR(MID($A$1,FIND(" acq",$A$1)-4,4)*1,"")</f>
        <v/>
      </c>
      <c r="R5" s="7" t="n"/>
      <c r="S5" s="111" t="n"/>
    </row>
    <row r="6">
      <c r="A6" s="17" t="n">
        <v>21</v>
      </c>
      <c r="B6" s="7" t="inlineStr">
        <is>
          <t>0200 - Site Utilities &amp; Improvements</t>
        </is>
      </c>
      <c r="C6" s="7" t="inlineStr">
        <is>
          <t>Fences &amp; gates - site perimeter</t>
        </is>
      </c>
      <c r="D6" s="40" t="inlineStr">
        <is>
          <t>Replace wood fence and paint</t>
        </is>
      </c>
      <c r="E6" s="41" t="inlineStr">
        <is>
          <t>GC</t>
        </is>
      </c>
      <c r="F6" s="7" t="inlineStr">
        <is>
          <t>Year 1</t>
        </is>
      </c>
      <c r="G6" s="20" t="n">
        <v>154000</v>
      </c>
      <c r="H6" s="20" t="n">
        <v>154000</v>
      </c>
      <c r="I6" s="21">
        <f>G6-H6</f>
        <v/>
      </c>
      <c r="J6" s="8">
        <f>IF(G6=0,0,H6/G6)</f>
        <v/>
      </c>
      <c r="K6" s="35" t="n">
        <v>0</v>
      </c>
      <c r="L6" s="8">
        <f>MIN(J6,1)</f>
        <v/>
      </c>
      <c r="M6" t="inlineStr">
        <is>
          <t>Replace wood fence and paint</t>
        </is>
      </c>
      <c r="N6" s="7">
        <f>IF(E6="GC","1st Call","Other")</f>
        <v/>
      </c>
      <c r="O6" s="7">
        <f>IF(L6&gt;=1,"Complete",IF(L6&gt;0,"In Progress","Not Started"))</f>
        <v/>
      </c>
      <c r="Q6" s="35">
        <f>IFERROR(MID($A$1,FIND(" acq",$A$1)-4,4)*1,"")</f>
        <v/>
      </c>
      <c r="R6" s="7" t="n"/>
      <c r="S6" s="111" t="n"/>
    </row>
    <row r="7" ht="45" customHeight="1">
      <c r="A7" s="7" t="n">
        <v>23</v>
      </c>
      <c r="B7" s="7" t="inlineStr">
        <is>
          <t>0200 - Site Utilities &amp; Improvements</t>
        </is>
      </c>
      <c r="C7" s="7" t="inlineStr">
        <is>
          <t>Landscaping</t>
        </is>
      </c>
      <c r="D7" s="40" t="inlineStr">
        <is>
          <t>remove dead shrubs and change entrance island shrubs, landscaping around pool and planters for 2nd pool. Installation of shrubs along perimeter fence</t>
        </is>
      </c>
      <c r="E7" s="41" t="inlineStr">
        <is>
          <t>GC</t>
        </is>
      </c>
      <c r="F7" s="7" t="inlineStr">
        <is>
          <t>Year 1</t>
        </is>
      </c>
      <c r="G7" s="20" t="n">
        <v>100000</v>
      </c>
      <c r="H7" s="20" t="n">
        <v>100000</v>
      </c>
      <c r="I7" s="21">
        <f>G7-H7</f>
        <v/>
      </c>
      <c r="J7" s="8">
        <f>IF(G7=0,0,H7/G7)</f>
        <v/>
      </c>
      <c r="K7" s="35" t="n">
        <v>0</v>
      </c>
      <c r="L7" s="8">
        <f>MIN(J7,1)</f>
        <v/>
      </c>
      <c r="M7" t="inlineStr">
        <is>
          <t>remove dead shrubs and change entrance island shrubs, landscaping around pool and planters for 2nd pool. Installation of shrubs along perimeter fence</t>
        </is>
      </c>
      <c r="N7" s="7">
        <f>IF(E7="GC","1st Call","Other")</f>
        <v/>
      </c>
      <c r="O7" s="7">
        <f>IF(L7&gt;=1,"Complete",IF(L7&gt;0,"In Progress","Not Started"))</f>
        <v/>
      </c>
      <c r="Q7" s="35">
        <f>IFERROR(MID($A$1,FIND(" acq",$A$1)-4,4)*1,"")</f>
        <v/>
      </c>
      <c r="R7" s="7" t="n"/>
      <c r="S7" s="111" t="n"/>
    </row>
    <row r="8" ht="30" customHeight="1">
      <c r="A8" s="17" t="n">
        <v>27</v>
      </c>
      <c r="B8" s="7" t="inlineStr">
        <is>
          <t>0200 - Site Utilities &amp; Improvements</t>
        </is>
      </c>
      <c r="C8" s="7" t="inlineStr">
        <is>
          <t>Replace swimming pool deck</t>
        </is>
      </c>
      <c r="D8" s="40" t="inlineStr">
        <is>
          <t>Replace pool deck w/ stamp stain concrete (main pool) and repairs to 2nd pool deck</t>
        </is>
      </c>
      <c r="E8" s="41" t="inlineStr">
        <is>
          <t>GC</t>
        </is>
      </c>
      <c r="F8" s="7" t="inlineStr">
        <is>
          <t>Year 1</t>
        </is>
      </c>
      <c r="G8" s="20" t="n">
        <v>80000</v>
      </c>
      <c r="H8" s="20" t="n">
        <v>80000</v>
      </c>
      <c r="I8" s="21">
        <f>G8-H8</f>
        <v/>
      </c>
      <c r="J8" s="8">
        <f>IF(G8=0,0,H8/G8)</f>
        <v/>
      </c>
      <c r="K8" s="35" t="n">
        <v>0</v>
      </c>
      <c r="L8" s="8">
        <f>MIN(J8,1)</f>
        <v/>
      </c>
      <c r="M8" t="inlineStr">
        <is>
          <t>Replace pool deck w/ stamp stain concrete (main pool) and repairs to 2nd pool deck</t>
        </is>
      </c>
      <c r="N8" s="7">
        <f>IF(E8="GC","1st Call","Other")</f>
        <v/>
      </c>
      <c r="O8" s="7">
        <f>IF(L8&gt;=1,"Complete",IF(L8&gt;0,"In Progress","Not Started"))</f>
        <v/>
      </c>
      <c r="Q8" s="35">
        <f>IFERROR(MID($A$1,FIND(" acq",$A$1)-4,4)*1,"")</f>
        <v/>
      </c>
      <c r="R8" s="7" t="n"/>
      <c r="S8" s="111" t="n"/>
    </row>
    <row r="9">
      <c r="A9" s="7" t="n">
        <v>66</v>
      </c>
      <c r="B9" s="7" t="inlineStr">
        <is>
          <t>0700 - Roofing</t>
        </is>
      </c>
      <c r="C9" s="7" t="inlineStr">
        <is>
          <t xml:space="preserve">Sealants &amp; caulking and paint </t>
        </is>
      </c>
      <c r="D9" s="40" t="inlineStr">
        <is>
          <t>Seal all face nails in siding</t>
        </is>
      </c>
      <c r="E9" s="41" t="inlineStr">
        <is>
          <t>GC</t>
        </is>
      </c>
      <c r="F9" s="7" t="inlineStr">
        <is>
          <t>Year 1</t>
        </is>
      </c>
      <c r="G9" s="20" t="n">
        <v>67200</v>
      </c>
      <c r="H9" s="20" t="n">
        <v>67200</v>
      </c>
      <c r="I9" s="21">
        <f>G9-H9</f>
        <v/>
      </c>
      <c r="J9" s="8">
        <f>IF(G9=0,0,H9/G9)</f>
        <v/>
      </c>
      <c r="K9" s="35" t="n">
        <v>0</v>
      </c>
      <c r="L9" s="8">
        <f>MIN(J9,1)</f>
        <v/>
      </c>
      <c r="M9" t="inlineStr">
        <is>
          <t>Seal all face nails in siding</t>
        </is>
      </c>
      <c r="N9" s="7">
        <f>IF(E9="GC","1st Call","Other")</f>
        <v/>
      </c>
      <c r="O9" s="7">
        <f>IF(L9&gt;=1,"Complete",IF(L9&gt;0,"In Progress","Not Started"))</f>
        <v/>
      </c>
      <c r="Q9" s="35">
        <f>IFERROR(MID($A$1,FIND(" acq",$A$1)-4,4)*1,"")</f>
        <v/>
      </c>
      <c r="R9" s="7" t="n"/>
      <c r="S9" s="111" t="n"/>
    </row>
    <row r="10">
      <c r="A10" s="17" t="n">
        <v>22</v>
      </c>
      <c r="B10" s="7" t="inlineStr">
        <is>
          <t>0200 - Site Utilities &amp; Improvements</t>
        </is>
      </c>
      <c r="C10" s="7" t="inlineStr">
        <is>
          <t xml:space="preserve">Retaining walls </t>
        </is>
      </c>
      <c r="D10" s="40" t="inlineStr">
        <is>
          <t>build retaining wall at site exit</t>
        </is>
      </c>
      <c r="E10" s="41" t="inlineStr">
        <is>
          <t>GC</t>
        </is>
      </c>
      <c r="F10" s="7" t="inlineStr">
        <is>
          <t>Year 1</t>
        </is>
      </c>
      <c r="G10" s="20" t="n">
        <v>60000</v>
      </c>
      <c r="H10" s="20" t="n">
        <v>60000</v>
      </c>
      <c r="I10" s="21">
        <f>G10-H10</f>
        <v/>
      </c>
      <c r="J10" s="8">
        <f>IF(G10=0,0,H10/G10)</f>
        <v/>
      </c>
      <c r="K10" s="35" t="n">
        <v>0</v>
      </c>
      <c r="L10" s="8">
        <f>MIN(J10,1)</f>
        <v/>
      </c>
      <c r="M10" t="inlineStr">
        <is>
          <t>build retaining wall at site exit</t>
        </is>
      </c>
      <c r="N10" s="7">
        <f>IF(E10="GC","1st Call","Other")</f>
        <v/>
      </c>
      <c r="O10" s="7">
        <f>IF(L10&gt;=1,"Complete",IF(L10&gt;0,"In Progress","Not Started"))</f>
        <v/>
      </c>
      <c r="Q10" s="35">
        <f>IFERROR(MID($A$1,FIND(" acq",$A$1)-4,4)*1,"")</f>
        <v/>
      </c>
      <c r="R10" s="7" t="n"/>
      <c r="S10" s="111" t="n"/>
    </row>
    <row r="11">
      <c r="A11" s="7" t="n">
        <v>61</v>
      </c>
      <c r="B11" s="7" t="inlineStr">
        <is>
          <t>0700 - Roofing</t>
        </is>
      </c>
      <c r="C11" s="7" t="inlineStr">
        <is>
          <t>Cleaning Blue Algae</t>
        </is>
      </c>
      <c r="D11" s="40" t="inlineStr">
        <is>
          <t>Treating/cleaning blue algae on roofs ($4k per building)</t>
        </is>
      </c>
      <c r="E11" s="41" t="inlineStr">
        <is>
          <t>GC</t>
        </is>
      </c>
      <c r="F11" s="7" t="inlineStr">
        <is>
          <t>Year 1</t>
        </is>
      </c>
      <c r="G11" s="20" t="n">
        <v>60000</v>
      </c>
      <c r="H11" s="20" t="n">
        <v>60000</v>
      </c>
      <c r="I11" s="21">
        <f>G11-H11</f>
        <v/>
      </c>
      <c r="J11" s="8">
        <f>IF(G11=0,0,H11/G11)</f>
        <v/>
      </c>
      <c r="K11" s="35" t="n">
        <v>0</v>
      </c>
      <c r="L11" s="8">
        <f>MIN(J11,1)</f>
        <v/>
      </c>
      <c r="M11" t="inlineStr">
        <is>
          <t>Treating/cleaning blue algae on roofs ($4k per building)</t>
        </is>
      </c>
      <c r="N11" s="7">
        <f>IF(E11="GC","1st Call","Other")</f>
        <v/>
      </c>
      <c r="O11" s="7">
        <f>IF(L11&gt;=1,"Complete",IF(L11&gt;0,"In Progress","Not Started"))</f>
        <v/>
      </c>
      <c r="Q11" s="35">
        <f>IFERROR(MID($A$1,FIND(" acq",$A$1)-4,4)*1,"")</f>
        <v/>
      </c>
      <c r="R11" s="7" t="n"/>
      <c r="S11" s="111" t="n"/>
    </row>
    <row r="12">
      <c r="A12" s="17" t="n">
        <v>117</v>
      </c>
      <c r="B12" s="7" t="inlineStr">
        <is>
          <t>1100- Specialties, Equipment &amp; Furnishings</t>
        </is>
      </c>
      <c r="C12" s="7" t="inlineStr">
        <is>
          <t>Security/ fire alarm systems</t>
        </is>
      </c>
      <c r="D12" s="40" t="inlineStr">
        <is>
          <t>Placeholder for installation of  cameras</t>
        </is>
      </c>
      <c r="E12" s="67" t="inlineStr">
        <is>
          <t>Capex</t>
        </is>
      </c>
      <c r="F12" s="7" t="inlineStr">
        <is>
          <t>Year 1</t>
        </is>
      </c>
      <c r="G12" s="20" t="n">
        <v>60000</v>
      </c>
      <c r="H12" s="20" t="n">
        <v>30339</v>
      </c>
      <c r="I12" s="21">
        <f>G12-H12</f>
        <v/>
      </c>
      <c r="J12" s="8">
        <f>IF(G12=0,0,H12/G12)</f>
        <v/>
      </c>
      <c r="K12" s="35" t="inlineStr">
        <is>
          <t>N/A</t>
        </is>
      </c>
      <c r="L12" s="8">
        <f>MIN(J12,1)</f>
        <v/>
      </c>
      <c r="M12" t="inlineStr">
        <is>
          <t>Placeholder for installation of  cameras</t>
        </is>
      </c>
      <c r="N12" s="7">
        <f>IF(E12="GC","1st Call","Other")</f>
        <v/>
      </c>
      <c r="O12" s="7">
        <f>IF(L12&gt;=1,"Complete",IF(L12&gt;0,"In Progress","Not Started"))</f>
        <v/>
      </c>
      <c r="Q12" s="35">
        <f>IFERROR(MID($A$1,FIND(" acq",$A$1)-4,4)*1,"")</f>
        <v/>
      </c>
      <c r="R12" s="7" t="n"/>
      <c r="S12" s="111" t="n"/>
    </row>
    <row r="13">
      <c r="A13" s="7" t="n">
        <v>113</v>
      </c>
      <c r="B13" s="7" t="inlineStr">
        <is>
          <t>1100- Specialties, Equipment &amp; Furnishings</t>
        </is>
      </c>
      <c r="C13" s="7" t="inlineStr">
        <is>
          <t>Clubhouse / Office Remodel</t>
        </is>
      </c>
      <c r="D13" s="40" t="inlineStr">
        <is>
          <t>Re-paint / new flooring for office</t>
        </is>
      </c>
      <c r="E13" s="41" t="inlineStr">
        <is>
          <t>GC</t>
        </is>
      </c>
      <c r="F13" s="7" t="inlineStr">
        <is>
          <t>Year 1</t>
        </is>
      </c>
      <c r="G13" s="20" t="n">
        <v>50000</v>
      </c>
      <c r="H13" s="20" t="n">
        <v>50000</v>
      </c>
      <c r="I13" s="21">
        <f>G13-H13</f>
        <v/>
      </c>
      <c r="J13" s="8">
        <f>IF(G13=0,0,H13/G13)</f>
        <v/>
      </c>
      <c r="K13" s="35" t="n">
        <v>0</v>
      </c>
      <c r="L13" s="8">
        <f>MIN(J13,1)</f>
        <v/>
      </c>
      <c r="M13" t="inlineStr">
        <is>
          <t>Re-paint / new flooring for office</t>
        </is>
      </c>
      <c r="N13" s="7">
        <f>IF(E13="GC","1st Call","Other")</f>
        <v/>
      </c>
      <c r="O13" s="7">
        <f>IF(L13&gt;=1,"Complete",IF(L13&gt;0,"In Progress","Not Started"))</f>
        <v/>
      </c>
      <c r="Q13" s="35">
        <f>IFERROR(MID($A$1,FIND(" acq",$A$1)-4,4)*1,"")</f>
        <v/>
      </c>
      <c r="R13" s="7" t="n"/>
      <c r="S13" s="111" t="n"/>
    </row>
    <row r="14">
      <c r="A14" s="17" t="n">
        <v>20</v>
      </c>
      <c r="B14" s="7" t="inlineStr">
        <is>
          <t>0200 - Site Utilities &amp; Improvements</t>
        </is>
      </c>
      <c r="C14" s="7" t="inlineStr">
        <is>
          <t xml:space="preserve">Erosion control </t>
        </is>
      </c>
      <c r="D14" s="40" t="inlineStr">
        <is>
          <t>replace dirt missing due to erosion</t>
        </is>
      </c>
      <c r="E14" s="41" t="inlineStr">
        <is>
          <t>GC</t>
        </is>
      </c>
      <c r="F14" s="7" t="inlineStr">
        <is>
          <t>Year 1</t>
        </is>
      </c>
      <c r="G14" s="20" t="n">
        <v>45000</v>
      </c>
      <c r="H14" s="20" t="n">
        <v>45000</v>
      </c>
      <c r="I14" s="21">
        <f>G14-H14</f>
        <v/>
      </c>
      <c r="J14" s="8">
        <f>IF(G14=0,0,H14/G14)</f>
        <v/>
      </c>
      <c r="K14" s="35" t="n">
        <v>0</v>
      </c>
      <c r="L14" s="8">
        <f>MIN(J14,1)</f>
        <v/>
      </c>
      <c r="M14" t="inlineStr">
        <is>
          <t>replace dirt missing due to erosion</t>
        </is>
      </c>
      <c r="N14" s="7">
        <f>IF(E14="GC","1st Call","Other")</f>
        <v/>
      </c>
      <c r="O14" s="7">
        <f>IF(L14&gt;=1,"Complete",IF(L14&gt;0,"In Progress","Not Started"))</f>
        <v/>
      </c>
      <c r="Q14" s="35">
        <f>IFERROR(MID($A$1,FIND(" acq",$A$1)-4,4)*1,"")</f>
        <v/>
      </c>
      <c r="R14" s="7" t="n"/>
      <c r="S14" s="111" t="n"/>
    </row>
    <row r="15">
      <c r="A15" s="7" t="n">
        <v>31</v>
      </c>
      <c r="B15" s="7" t="inlineStr">
        <is>
          <t>0200 - Site Utilities &amp; Improvements</t>
        </is>
      </c>
      <c r="C15" s="7" t="inlineStr">
        <is>
          <t>Pool Area</t>
        </is>
      </c>
      <c r="D15" s="40" t="inlineStr">
        <is>
          <t>Install (2) pool cabanas, turf in outdoor kitchen area</t>
        </is>
      </c>
      <c r="E15" s="41" t="inlineStr">
        <is>
          <t>GC</t>
        </is>
      </c>
      <c r="F15" s="7" t="inlineStr">
        <is>
          <t>Year 1</t>
        </is>
      </c>
      <c r="G15" s="20" t="n">
        <v>45000</v>
      </c>
      <c r="H15" s="20" t="n">
        <v>45000</v>
      </c>
      <c r="I15" s="21">
        <f>G15-H15</f>
        <v/>
      </c>
      <c r="J15" s="8">
        <f>IF(G15=0,0,H15/G15)</f>
        <v/>
      </c>
      <c r="K15" s="35" t="n">
        <v>0</v>
      </c>
      <c r="L15" s="8">
        <f>MIN(J15,1)</f>
        <v/>
      </c>
      <c r="M15" t="inlineStr">
        <is>
          <t>Install (2) pool cabanas, turf in outdoor kitchen area</t>
        </is>
      </c>
      <c r="N15" s="7">
        <f>IF(E15="GC","1st Call","Other")</f>
        <v/>
      </c>
      <c r="O15" s="7">
        <f>IF(L15&gt;=1,"Complete",IF(L15&gt;0,"In Progress","Not Started"))</f>
        <v/>
      </c>
      <c r="Q15" s="35">
        <f>IFERROR(MID($A$1,FIND(" acq",$A$1)-4,4)*1,"")</f>
        <v/>
      </c>
      <c r="R15" s="7" t="n"/>
      <c r="S15" s="111" t="n"/>
    </row>
    <row r="16">
      <c r="A16" s="17" t="n">
        <v>24</v>
      </c>
      <c r="B16" s="7" t="inlineStr">
        <is>
          <t>0200 - Site Utilities &amp; Improvements</t>
        </is>
      </c>
      <c r="C16" s="7" t="inlineStr">
        <is>
          <t>Resurface swimming pool</t>
        </is>
      </c>
      <c r="D16" s="40" t="inlineStr">
        <is>
          <t>resurface pool by office</t>
        </is>
      </c>
      <c r="E16" s="41" t="inlineStr">
        <is>
          <t>GC</t>
        </is>
      </c>
      <c r="F16" s="7" t="inlineStr">
        <is>
          <t>Year 1</t>
        </is>
      </c>
      <c r="G16" s="20" t="n">
        <v>41000</v>
      </c>
      <c r="H16" s="20" t="n">
        <v>41000</v>
      </c>
      <c r="I16" s="21">
        <f>G16-H16</f>
        <v/>
      </c>
      <c r="J16" s="8">
        <f>IF(G16=0,0,H16/G16)</f>
        <v/>
      </c>
      <c r="K16" s="35" t="n">
        <v>0</v>
      </c>
      <c r="L16" s="8">
        <f>MIN(J16,1)</f>
        <v/>
      </c>
      <c r="M16" t="inlineStr">
        <is>
          <t>resurface pool by office</t>
        </is>
      </c>
      <c r="N16" s="7">
        <f>IF(E16="GC","1st Call","Other")</f>
        <v/>
      </c>
      <c r="O16" s="7">
        <f>IF(L16&gt;=1,"Complete",IF(L16&gt;0,"In Progress","Not Started"))</f>
        <v/>
      </c>
      <c r="Q16" s="35">
        <f>IFERROR(MID($A$1,FIND(" acq",$A$1)-4,4)*1,"")</f>
        <v/>
      </c>
      <c r="R16" s="7" t="n"/>
      <c r="S16" s="111" t="n"/>
    </row>
    <row r="17">
      <c r="A17" s="7" t="n">
        <v>143</v>
      </c>
      <c r="B17" s="7" t="inlineStr">
        <is>
          <t>1600 - Electrical</t>
        </is>
      </c>
      <c r="C17" s="7" t="inlineStr">
        <is>
          <t>Common area light fixtures</t>
        </is>
      </c>
      <c r="D17" s="40" t="inlineStr">
        <is>
          <t>replace garage light fixtures and wall packs</t>
        </is>
      </c>
      <c r="E17" s="41" t="inlineStr">
        <is>
          <t>GC</t>
        </is>
      </c>
      <c r="F17" s="7" t="inlineStr">
        <is>
          <t>Year 1</t>
        </is>
      </c>
      <c r="G17" s="20" t="n">
        <v>36000</v>
      </c>
      <c r="H17" s="20" t="n">
        <v>36000</v>
      </c>
      <c r="I17" s="21">
        <f>G17-H17</f>
        <v/>
      </c>
      <c r="J17" s="8">
        <f>IF(G17=0,0,H17/G17)</f>
        <v/>
      </c>
      <c r="K17" s="35" t="n">
        <v>0</v>
      </c>
      <c r="L17" s="8">
        <f>MIN(J17,1)</f>
        <v/>
      </c>
      <c r="M17" t="inlineStr">
        <is>
          <t>replace garage light fixtures and wall packs</t>
        </is>
      </c>
      <c r="N17" s="7">
        <f>IF(E17="GC","1st Call","Other")</f>
        <v/>
      </c>
      <c r="O17" s="7">
        <f>IF(L17&gt;=1,"Complete",IF(L17&gt;0,"In Progress","Not Started"))</f>
        <v/>
      </c>
      <c r="Q17" s="35">
        <f>IFERROR(MID($A$1,FIND(" acq",$A$1)-4,4)*1,"")</f>
        <v/>
      </c>
      <c r="R17" s="7" t="n"/>
      <c r="S17" s="111" t="n"/>
    </row>
    <row r="18">
      <c r="A18" s="17" t="n">
        <v>114</v>
      </c>
      <c r="B18" s="7" t="inlineStr">
        <is>
          <t>1100- Specialties, Equipment &amp; Furnishings</t>
        </is>
      </c>
      <c r="C18" s="7" t="inlineStr">
        <is>
          <t>Clubhouse / Office Redecorate (FFE)</t>
        </is>
      </c>
      <c r="D18" s="40" t="inlineStr">
        <is>
          <t>Clubhouse Upgrades</t>
        </is>
      </c>
      <c r="E18" s="67" t="inlineStr">
        <is>
          <t>Capex</t>
        </is>
      </c>
      <c r="F18" s="7" t="inlineStr">
        <is>
          <t>Year 1</t>
        </is>
      </c>
      <c r="G18" s="20" t="n">
        <v>35000</v>
      </c>
      <c r="H18" s="20" t="n">
        <v>53745</v>
      </c>
      <c r="I18" s="21">
        <f>G18-H18</f>
        <v/>
      </c>
      <c r="J18" s="8">
        <f>IF(G18=0,0,H18/G18)</f>
        <v/>
      </c>
      <c r="K18" s="35" t="inlineStr">
        <is>
          <t>N/A</t>
        </is>
      </c>
      <c r="L18" s="8">
        <f>MIN(J18,1)</f>
        <v/>
      </c>
      <c r="N18" s="7">
        <f>IF(E18="GC","1st Call","Other")</f>
        <v/>
      </c>
      <c r="O18" s="7">
        <f>IF(L18&gt;=1,"Complete",IF(L18&gt;0,"In Progress","Not Started"))</f>
        <v/>
      </c>
      <c r="Q18" s="35">
        <f>IFERROR(MID($A$1,FIND(" acq",$A$1)-4,4)*1,"")</f>
        <v/>
      </c>
      <c r="R18" s="7" t="n"/>
      <c r="S18" s="111" t="n"/>
    </row>
    <row r="19">
      <c r="A19" s="7" t="n">
        <v>106</v>
      </c>
      <c r="B19" s="7" t="inlineStr">
        <is>
          <t>0900 - FF&amp;E in Units</t>
        </is>
      </c>
      <c r="C19" s="7" t="inlineStr">
        <is>
          <t xml:space="preserve">Range Queen </t>
        </is>
      </c>
      <c r="D19" s="40" t="inlineStr">
        <is>
          <t>Firestops</t>
        </is>
      </c>
      <c r="E19" s="67" t="inlineStr">
        <is>
          <t>Capex</t>
        </is>
      </c>
      <c r="F19" s="7" t="inlineStr">
        <is>
          <t>Year 1</t>
        </is>
      </c>
      <c r="G19" s="20" t="n">
        <v>30240</v>
      </c>
      <c r="H19" s="20" t="n">
        <v>0</v>
      </c>
      <c r="I19" s="21">
        <f>G19-H19</f>
        <v/>
      </c>
      <c r="J19" s="8">
        <f>IF(G19=0,0,H19/G19)</f>
        <v/>
      </c>
      <c r="K19" s="35" t="inlineStr">
        <is>
          <t>N/A</t>
        </is>
      </c>
      <c r="L19" s="8">
        <f>MIN(J19,1)</f>
        <v/>
      </c>
      <c r="N19" s="7">
        <f>IF(E19="GC","1st Call","Other")</f>
        <v/>
      </c>
      <c r="O19" s="7">
        <f>IF(L19&gt;=1,"Complete",IF(L19&gt;0,"In Progress","Not Started"))</f>
        <v/>
      </c>
      <c r="Q19" s="35">
        <f>IFERROR(MID($A$1,FIND(" acq",$A$1)-4,4)*1,"")</f>
        <v/>
      </c>
      <c r="R19" s="7" t="n"/>
      <c r="S19" s="111" t="n"/>
    </row>
    <row r="20">
      <c r="A20" s="17" t="n">
        <v>120</v>
      </c>
      <c r="B20" s="7" t="inlineStr">
        <is>
          <t>1100- Specialties, Equipment &amp; Furnishings</t>
        </is>
      </c>
      <c r="C20" s="7" t="inlineStr">
        <is>
          <t>Fitness Equipment</t>
        </is>
      </c>
      <c r="D20" s="40" t="inlineStr">
        <is>
          <t>New gym equipment</t>
        </is>
      </c>
      <c r="E20" s="67" t="inlineStr">
        <is>
          <t>Capex</t>
        </is>
      </c>
      <c r="F20" s="7" t="inlineStr">
        <is>
          <t>Year 1</t>
        </is>
      </c>
      <c r="G20" s="20" t="n">
        <v>30000</v>
      </c>
      <c r="H20" s="20" t="n">
        <v>19034</v>
      </c>
      <c r="I20" s="21">
        <f>G20-H20</f>
        <v/>
      </c>
      <c r="J20" s="8">
        <f>IF(G20=0,0,H20/G20)</f>
        <v/>
      </c>
      <c r="K20" s="35" t="inlineStr">
        <is>
          <t>N/A</t>
        </is>
      </c>
      <c r="L20" s="8">
        <f>MIN(J20,1)</f>
        <v/>
      </c>
      <c r="M20" t="inlineStr">
        <is>
          <t>New gym equipment</t>
        </is>
      </c>
      <c r="N20" s="7">
        <f>IF(E20="GC","1st Call","Other")</f>
        <v/>
      </c>
      <c r="O20" s="7">
        <f>IF(L20&gt;=1,"Complete",IF(L20&gt;0,"In Progress","Not Started"))</f>
        <v/>
      </c>
      <c r="Q20" s="35">
        <f>IFERROR(MID($A$1,FIND(" acq",$A$1)-4,4)*1,"")</f>
        <v/>
      </c>
      <c r="R20" s="7" t="n"/>
      <c r="S20" s="111" t="n"/>
    </row>
    <row r="21">
      <c r="A21" s="7" t="n">
        <v>122</v>
      </c>
      <c r="B21" s="7" t="inlineStr">
        <is>
          <t>1100- Specialties, Equipment &amp; Furnishings</t>
        </is>
      </c>
      <c r="C21" s="7" t="inlineStr">
        <is>
          <t>Pool furniture</t>
        </is>
      </c>
      <c r="D21" s="40" t="inlineStr">
        <is>
          <t>Include additional tables/sitting areas</t>
        </is>
      </c>
      <c r="E21" s="67" t="inlineStr">
        <is>
          <t>Capex</t>
        </is>
      </c>
      <c r="F21" s="7" t="inlineStr">
        <is>
          <t>Year 1</t>
        </is>
      </c>
      <c r="G21" s="20" t="n">
        <v>30000</v>
      </c>
      <c r="H21" s="20" t="n">
        <v>4650</v>
      </c>
      <c r="I21" s="21">
        <f>G21-H21</f>
        <v/>
      </c>
      <c r="J21" s="8">
        <f>IF(G21=0,0,H21/G21)</f>
        <v/>
      </c>
      <c r="K21" s="35" t="inlineStr">
        <is>
          <t>N/A</t>
        </is>
      </c>
      <c r="L21" s="8">
        <f>MIN(J21,1)</f>
        <v/>
      </c>
      <c r="M21" t="inlineStr">
        <is>
          <t>Include additional tables/sitting areas</t>
        </is>
      </c>
      <c r="N21" s="7">
        <f>IF(E21="GC","1st Call","Other")</f>
        <v/>
      </c>
      <c r="O21" s="7">
        <f>IF(L21&gt;=1,"Complete",IF(L21&gt;0,"In Progress","Not Started"))</f>
        <v/>
      </c>
      <c r="Q21" s="35">
        <f>IFERROR(MID($A$1,FIND(" acq",$A$1)-4,4)*1,"")</f>
        <v/>
      </c>
      <c r="R21" s="7" t="n"/>
      <c r="S21" s="111" t="n"/>
    </row>
    <row r="22">
      <c r="A22" s="17" t="n">
        <v>16</v>
      </c>
      <c r="B22" s="7" t="inlineStr">
        <is>
          <t>0200 - Site Utilities &amp; Improvements</t>
        </is>
      </c>
      <c r="C22" s="7" t="inlineStr">
        <is>
          <t>Parking equipment</t>
        </is>
      </c>
      <c r="D22" s="40" t="inlineStr">
        <is>
          <t>add 10 speed bumps</t>
        </is>
      </c>
      <c r="E22" s="41" t="inlineStr">
        <is>
          <t>GC</t>
        </is>
      </c>
      <c r="F22" s="7" t="inlineStr">
        <is>
          <t>Year 1</t>
        </is>
      </c>
      <c r="G22" s="20" t="n">
        <v>28000</v>
      </c>
      <c r="H22" s="20" t="n">
        <v>28000</v>
      </c>
      <c r="I22" s="21">
        <f>G22-H22</f>
        <v/>
      </c>
      <c r="J22" s="8">
        <f>IF(G22=0,0,H22/G22)</f>
        <v/>
      </c>
      <c r="K22" s="35" t="n">
        <v>0</v>
      </c>
      <c r="L22" s="8">
        <f>MIN(J22,1)</f>
        <v/>
      </c>
      <c r="M22" t="inlineStr">
        <is>
          <t>add 10 speed bumps</t>
        </is>
      </c>
      <c r="N22" s="7">
        <f>IF(E22="GC","1st Call","Other")</f>
        <v/>
      </c>
      <c r="O22" s="7">
        <f>IF(L22&gt;=1,"Complete",IF(L22&gt;0,"In Progress","Not Started"))</f>
        <v/>
      </c>
      <c r="Q22" s="35">
        <f>IFERROR(MID($A$1,FIND(" acq",$A$1)-4,4)*1,"")</f>
        <v/>
      </c>
      <c r="R22" s="7" t="n"/>
      <c r="S22" s="111" t="n"/>
    </row>
    <row r="23">
      <c r="A23" s="7" t="n">
        <v>38</v>
      </c>
      <c r="B23" s="7" t="inlineStr">
        <is>
          <t>0200 - Site Utilities &amp; Improvements</t>
        </is>
      </c>
      <c r="C23" s="7" t="inlineStr">
        <is>
          <t>Carports / Garages</t>
        </is>
      </c>
      <c r="D23" s="40" t="inlineStr">
        <is>
          <t>Replace 6 garage doors and paint garages</t>
        </is>
      </c>
      <c r="E23" s="41" t="inlineStr">
        <is>
          <t>GC</t>
        </is>
      </c>
      <c r="F23" s="7" t="inlineStr">
        <is>
          <t>Year 1</t>
        </is>
      </c>
      <c r="G23" s="20" t="n">
        <v>28000</v>
      </c>
      <c r="H23" s="20" t="n">
        <v>28000</v>
      </c>
      <c r="I23" s="21">
        <f>G23-H23</f>
        <v/>
      </c>
      <c r="J23" s="8">
        <f>IF(G23=0,0,H23/G23)</f>
        <v/>
      </c>
      <c r="K23" s="35" t="n">
        <v>0</v>
      </c>
      <c r="L23" s="8">
        <f>MIN(J23,1)</f>
        <v/>
      </c>
      <c r="M23" t="inlineStr">
        <is>
          <t>Replace 6 garage doors and paint garages</t>
        </is>
      </c>
      <c r="N23" s="7">
        <f>IF(E23="GC","1st Call","Other")</f>
        <v/>
      </c>
      <c r="O23" s="7">
        <f>IF(L23&gt;=1,"Complete",IF(L23&gt;0,"In Progress","Not Started"))</f>
        <v/>
      </c>
      <c r="Q23" s="35">
        <f>IFERROR(MID($A$1,FIND(" acq",$A$1)-4,4)*1,"")</f>
        <v/>
      </c>
      <c r="R23" s="7" t="n"/>
      <c r="S23" s="111" t="n"/>
    </row>
    <row r="24">
      <c r="A24" s="17" t="n">
        <v>19</v>
      </c>
      <c r="B24" s="7" t="inlineStr">
        <is>
          <t>0200 - Site Utilities &amp; Improvements</t>
        </is>
      </c>
      <c r="C24" s="7" t="inlineStr">
        <is>
          <t>Landscape irrigation</t>
        </is>
      </c>
      <c r="D24" s="40" t="inlineStr">
        <is>
          <t>inspect and repair irrigation</t>
        </is>
      </c>
      <c r="E24" s="41" t="inlineStr">
        <is>
          <t>GC</t>
        </is>
      </c>
      <c r="F24" s="7" t="inlineStr">
        <is>
          <t>Year 1</t>
        </is>
      </c>
      <c r="G24" s="20" t="n">
        <v>26000</v>
      </c>
      <c r="H24" s="20" t="n">
        <v>26000</v>
      </c>
      <c r="I24" s="21">
        <f>G24-H24</f>
        <v/>
      </c>
      <c r="J24" s="8">
        <f>IF(G24=0,0,H24/G24)</f>
        <v/>
      </c>
      <c r="K24" s="35" t="n">
        <v>0</v>
      </c>
      <c r="L24" s="8">
        <f>MIN(J24,1)</f>
        <v/>
      </c>
      <c r="M24" t="inlineStr">
        <is>
          <t>inspect and repair irrigation</t>
        </is>
      </c>
      <c r="N24" s="7">
        <f>IF(E24="GC","1st Call","Other")</f>
        <v/>
      </c>
      <c r="O24" s="7">
        <f>IF(L24&gt;=1,"Complete",IF(L24&gt;0,"In Progress","Not Started"))</f>
        <v/>
      </c>
      <c r="Q24" s="35">
        <f>IFERROR(MID($A$1,FIND(" acq",$A$1)-4,4)*1,"")</f>
        <v/>
      </c>
      <c r="R24" s="7" t="n"/>
      <c r="S24" s="111" t="n"/>
    </row>
    <row r="25">
      <c r="A25" s="7" t="n">
        <v>110</v>
      </c>
      <c r="B25" s="7" t="inlineStr">
        <is>
          <t>1100- Specialties, Equipment &amp; Furnishings</t>
        </is>
      </c>
      <c r="C25" s="7" t="inlineStr">
        <is>
          <t>Signage - entry</t>
        </is>
      </c>
      <c r="D25" s="40" t="inlineStr">
        <is>
          <t>New Monument Sign at corner</t>
        </is>
      </c>
      <c r="E25" s="67" t="inlineStr">
        <is>
          <t>Capex</t>
        </is>
      </c>
      <c r="F25" s="7" t="inlineStr">
        <is>
          <t>Year 1</t>
        </is>
      </c>
      <c r="G25" s="20" t="n">
        <v>25000</v>
      </c>
      <c r="H25" s="20" t="n">
        <v>7329</v>
      </c>
      <c r="I25" s="21">
        <f>G25-H25</f>
        <v/>
      </c>
      <c r="J25" s="8">
        <f>IF(G25=0,0,H25/G25)</f>
        <v/>
      </c>
      <c r="K25" s="35" t="inlineStr">
        <is>
          <t>N/A</t>
        </is>
      </c>
      <c r="L25" s="8">
        <f>MIN(J25,1)</f>
        <v/>
      </c>
      <c r="M25" t="inlineStr">
        <is>
          <t>New Monument Sign at corner</t>
        </is>
      </c>
      <c r="N25" s="7">
        <f>IF(E25="GC","1st Call","Other")</f>
        <v/>
      </c>
      <c r="O25" s="7">
        <f>IF(L25&gt;=1,"Complete",IF(L25&gt;0,"In Progress","Not Started"))</f>
        <v/>
      </c>
      <c r="Q25" s="35">
        <f>IFERROR(MID($A$1,FIND(" acq",$A$1)-4,4)*1,"")</f>
        <v/>
      </c>
      <c r="R25" s="7" t="n"/>
      <c r="S25" s="111" t="n"/>
    </row>
    <row r="26">
      <c r="A26" s="17" t="n">
        <v>123</v>
      </c>
      <c r="B26" s="7" t="inlineStr">
        <is>
          <t>1100- Specialties, Equipment &amp; Furnishings</t>
        </is>
      </c>
      <c r="C26" s="7" t="inlineStr">
        <is>
          <t>Fitness center renovation</t>
        </is>
      </c>
      <c r="D26" s="40" t="inlineStr">
        <is>
          <t>Remove wall to enlarge gym area &amp; install flooring/paint</t>
        </is>
      </c>
      <c r="E26" s="41" t="inlineStr">
        <is>
          <t>GC</t>
        </is>
      </c>
      <c r="F26" s="7" t="inlineStr">
        <is>
          <t>Year 1</t>
        </is>
      </c>
      <c r="G26" s="20" t="n">
        <v>25000</v>
      </c>
      <c r="H26" s="20" t="n">
        <v>25000</v>
      </c>
      <c r="I26" s="21">
        <f>G26-H26</f>
        <v/>
      </c>
      <c r="J26" s="8">
        <f>IF(G26=0,0,H26/G26)</f>
        <v/>
      </c>
      <c r="K26" s="35" t="n">
        <v>0</v>
      </c>
      <c r="L26" s="8">
        <f>MIN(J26,1)</f>
        <v/>
      </c>
      <c r="M26" t="inlineStr">
        <is>
          <t>Remove wall to enlarge gym area &amp; install flooring/paint</t>
        </is>
      </c>
      <c r="N26" s="7">
        <f>IF(E26="GC","1st Call","Other")</f>
        <v/>
      </c>
      <c r="O26" s="7">
        <f>IF(L26&gt;=1,"Complete",IF(L26&gt;0,"In Progress","Not Started"))</f>
        <v/>
      </c>
      <c r="Q26" s="35">
        <f>IFERROR(MID($A$1,FIND(" acq",$A$1)-4,4)*1,"")</f>
        <v/>
      </c>
      <c r="R26" s="7" t="n"/>
      <c r="S26" s="111" t="n"/>
    </row>
    <row r="27">
      <c r="A27" s="7" t="n">
        <v>70</v>
      </c>
      <c r="B27" s="7" t="inlineStr">
        <is>
          <t>0800 - Exterior Wall</t>
        </is>
      </c>
      <c r="C27" s="7" t="inlineStr">
        <is>
          <t>Repair / replace wood siding</t>
        </is>
      </c>
      <c r="D27" s="40" t="inlineStr">
        <is>
          <t>Added $8000 for paint to match</t>
        </is>
      </c>
      <c r="E27" s="41" t="inlineStr">
        <is>
          <t>GC</t>
        </is>
      </c>
      <c r="F27" s="7" t="inlineStr">
        <is>
          <t>Year 1</t>
        </is>
      </c>
      <c r="G27" s="20" t="n">
        <v>24000</v>
      </c>
      <c r="H27" s="20" t="n">
        <v>24000</v>
      </c>
      <c r="I27" s="21">
        <f>G27-H27</f>
        <v/>
      </c>
      <c r="J27" s="8">
        <f>IF(G27=0,0,H27/G27)</f>
        <v/>
      </c>
      <c r="K27" s="35" t="n">
        <v>0</v>
      </c>
      <c r="L27" s="8">
        <f>MIN(J27,1)</f>
        <v/>
      </c>
      <c r="M27" t="inlineStr">
        <is>
          <t>Added $8000 for paint to match</t>
        </is>
      </c>
      <c r="N27" s="7">
        <f>IF(E27="GC","1st Call","Other")</f>
        <v/>
      </c>
      <c r="O27" s="7">
        <f>IF(L27&gt;=1,"Complete",IF(L27&gt;0,"In Progress","Not Started"))</f>
        <v/>
      </c>
      <c r="Q27" s="35">
        <f>IFERROR(MID($A$1,FIND(" acq",$A$1)-4,4)*1,"")</f>
        <v/>
      </c>
      <c r="R27" s="7" t="n"/>
      <c r="S27" s="111" t="n"/>
    </row>
    <row r="28">
      <c r="A28" s="17" t="n">
        <v>80</v>
      </c>
      <c r="B28" s="7" t="inlineStr">
        <is>
          <t>0800 - Exterior Wall</t>
        </is>
      </c>
      <c r="C28" s="7" t="inlineStr">
        <is>
          <t>Repair / replace wood trim</t>
        </is>
      </c>
      <c r="D28" s="40" t="inlineStr">
        <is>
          <t>Added $7500 for paint to match</t>
        </is>
      </c>
      <c r="E28" s="41" t="inlineStr">
        <is>
          <t>GC</t>
        </is>
      </c>
      <c r="F28" s="7" t="inlineStr">
        <is>
          <t>Year 1</t>
        </is>
      </c>
      <c r="G28" s="20" t="n">
        <v>22500</v>
      </c>
      <c r="H28" s="20" t="n">
        <v>22500</v>
      </c>
      <c r="I28" s="21">
        <f>G28-H28</f>
        <v/>
      </c>
      <c r="J28" s="8">
        <f>IF(G28=0,0,H28/G28)</f>
        <v/>
      </c>
      <c r="K28" s="35" t="n">
        <v>0</v>
      </c>
      <c r="L28" s="8">
        <f>MIN(J28,1)</f>
        <v/>
      </c>
      <c r="M28" t="inlineStr">
        <is>
          <t>Added $7500 for paint to match</t>
        </is>
      </c>
      <c r="N28" s="7">
        <f>IF(E28="GC","1st Call","Other")</f>
        <v/>
      </c>
      <c r="O28" s="7">
        <f>IF(L28&gt;=1,"Complete",IF(L28&gt;0,"In Progress","Not Started"))</f>
        <v/>
      </c>
      <c r="Q28" s="35">
        <f>IFERROR(MID($A$1,FIND(" acq",$A$1)-4,4)*1,"")</f>
        <v/>
      </c>
      <c r="R28" s="7" t="n"/>
      <c r="S28" s="111" t="n"/>
    </row>
    <row r="29">
      <c r="A29" s="7" t="n">
        <v>18</v>
      </c>
      <c r="B29" s="7" t="inlineStr">
        <is>
          <t>0200 - Site Utilities &amp; Improvements</t>
        </is>
      </c>
      <c r="C29" s="7" t="inlineStr">
        <is>
          <t>Sidewalks</t>
        </is>
      </c>
      <c r="D29" s="40" t="inlineStr">
        <is>
          <t>repair cracked concrete</t>
        </is>
      </c>
      <c r="E29" s="41" t="inlineStr">
        <is>
          <t>GC</t>
        </is>
      </c>
      <c r="F29" s="7" t="inlineStr">
        <is>
          <t>Year 1</t>
        </is>
      </c>
      <c r="G29" s="20" t="n">
        <v>20000</v>
      </c>
      <c r="H29" s="20" t="n">
        <v>20000</v>
      </c>
      <c r="I29" s="21">
        <f>G29-H29</f>
        <v/>
      </c>
      <c r="J29" s="8">
        <f>IF(G29=0,0,H29/G29)</f>
        <v/>
      </c>
      <c r="K29" s="35" t="n">
        <v>0</v>
      </c>
      <c r="L29" s="8">
        <f>MIN(J29,1)</f>
        <v/>
      </c>
      <c r="M29" t="inlineStr">
        <is>
          <t>repair cracked concrete</t>
        </is>
      </c>
      <c r="N29" s="7">
        <f>IF(E29="GC","1st Call","Other")</f>
        <v/>
      </c>
      <c r="O29" s="7">
        <f>IF(L29&gt;=1,"Complete",IF(L29&gt;0,"In Progress","Not Started"))</f>
        <v/>
      </c>
      <c r="Q29" s="35">
        <f>IFERROR(MID($A$1,FIND(" acq",$A$1)-4,4)*1,"")</f>
        <v/>
      </c>
      <c r="R29" s="7" t="n"/>
      <c r="S29" s="111" t="n"/>
    </row>
    <row r="30">
      <c r="A30" s="17" t="n">
        <v>59</v>
      </c>
      <c r="B30" s="7" t="inlineStr">
        <is>
          <t>0700 - Roofing</t>
        </is>
      </c>
      <c r="C30" s="7" t="inlineStr">
        <is>
          <t>Asphalt composite shingle roofing</t>
        </is>
      </c>
      <c r="D30" s="40" t="inlineStr">
        <is>
          <t>inspect and replace missing or damaged shingles</t>
        </is>
      </c>
      <c r="E30" s="41" t="inlineStr">
        <is>
          <t>GC</t>
        </is>
      </c>
      <c r="F30" s="7" t="inlineStr">
        <is>
          <t>Year 1</t>
        </is>
      </c>
      <c r="G30" s="20" t="n">
        <v>20000</v>
      </c>
      <c r="H30" s="20" t="n">
        <v>20000</v>
      </c>
      <c r="I30" s="21">
        <f>G30-H30</f>
        <v/>
      </c>
      <c r="J30" s="8">
        <f>IF(G30=0,0,H30/G30)</f>
        <v/>
      </c>
      <c r="K30" s="35" t="n">
        <v>0</v>
      </c>
      <c r="L30" s="8">
        <f>MIN(J30,1)</f>
        <v/>
      </c>
      <c r="M30" t="inlineStr">
        <is>
          <t>inspect and replace missing or damaged shingles</t>
        </is>
      </c>
      <c r="N30" s="7">
        <f>IF(E30="GC","1st Call","Other")</f>
        <v/>
      </c>
      <c r="O30" s="7">
        <f>IF(L30&gt;=1,"Complete",IF(L30&gt;0,"In Progress","Not Started"))</f>
        <v/>
      </c>
      <c r="Q30" s="35">
        <f>IFERROR(MID($A$1,FIND(" acq",$A$1)-4,4)*1,"")</f>
        <v/>
      </c>
      <c r="R30" s="7" t="n"/>
      <c r="S30" s="111" t="n"/>
    </row>
    <row r="31">
      <c r="A31" s="7" t="n">
        <v>53</v>
      </c>
      <c r="B31" s="7" t="inlineStr">
        <is>
          <t>0400 - Structure</t>
        </is>
      </c>
      <c r="C31" s="7" t="inlineStr">
        <is>
          <t>Repair balcony framing &amp; decking</t>
        </is>
      </c>
      <c r="D31" s="40" t="inlineStr">
        <is>
          <t>Fill cracks in decking</t>
        </is>
      </c>
      <c r="E31" s="41" t="inlineStr">
        <is>
          <t>GC</t>
        </is>
      </c>
      <c r="F31" s="7" t="inlineStr">
        <is>
          <t>Year 1</t>
        </is>
      </c>
      <c r="G31" s="20" t="n">
        <v>18500</v>
      </c>
      <c r="H31" s="20" t="n">
        <v>18500</v>
      </c>
      <c r="I31" s="21">
        <f>G31-H31</f>
        <v/>
      </c>
      <c r="J31" s="8">
        <f>IF(G31=0,0,H31/G31)</f>
        <v/>
      </c>
      <c r="K31" s="35" t="n">
        <v>0</v>
      </c>
      <c r="L31" s="8">
        <f>MIN(J31,1)</f>
        <v/>
      </c>
      <c r="M31" t="inlineStr">
        <is>
          <t>Fill cracks in decking</t>
        </is>
      </c>
      <c r="N31" s="7">
        <f>IF(E31="GC","1st Call","Other")</f>
        <v/>
      </c>
      <c r="O31" s="7">
        <f>IF(L31&gt;=1,"Complete",IF(L31&gt;0,"In Progress","Not Started"))</f>
        <v/>
      </c>
      <c r="Q31" s="35">
        <f>IFERROR(MID($A$1,FIND(" acq",$A$1)-4,4)*1,"")</f>
        <v/>
      </c>
      <c r="R31" s="7" t="n"/>
      <c r="S31" s="111" t="n"/>
    </row>
    <row r="32">
      <c r="A32" s="17" t="n">
        <v>14</v>
      </c>
      <c r="B32" s="7" t="inlineStr">
        <is>
          <t>0200 - Site Utilities &amp; Improvements</t>
        </is>
      </c>
      <c r="C32" s="7" t="inlineStr">
        <is>
          <t>Concrete pavement</t>
        </is>
      </c>
      <c r="D32" s="40" t="inlineStr">
        <is>
          <t>Repair</t>
        </is>
      </c>
      <c r="E32" s="41" t="inlineStr">
        <is>
          <t>GC</t>
        </is>
      </c>
      <c r="F32" s="7" t="inlineStr">
        <is>
          <t>Year 1</t>
        </is>
      </c>
      <c r="G32" s="20" t="n">
        <v>18000</v>
      </c>
      <c r="H32" s="20" t="n">
        <v>18000</v>
      </c>
      <c r="I32" s="21">
        <f>G32-H32</f>
        <v/>
      </c>
      <c r="J32" s="8">
        <f>IF(G32=0,0,H32/G32)</f>
        <v/>
      </c>
      <c r="K32" s="35" t="n">
        <v>0</v>
      </c>
      <c r="L32" s="8">
        <f>MIN(J32,1)</f>
        <v/>
      </c>
      <c r="M32" t="inlineStr">
        <is>
          <t>Repair</t>
        </is>
      </c>
      <c r="N32" s="7">
        <f>IF(E32="GC","1st Call","Other")</f>
        <v/>
      </c>
      <c r="O32" s="7">
        <f>IF(L32&gt;=1,"Complete",IF(L32&gt;0,"In Progress","Not Started"))</f>
        <v/>
      </c>
      <c r="Q32" s="35">
        <f>IFERROR(MID($A$1,FIND(" acq",$A$1)-4,4)*1,"")</f>
        <v/>
      </c>
      <c r="R32" s="7" t="n"/>
      <c r="S32" s="111" t="n"/>
    </row>
    <row r="33">
      <c r="A33" s="7" t="n">
        <v>29</v>
      </c>
      <c r="B33" s="7" t="inlineStr">
        <is>
          <t>0200 - Site Utilities &amp; Improvements</t>
        </is>
      </c>
      <c r="C33" s="7" t="inlineStr">
        <is>
          <t>Fences &amp; gates - swimming pool</t>
        </is>
      </c>
      <c r="D33" s="40" t="inlineStr">
        <is>
          <t>repair dog park and Pool fences and paint</t>
        </is>
      </c>
      <c r="E33" s="41" t="inlineStr">
        <is>
          <t>GC</t>
        </is>
      </c>
      <c r="F33" s="7" t="inlineStr">
        <is>
          <t>Year 1</t>
        </is>
      </c>
      <c r="G33" s="20" t="n">
        <v>18000</v>
      </c>
      <c r="H33" s="20" t="n">
        <v>18000</v>
      </c>
      <c r="I33" s="21">
        <f>G33-H33</f>
        <v/>
      </c>
      <c r="J33" s="8">
        <f>IF(G33=0,0,H33/G33)</f>
        <v/>
      </c>
      <c r="K33" s="35" t="n">
        <v>0</v>
      </c>
      <c r="L33" s="8">
        <f>MIN(J33,1)</f>
        <v/>
      </c>
      <c r="M33" t="inlineStr">
        <is>
          <t>repair dog park and Pool fences and paint</t>
        </is>
      </c>
      <c r="N33" s="7">
        <f>IF(E33="GC","1st Call","Other")</f>
        <v/>
      </c>
      <c r="O33" s="7">
        <f>IF(L33&gt;=1,"Complete",IF(L33&gt;0,"In Progress","Not Started"))</f>
        <v/>
      </c>
      <c r="Q33" s="35">
        <f>IFERROR(MID($A$1,FIND(" acq",$A$1)-4,4)*1,"")</f>
        <v/>
      </c>
      <c r="R33" s="7" t="n"/>
      <c r="S33" s="111" t="n"/>
    </row>
    <row r="34">
      <c r="A34" s="17" t="n">
        <v>12</v>
      </c>
      <c r="B34" s="7" t="inlineStr">
        <is>
          <t>0200 - Site Utilities &amp; Improvements</t>
        </is>
      </c>
      <c r="C34" s="7" t="inlineStr">
        <is>
          <t>Storm sewer piping</t>
        </is>
      </c>
      <c r="D34" s="40" t="inlineStr">
        <is>
          <t>Sewer Pipe Repairs</t>
        </is>
      </c>
      <c r="E34" s="41" t="inlineStr">
        <is>
          <t>GC</t>
        </is>
      </c>
      <c r="F34" s="7" t="inlineStr">
        <is>
          <t>Year 1</t>
        </is>
      </c>
      <c r="G34" s="20" t="n">
        <v>16000</v>
      </c>
      <c r="H34" s="20" t="n">
        <v>16000</v>
      </c>
      <c r="I34" s="21">
        <f>G34-H34</f>
        <v/>
      </c>
      <c r="J34" s="8">
        <f>IF(G34=0,0,H34/G34)</f>
        <v/>
      </c>
      <c r="K34" s="35" t="n">
        <v>0</v>
      </c>
      <c r="L34" s="8">
        <f>MIN(J34,1)</f>
        <v/>
      </c>
      <c r="N34" s="7">
        <f>IF(E34="GC","1st Call","Other")</f>
        <v/>
      </c>
      <c r="O34" s="7">
        <f>IF(L34&gt;=1,"Complete",IF(L34&gt;0,"In Progress","Not Started"))</f>
        <v/>
      </c>
      <c r="Q34" s="35">
        <f>IFERROR(MID($A$1,FIND(" acq",$A$1)-4,4)*1,"")</f>
        <v/>
      </c>
      <c r="R34" s="7" t="n"/>
      <c r="S34" s="111" t="n"/>
    </row>
    <row r="35">
      <c r="A35" s="7" t="n">
        <v>140</v>
      </c>
      <c r="B35" s="7" t="inlineStr">
        <is>
          <t>1600 - Electrical</t>
        </is>
      </c>
      <c r="C35" s="7" t="inlineStr">
        <is>
          <t>Electrical distribution</t>
        </is>
      </c>
      <c r="D35" s="40" t="inlineStr">
        <is>
          <t>repair outside GFCI'S</t>
        </is>
      </c>
      <c r="E35" s="41" t="inlineStr">
        <is>
          <t>GC</t>
        </is>
      </c>
      <c r="F35" s="7" t="inlineStr">
        <is>
          <t>Year 1</t>
        </is>
      </c>
      <c r="G35" s="20" t="n">
        <v>16000</v>
      </c>
      <c r="H35" s="20" t="n">
        <v>16000</v>
      </c>
      <c r="I35" s="21">
        <f>G35-H35</f>
        <v/>
      </c>
      <c r="J35" s="8">
        <f>IF(G35=0,0,H35/G35)</f>
        <v/>
      </c>
      <c r="K35" s="35" t="n">
        <v>0</v>
      </c>
      <c r="L35" s="8">
        <f>MIN(J35,1)</f>
        <v/>
      </c>
      <c r="M35" t="inlineStr">
        <is>
          <t>repair outside GFCI'S</t>
        </is>
      </c>
      <c r="N35" s="7">
        <f>IF(E35="GC","1st Call","Other")</f>
        <v/>
      </c>
      <c r="O35" s="7">
        <f>IF(L35&gt;=1,"Complete",IF(L35&gt;0,"In Progress","Not Started"))</f>
        <v/>
      </c>
      <c r="Q35" s="35">
        <f>IFERROR(MID($A$1,FIND(" acq",$A$1)-4,4)*1,"")</f>
        <v/>
      </c>
      <c r="R35" s="7" t="n"/>
      <c r="S35" s="111" t="n"/>
    </row>
    <row r="36">
      <c r="A36" s="17" t="n">
        <v>111</v>
      </c>
      <c r="B36" s="7" t="inlineStr">
        <is>
          <t>1100- Specialties, Equipment &amp; Furnishings</t>
        </is>
      </c>
      <c r="C36" s="7" t="inlineStr">
        <is>
          <t>Signage - site</t>
        </is>
      </c>
      <c r="D36" s="40" t="inlineStr">
        <is>
          <t>Bldg ID signs, common area signage</t>
        </is>
      </c>
      <c r="E36" s="67" t="inlineStr">
        <is>
          <t>Capex</t>
        </is>
      </c>
      <c r="F36" s="7" t="inlineStr">
        <is>
          <t>Year 1</t>
        </is>
      </c>
      <c r="G36" s="20" t="n">
        <v>15000</v>
      </c>
      <c r="H36" s="20" t="n">
        <v>4397</v>
      </c>
      <c r="I36" s="21">
        <f>G36-H36</f>
        <v/>
      </c>
      <c r="J36" s="8">
        <f>IF(G36=0,0,H36/G36)</f>
        <v/>
      </c>
      <c r="K36" s="35" t="inlineStr">
        <is>
          <t>N/A</t>
        </is>
      </c>
      <c r="L36" s="8">
        <f>MIN(J36,1)</f>
        <v/>
      </c>
      <c r="M36" t="inlineStr">
        <is>
          <t>Bldg ID signs, common area signage</t>
        </is>
      </c>
      <c r="N36" s="7">
        <f>IF(E36="GC","1st Call","Other")</f>
        <v/>
      </c>
      <c r="O36" s="7">
        <f>IF(L36&gt;=1,"Complete",IF(L36&gt;0,"In Progress","Not Started"))</f>
        <v/>
      </c>
      <c r="Q36" s="35">
        <f>IFERROR(MID($A$1,FIND(" acq",$A$1)-4,4)*1,"")</f>
        <v/>
      </c>
      <c r="R36" s="7" t="n"/>
      <c r="S36" s="111" t="n"/>
    </row>
    <row r="37">
      <c r="A37" s="7" t="n">
        <v>118</v>
      </c>
      <c r="B37" s="7" t="inlineStr">
        <is>
          <t>1100- Specialties, Equipment &amp; Furnishings</t>
        </is>
      </c>
      <c r="C37" s="7" t="inlineStr">
        <is>
          <t>Audio systems</t>
        </is>
      </c>
      <c r="D37" s="40" t="inlineStr">
        <is>
          <t>Speaker system for  main pool area</t>
        </is>
      </c>
      <c r="E37" s="41" t="inlineStr">
        <is>
          <t>GC</t>
        </is>
      </c>
      <c r="F37" s="7" t="inlineStr">
        <is>
          <t>Year 1</t>
        </is>
      </c>
      <c r="G37" s="20" t="n">
        <v>15000</v>
      </c>
      <c r="H37" s="20" t="n">
        <v>15000</v>
      </c>
      <c r="I37" s="21">
        <f>G37-H37</f>
        <v/>
      </c>
      <c r="J37" s="8">
        <f>IF(G37=0,0,H37/G37)</f>
        <v/>
      </c>
      <c r="K37" t="n">
        <v>0</v>
      </c>
      <c r="L37" s="8">
        <f>MIN(J37,1)</f>
        <v/>
      </c>
      <c r="M37" t="inlineStr">
        <is>
          <t>Speaker system for  main pool area</t>
        </is>
      </c>
      <c r="N37" s="7">
        <f>IF(E37="GC","1st Call","Other")</f>
        <v/>
      </c>
      <c r="O37" s="7">
        <f>IF(L37&gt;=1,"Complete",IF(L37&gt;0,"In Progress","Not Started"))</f>
        <v/>
      </c>
      <c r="Q37" s="35">
        <f>IFERROR(MID($A$1,FIND(" acq",$A$1)-4,4)*1,"")</f>
        <v/>
      </c>
      <c r="R37" s="7" t="n"/>
      <c r="S37" s="111" t="n"/>
    </row>
    <row r="38">
      <c r="A38" s="17" t="n">
        <v>15</v>
      </c>
      <c r="B38" s="7" t="inlineStr">
        <is>
          <t>0200 - Site Utilities &amp; Improvements</t>
        </is>
      </c>
      <c r="C38" s="7" t="inlineStr">
        <is>
          <t>Stripe parking areas</t>
        </is>
      </c>
      <c r="D38" s="40" t="inlineStr">
        <is>
          <t>Includes $5k for painting curbs at closing</t>
        </is>
      </c>
      <c r="E38" s="41" t="inlineStr">
        <is>
          <t>GC</t>
        </is>
      </c>
      <c r="F38" s="7" t="inlineStr">
        <is>
          <t>Year 1</t>
        </is>
      </c>
      <c r="G38" s="20" t="n">
        <v>13000</v>
      </c>
      <c r="H38" s="20" t="n">
        <v>13000</v>
      </c>
      <c r="I38" s="21">
        <f>G38-H38</f>
        <v/>
      </c>
      <c r="J38" s="8">
        <f>IF(G38=0,0,H38/G38)</f>
        <v/>
      </c>
      <c r="K38" s="18" t="n">
        <v>0</v>
      </c>
      <c r="L38" s="8">
        <f>MIN(J38,1)</f>
        <v/>
      </c>
      <c r="M38" t="inlineStr">
        <is>
          <t>Includes $5k for painting curbs at closing</t>
        </is>
      </c>
      <c r="N38" s="7">
        <f>IF(E38="GC","1st Call","Other")</f>
        <v/>
      </c>
      <c r="O38" s="7">
        <f>IF(L38&gt;=1,"Complete",IF(L38&gt;0,"In Progress","Not Started"))</f>
        <v/>
      </c>
      <c r="Q38" s="35">
        <f>IFERROR(MID($A$1,FIND(" acq",$A$1)-4,4)*1,"")</f>
        <v/>
      </c>
      <c r="S38" s="112" t="n"/>
    </row>
    <row r="39">
      <c r="A39" s="7" t="n">
        <v>36</v>
      </c>
      <c r="B39" s="7" t="inlineStr">
        <is>
          <t>0200 - Site Utilities &amp; Improvements</t>
        </is>
      </c>
      <c r="C39" s="7" t="inlineStr">
        <is>
          <t>Dumpster enclosures</t>
        </is>
      </c>
      <c r="D39" s="40" t="inlineStr">
        <is>
          <t>Repair Dumpsters and paint</t>
        </is>
      </c>
      <c r="E39" s="41" t="inlineStr">
        <is>
          <t>GC</t>
        </is>
      </c>
      <c r="F39" s="7" t="inlineStr">
        <is>
          <t>Year 1</t>
        </is>
      </c>
      <c r="G39" s="20" t="n">
        <v>12000</v>
      </c>
      <c r="H39" s="20" t="n">
        <v>12000</v>
      </c>
      <c r="I39" s="21">
        <f>G39-H39</f>
        <v/>
      </c>
      <c r="J39" s="8">
        <f>IF(G39=0,0,H39/G39)</f>
        <v/>
      </c>
      <c r="K39" t="n">
        <v>0</v>
      </c>
      <c r="L39" s="18">
        <f>MIN(J39,1)</f>
        <v/>
      </c>
      <c r="M39" s="48" t="inlineStr">
        <is>
          <t>Repair Dumpsters and paint</t>
        </is>
      </c>
      <c r="N39" s="48">
        <f>IF(E39="GC","1st Call","Other")</f>
        <v/>
      </c>
      <c r="O39" s="48">
        <f>IF(L39&gt;=1,"Complete",IF(L39&gt;0,"In Progress","Not Started"))</f>
        <v/>
      </c>
      <c r="P39" s="48" t="n"/>
      <c r="Q39" s="70">
        <f>IFERROR(MID($A$1,FIND(" acq",$A$1)-4,4)*1,"")</f>
        <v/>
      </c>
      <c r="S39" s="112" t="n"/>
    </row>
    <row r="40">
      <c r="A40" s="17" t="n">
        <v>64</v>
      </c>
      <c r="B40" s="7" t="inlineStr">
        <is>
          <t>0700 - Roofing</t>
        </is>
      </c>
      <c r="C40" s="7" t="inlineStr">
        <is>
          <t>Gutters &amp; downspouts</t>
        </is>
      </c>
      <c r="D40" s="40" t="inlineStr">
        <is>
          <t>replace missing elbows and splash blocks</t>
        </is>
      </c>
      <c r="E40" s="41" t="inlineStr">
        <is>
          <t>GC</t>
        </is>
      </c>
      <c r="F40" s="7" t="inlineStr">
        <is>
          <t>Year 1</t>
        </is>
      </c>
      <c r="G40" s="20" t="n">
        <v>12000</v>
      </c>
      <c r="H40" s="20" t="n">
        <v>12000</v>
      </c>
      <c r="I40" s="21">
        <f>G40-H40</f>
        <v/>
      </c>
      <c r="J40" s="8">
        <f>IF(G40=0,0,H40/G40)</f>
        <v/>
      </c>
      <c r="K40" s="8" t="n">
        <v>0</v>
      </c>
      <c r="L40" s="8">
        <f>MIN(J40,1)</f>
        <v/>
      </c>
      <c r="M40" t="inlineStr">
        <is>
          <t>replace missing elbows and splash blocks</t>
        </is>
      </c>
      <c r="N40" s="7">
        <f>IF(E40="GC","1st Call","Other")</f>
        <v/>
      </c>
      <c r="O40" s="7">
        <f>IF(L40&gt;=1,"Complete",IF(L40&gt;0,"In Progress","Not Started"))</f>
        <v/>
      </c>
      <c r="Q40" s="35">
        <f>IFERROR(MID($A$1,FIND(" acq",$A$1)-4,4)*1,"")</f>
        <v/>
      </c>
      <c r="S40" s="112" t="n"/>
    </row>
    <row r="41">
      <c r="A41" s="7" t="n">
        <v>74</v>
      </c>
      <c r="B41" s="7" t="inlineStr">
        <is>
          <t>0800 - Exterior Wall</t>
        </is>
      </c>
      <c r="C41" s="7" t="inlineStr">
        <is>
          <t>Dryer Vents</t>
        </is>
      </c>
      <c r="D41" s="40" t="inlineStr">
        <is>
          <t>clean all dryer vents</t>
        </is>
      </c>
      <c r="E41" s="41" t="inlineStr">
        <is>
          <t>GC</t>
        </is>
      </c>
      <c r="F41" s="7" t="inlineStr">
        <is>
          <t>Year 1</t>
        </is>
      </c>
      <c r="G41" s="20" t="n">
        <v>11760</v>
      </c>
      <c r="H41" s="20" t="n">
        <v>11760</v>
      </c>
      <c r="I41" s="21">
        <f>G41-H41</f>
        <v/>
      </c>
      <c r="J41" s="8">
        <f>IF(G41=0,0,H41/G41)</f>
        <v/>
      </c>
      <c r="K41" s="8" t="n">
        <v>0</v>
      </c>
      <c r="L41" s="8">
        <f>MIN(J41,1)</f>
        <v/>
      </c>
      <c r="M41" t="inlineStr">
        <is>
          <t>clean all dryer vents</t>
        </is>
      </c>
      <c r="N41" s="7">
        <f>IF(E41="GC","1st Call","Other")</f>
        <v/>
      </c>
      <c r="O41" s="7">
        <f>IF(L41&gt;=1,"Complete",IF(L41&gt;0,"In Progress","Not Started"))</f>
        <v/>
      </c>
      <c r="Q41" s="35">
        <f>IFERROR(MID($A$1,FIND(" acq",$A$1)-4,4)*1,"")</f>
        <v/>
      </c>
      <c r="S41" s="112" t="n"/>
    </row>
    <row r="42">
      <c r="A42" s="17" t="n">
        <v>81</v>
      </c>
      <c r="B42" s="7" t="inlineStr">
        <is>
          <t>0800 - Exterior Wall</t>
        </is>
      </c>
      <c r="C42" s="7" t="inlineStr">
        <is>
          <t>Shutters</t>
        </is>
      </c>
      <c r="D42" s="40" t="inlineStr">
        <is>
          <t>Added $3000 for paint to match</t>
        </is>
      </c>
      <c r="E42" s="41" t="inlineStr">
        <is>
          <t>GC</t>
        </is>
      </c>
      <c r="F42" s="7" t="inlineStr">
        <is>
          <t>Year 1</t>
        </is>
      </c>
      <c r="G42" s="20" t="n">
        <v>10200</v>
      </c>
      <c r="H42" s="20" t="n">
        <v>10200</v>
      </c>
      <c r="I42" s="21">
        <f>G42-H42</f>
        <v/>
      </c>
      <c r="J42" s="8">
        <f>IF(G42=0,0,H42/G42)</f>
        <v/>
      </c>
      <c r="K42" t="n">
        <v>0</v>
      </c>
      <c r="L42" s="8">
        <f>MIN(J42,1)</f>
        <v/>
      </c>
      <c r="M42" t="inlineStr">
        <is>
          <t>Added $3000 for paint to match</t>
        </is>
      </c>
      <c r="N42" s="7">
        <f>IF(E42="GC","1st Call","Other")</f>
        <v/>
      </c>
      <c r="O42" s="7">
        <f>IF(L42&gt;=1,"Complete",IF(L42&gt;0,"In Progress","Not Started"))</f>
        <v/>
      </c>
      <c r="Q42" s="35">
        <f>IFERROR(MID($A$1,FIND(" acq",$A$1)-4,4)*1,"")</f>
        <v/>
      </c>
      <c r="S42" s="112" t="n"/>
    </row>
    <row r="43">
      <c r="A43" s="7" t="n">
        <v>25</v>
      </c>
      <c r="B43" s="7" t="inlineStr">
        <is>
          <t>0200 - Site Utilities &amp; Improvements</t>
        </is>
      </c>
      <c r="C43" s="7" t="inlineStr">
        <is>
          <t>Replace swimming pool coping</t>
        </is>
      </c>
      <c r="D43" s="40" t="inlineStr">
        <is>
          <t>replace deck-o-seal in both pools</t>
        </is>
      </c>
      <c r="E43" s="41" t="inlineStr">
        <is>
          <t>GC</t>
        </is>
      </c>
      <c r="F43" s="7" t="inlineStr">
        <is>
          <t>Year 1</t>
        </is>
      </c>
      <c r="G43" s="20" t="n">
        <v>9600</v>
      </c>
      <c r="H43" s="20" t="n">
        <v>9600</v>
      </c>
      <c r="I43" s="21">
        <f>G43-H43</f>
        <v/>
      </c>
      <c r="J43" s="8">
        <f>IF(G43=0,0,H43/G43)</f>
        <v/>
      </c>
      <c r="K43" t="n">
        <v>0</v>
      </c>
      <c r="L43" s="8">
        <f>MIN(J43,1)</f>
        <v/>
      </c>
      <c r="M43" t="inlineStr">
        <is>
          <t>replace deck-o-seal in both pools</t>
        </is>
      </c>
      <c r="N43" s="7">
        <f>IF(E43="GC","1st Call","Other")</f>
        <v/>
      </c>
      <c r="O43" s="7">
        <f>IF(L43&gt;=1,"Complete",IF(L43&gt;0,"In Progress","Not Started"))</f>
        <v/>
      </c>
      <c r="Q43" s="35">
        <f>IFERROR(MID($A$1,FIND(" acq",$A$1)-4,4)*1,"")</f>
        <v/>
      </c>
      <c r="S43" s="112" t="n"/>
    </row>
    <row r="44">
      <c r="A44" s="17" t="n">
        <v>52</v>
      </c>
      <c r="B44" s="7" t="inlineStr">
        <is>
          <t>0400 - Structure</t>
        </is>
      </c>
      <c r="C44" s="7" t="inlineStr">
        <is>
          <t>Repair exterior stair railings</t>
        </is>
      </c>
      <c r="D44" s="40" t="inlineStr">
        <is>
          <t>Minor repairs to balconies</t>
        </is>
      </c>
      <c r="E44" s="41" t="inlineStr">
        <is>
          <t>GC</t>
        </is>
      </c>
      <c r="F44" s="7" t="inlineStr">
        <is>
          <t>Year 1</t>
        </is>
      </c>
      <c r="G44" s="20" t="n">
        <v>7000</v>
      </c>
      <c r="H44" s="20" t="n">
        <v>7000</v>
      </c>
      <c r="I44" s="21">
        <f>G44-H44</f>
        <v/>
      </c>
      <c r="J44" s="8">
        <f>IF(G44=0,0,H44/G44)</f>
        <v/>
      </c>
      <c r="K44" t="n">
        <v>0</v>
      </c>
      <c r="L44" s="8">
        <f>MIN(J44,1)</f>
        <v/>
      </c>
      <c r="M44" t="inlineStr">
        <is>
          <t>Minor repairs to balconies</t>
        </is>
      </c>
      <c r="N44" s="7">
        <f>IF(E44="GC","1st Call","Other")</f>
        <v/>
      </c>
      <c r="O44" s="7">
        <f>IF(L44&gt;=1,"Complete",IF(L44&gt;0,"In Progress","Not Started"))</f>
        <v/>
      </c>
      <c r="Q44" s="35">
        <f>IFERROR(MID($A$1,FIND(" acq",$A$1)-4,4)*1,"")</f>
        <v/>
      </c>
      <c r="S44" s="112" t="n"/>
    </row>
    <row r="45">
      <c r="A45" s="7" t="n">
        <v>54</v>
      </c>
      <c r="B45" s="7" t="inlineStr">
        <is>
          <t>0400 - Structure</t>
        </is>
      </c>
      <c r="C45" s="7" t="inlineStr">
        <is>
          <t>Repair patio/balcony railings</t>
        </is>
      </c>
      <c r="D45" s="40" t="inlineStr">
        <is>
          <t>resecure</t>
        </is>
      </c>
      <c r="E45" s="41" t="inlineStr">
        <is>
          <t>GC</t>
        </is>
      </c>
      <c r="F45" s="7" t="inlineStr">
        <is>
          <t>Year 1</t>
        </is>
      </c>
      <c r="G45" s="20" t="n">
        <v>7000</v>
      </c>
      <c r="H45" s="20" t="n">
        <v>7000</v>
      </c>
      <c r="I45" s="21">
        <f>G45-H45</f>
        <v/>
      </c>
      <c r="J45" s="8">
        <f>IF(G45=0,0,H45/G45)</f>
        <v/>
      </c>
      <c r="K45" t="n">
        <v>0</v>
      </c>
      <c r="L45" s="8">
        <f>MIN(J45,1)</f>
        <v/>
      </c>
      <c r="M45" t="inlineStr">
        <is>
          <t>resecure</t>
        </is>
      </c>
      <c r="N45" s="7">
        <f>IF(E45="GC","1st Call","Other")</f>
        <v/>
      </c>
      <c r="O45" s="7">
        <f>IF(L45&gt;=1,"Complete",IF(L45&gt;0,"In Progress","Not Started"))</f>
        <v/>
      </c>
      <c r="Q45" s="35">
        <f>IFERROR(MID($A$1,FIND(" acq",$A$1)-4,4)*1,"")</f>
        <v/>
      </c>
      <c r="S45" s="112" t="n"/>
    </row>
    <row r="46">
      <c r="A46" s="17" t="n">
        <v>65</v>
      </c>
      <c r="B46" s="7" t="inlineStr">
        <is>
          <t>0700 - Roofing</t>
        </is>
      </c>
      <c r="C46" s="7" t="inlineStr">
        <is>
          <t>Flashing</t>
        </is>
      </c>
      <c r="D46" s="40" t="inlineStr">
        <is>
          <t>Roof Flashing Repairs</t>
        </is>
      </c>
      <c r="E46" s="41" t="inlineStr">
        <is>
          <t>GC</t>
        </is>
      </c>
      <c r="F46" s="7" t="inlineStr">
        <is>
          <t>Year 1</t>
        </is>
      </c>
      <c r="G46" s="20" t="n">
        <v>5600</v>
      </c>
      <c r="H46" s="20" t="n">
        <v>5600</v>
      </c>
      <c r="I46" s="21">
        <f>G46-H46</f>
        <v/>
      </c>
      <c r="J46" s="8">
        <f>IF(G46=0,0,H46/G46)</f>
        <v/>
      </c>
      <c r="K46" t="n">
        <v>0</v>
      </c>
      <c r="L46" s="8">
        <f>MIN(J46,1)</f>
        <v/>
      </c>
      <c r="N46" s="7">
        <f>IF(E46="GC","1st Call","Other")</f>
        <v/>
      </c>
      <c r="O46" s="7">
        <f>IF(L46&gt;=1,"Complete",IF(L46&gt;0,"In Progress","Not Started"))</f>
        <v/>
      </c>
      <c r="Q46" s="35">
        <f>IFERROR(MID($A$1,FIND(" acq",$A$1)-4,4)*1,"")</f>
        <v/>
      </c>
      <c r="S46" s="112" t="n"/>
    </row>
    <row r="47">
      <c r="A47" s="7" t="n">
        <v>47</v>
      </c>
      <c r="B47" s="7" t="inlineStr">
        <is>
          <t>0400 - Structure</t>
        </is>
      </c>
      <c r="C47" s="7" t="inlineStr">
        <is>
          <t>Wall framing</t>
        </is>
      </c>
      <c r="D47" s="40" t="inlineStr">
        <is>
          <t>Exterior Carpentry</t>
        </is>
      </c>
      <c r="E47" s="41" t="inlineStr">
        <is>
          <t>GC</t>
        </is>
      </c>
      <c r="F47" s="7" t="inlineStr">
        <is>
          <t>Year 1</t>
        </is>
      </c>
      <c r="G47" s="20" t="n">
        <v>5000</v>
      </c>
      <c r="H47" s="20" t="n">
        <v>5000</v>
      </c>
      <c r="I47" s="21">
        <f>G47-H47</f>
        <v/>
      </c>
      <c r="J47" s="8">
        <f>IF(G47=0,0,H47/G47)</f>
        <v/>
      </c>
      <c r="K47" t="n">
        <v>0</v>
      </c>
      <c r="L47" s="8">
        <f>MIN(J47,1)</f>
        <v/>
      </c>
      <c r="N47" s="7">
        <f>IF(E47="GC","1st Call","Other")</f>
        <v/>
      </c>
      <c r="O47" s="7">
        <f>IF(L47&gt;=1,"Complete",IF(L47&gt;0,"In Progress","Not Started"))</f>
        <v/>
      </c>
      <c r="Q47" s="35">
        <f>IFERROR(MID($A$1,FIND(" acq",$A$1)-4,4)*1,"")</f>
        <v/>
      </c>
      <c r="S47" s="112" t="n"/>
    </row>
    <row r="48">
      <c r="D48" s="40" t="n"/>
      <c r="E48" s="41" t="n"/>
      <c r="G48" s="20" t="n"/>
      <c r="H48" s="20" t="n"/>
      <c r="I48" s="21" t="n"/>
      <c r="J48" s="8" t="n"/>
      <c r="S48" s="112" t="n"/>
    </row>
    <row r="49">
      <c r="C49" s="48" t="inlineStr">
        <is>
          <t>PROJECTS subtotal (excl. contingency/CM fee)</t>
        </is>
      </c>
      <c r="E49" s="68" t="n"/>
      <c r="G49" s="22">
        <f>SUM(G5:G47)</f>
        <v/>
      </c>
      <c r="H49" s="22">
        <f>SUM(H5:H47)</f>
        <v/>
      </c>
      <c r="I49" s="22">
        <f>SUM(I5:I47)</f>
        <v/>
      </c>
      <c r="J49" s="18">
        <f>IF(G49=0,0,H49/G49)</f>
        <v/>
      </c>
      <c r="L49" s="8">
        <f>MIN(J49,1)</f>
        <v/>
      </c>
      <c r="O49" s="7">
        <f>IF(L49&gt;=1,"Complete",IF(L49&gt;0,"In Progress","Not Started"))</f>
        <v/>
      </c>
      <c r="S49" s="112" t="n"/>
    </row>
    <row r="50">
      <c r="S50" s="112" t="n"/>
    </row>
    <row r="51">
      <c r="S51" s="112" t="n"/>
    </row>
    <row r="52">
      <c r="S52" s="112" t="n"/>
    </row>
    <row r="53">
      <c r="S53" s="112" t="n"/>
    </row>
    <row r="54">
      <c r="S54" s="112" t="n"/>
    </row>
    <row r="55">
      <c r="S55" s="112" t="n"/>
    </row>
    <row r="56">
      <c r="S56" s="112" t="n"/>
    </row>
    <row r="57">
      <c r="S57" s="112" t="n"/>
    </row>
    <row r="58">
      <c r="S58" s="112" t="n"/>
    </row>
    <row r="59">
      <c r="S59" s="112" t="n"/>
    </row>
    <row r="60">
      <c r="S60" s="112" t="n"/>
    </row>
    <row r="61">
      <c r="S61" s="112" t="n"/>
    </row>
    <row r="62">
      <c r="S62" s="112" t="n"/>
    </row>
    <row r="63">
      <c r="S63" s="112" t="n"/>
    </row>
    <row r="64">
      <c r="S64" s="112" t="n"/>
    </row>
    <row r="65">
      <c r="S65" s="112" t="n"/>
    </row>
    <row r="66">
      <c r="S66" s="112" t="n"/>
    </row>
    <row r="67">
      <c r="S67" s="112" t="n"/>
    </row>
    <row r="68">
      <c r="S68" s="112" t="n"/>
    </row>
    <row r="69">
      <c r="S69" s="112" t="n"/>
    </row>
    <row r="70">
      <c r="S70" s="112" t="n"/>
    </row>
    <row r="71">
      <c r="S71" s="112" t="n"/>
    </row>
    <row r="72">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row r="174">
      <c r="S174" s="112" t="n"/>
    </row>
  </sheetData>
  <autoFilter ref="A4:J4"/>
  <mergeCells count="2">
    <mergeCell ref="A1:D1"/>
    <mergeCell ref="A2:D2"/>
  </mergeCells>
  <dataValidations count="4">
    <dataValidation sqref="R5:R120"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3" showDropDown="0" showInputMessage="1" showErrorMessage="1" allowBlank="1" type="list">
      <formula1>"Scoping, Not Started, Scheduling, Bidding, In Progress, Completed"</formula1>
    </dataValidation>
    <dataValidation sqref="K5:K25"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T174"/>
  <sheetViews>
    <sheetView topLeftCell="B1" zoomScaleNormal="100" workbookViewId="0">
      <selection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Amalfi at Tuscan Lakes — 2023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88</v>
      </c>
      <c r="B5" s="7" t="n">
        <v>84207</v>
      </c>
      <c r="C5" s="7" t="inlineStr">
        <is>
          <t>Unit Upgrades - Unit type 1, 2 &amp; 3 Beds</t>
        </is>
      </c>
      <c r="D5" s="40" t="inlineStr">
        <is>
          <t>773sqft, 1BR 1BA</t>
        </is>
      </c>
      <c r="E5" s="41" t="inlineStr">
        <is>
          <t>GC</t>
        </is>
      </c>
      <c r="F5" s="7" t="inlineStr">
        <is>
          <t>Year 1</t>
        </is>
      </c>
      <c r="G5" s="20" t="n">
        <v>1679634</v>
      </c>
      <c r="H5" s="20" t="n">
        <v>1540512</v>
      </c>
      <c r="I5" s="21">
        <f>G5-H5</f>
        <v/>
      </c>
      <c r="J5" s="8">
        <f>IF(G5=0,0,H5/G5)</f>
        <v/>
      </c>
      <c r="K5" s="35" t="n">
        <v>1</v>
      </c>
      <c r="L5" s="8">
        <f>MIN(J5,1)</f>
        <v/>
      </c>
      <c r="M5" t="inlineStr">
        <is>
          <t>773sqft, 1BR 1BA</t>
        </is>
      </c>
      <c r="N5" s="7">
        <f>IF(E5="GC","1st Call","Other")</f>
        <v/>
      </c>
      <c r="O5" s="7">
        <f>IF(L5&gt;=1,"Complete",IF(L5&gt;0,"In Progress","Not Started"))</f>
        <v/>
      </c>
      <c r="Q5" s="35">
        <f>IFERROR(MID($A$1,FIND(" acq",$A$1)-4,4)*1,"")</f>
        <v/>
      </c>
      <c r="R5" s="7" t="n"/>
      <c r="S5" s="111" t="n"/>
    </row>
    <row r="6">
      <c r="A6" s="7" t="n">
        <v>77</v>
      </c>
      <c r="C6" s="7" t="inlineStr">
        <is>
          <t>Exterior building</t>
        </is>
      </c>
      <c r="D6" s="40" t="inlineStr">
        <is>
          <t>Paint community</t>
        </is>
      </c>
      <c r="E6" s="41" t="inlineStr">
        <is>
          <t>GC</t>
        </is>
      </c>
      <c r="F6" s="7" t="inlineStr">
        <is>
          <t>Year 1</t>
        </is>
      </c>
      <c r="G6" s="20" t="n">
        <v>328000</v>
      </c>
      <c r="H6" s="20" t="n">
        <v>328000</v>
      </c>
      <c r="I6" s="21">
        <f>G6-H6</f>
        <v/>
      </c>
      <c r="J6" s="8">
        <f>IF(G6=0,0,H6/G6)</f>
        <v/>
      </c>
      <c r="K6" s="35" t="n">
        <v>0</v>
      </c>
      <c r="L6" s="8">
        <f>MIN(J6,1)</f>
        <v/>
      </c>
      <c r="M6" t="inlineStr">
        <is>
          <t>Paint community</t>
        </is>
      </c>
      <c r="N6" s="7">
        <f>IF(E6="GC","1st Call","Other")</f>
        <v/>
      </c>
      <c r="O6" s="7">
        <f>IF(L6&gt;=1,"Complete",IF(L6&gt;0,"In Progress","Not Started"))</f>
        <v/>
      </c>
      <c r="Q6" s="35">
        <f>IFERROR(MID($A$1,FIND(" acq",$A$1)-4,4)*1,"")</f>
        <v/>
      </c>
      <c r="R6" s="7" t="n"/>
      <c r="S6" s="111" t="n"/>
    </row>
    <row r="7">
      <c r="A7" s="17" t="n">
        <v>23</v>
      </c>
      <c r="B7" s="7" t="inlineStr">
        <is>
          <t>83303</t>
        </is>
      </c>
      <c r="C7" s="7" t="inlineStr">
        <is>
          <t>Landscaping</t>
        </is>
      </c>
      <c r="D7" s="40" t="inlineStr">
        <is>
          <t>Landscaping for curb and pool (place Holder)</t>
        </is>
      </c>
      <c r="E7" s="41" t="inlineStr">
        <is>
          <t>GC</t>
        </is>
      </c>
      <c r="F7" s="7" t="inlineStr">
        <is>
          <t>Year 1</t>
        </is>
      </c>
      <c r="G7" s="20" t="n">
        <v>150000</v>
      </c>
      <c r="H7" s="20" t="n">
        <v>150000</v>
      </c>
      <c r="I7" s="21">
        <f>G7-H7</f>
        <v/>
      </c>
      <c r="J7" s="8">
        <f>IF(G7=0,0,H7/G7)</f>
        <v/>
      </c>
      <c r="K7" s="35" t="n">
        <v>0</v>
      </c>
      <c r="L7" s="8">
        <f>MIN(J7,1)</f>
        <v/>
      </c>
      <c r="M7" t="inlineStr">
        <is>
          <t>Landscaping for curb and pool (place Holder)</t>
        </is>
      </c>
      <c r="N7" s="7">
        <f>IF(E7="GC","1st Call","Other")</f>
        <v/>
      </c>
      <c r="O7" s="7">
        <f>IF(L7&gt;=1,"Complete",IF(L7&gt;0,"In Progress","Not Started"))</f>
        <v/>
      </c>
      <c r="Q7" s="35">
        <f>IFERROR(MID($A$1,FIND(" acq",$A$1)-4,4)*1,"")</f>
        <v/>
      </c>
      <c r="R7" s="7" t="n"/>
      <c r="S7" s="111" t="n"/>
    </row>
    <row r="8" ht="90" customHeight="1">
      <c r="A8" s="7" t="n">
        <v>131</v>
      </c>
      <c r="C8" s="7" t="inlineStr">
        <is>
          <t>Pool Remodel</t>
        </is>
      </c>
      <c r="D8" s="40" t="inlineStr">
        <is>
          <t>New vertical tile on side of pool wall to replace aged blue 
Fire pit in raised area if feasible
New grill area with counters and pergola above the fountain pool
Repair existing pergola, add fully covered section
Add big ass fan under covered area
Add 1-2 corn hole sets</t>
        </is>
      </c>
      <c r="E8" s="41" t="inlineStr">
        <is>
          <t>GC</t>
        </is>
      </c>
      <c r="F8" s="7" t="inlineStr">
        <is>
          <t>Year 1</t>
        </is>
      </c>
      <c r="G8" s="20" t="n">
        <v>100000</v>
      </c>
      <c r="H8" s="20" t="n">
        <v>100000</v>
      </c>
      <c r="I8" s="21">
        <f>G8-H8</f>
        <v/>
      </c>
      <c r="J8" s="8">
        <f>IF(G8=0,0,H8/G8)</f>
        <v/>
      </c>
      <c r="K8" s="35" t="n">
        <v>0</v>
      </c>
      <c r="L8" s="8">
        <f>MIN(J8,1)</f>
        <v/>
      </c>
      <c r="M8" t="inlineStr">
        <is>
          <t>New vertical tile on side of pool wall to replace aged blue 
Fire pit in raised area if feasible
New grill area with counters and pergola above the fountain pool
Repair existing pergola, add fully cov</t>
        </is>
      </c>
      <c r="N8" s="7">
        <f>IF(E8="GC","1st Call","Other")</f>
        <v/>
      </c>
      <c r="O8" s="7">
        <f>IF(L8&gt;=1,"Complete",IF(L8&gt;0,"In Progress","Not Started"))</f>
        <v/>
      </c>
      <c r="Q8" s="35">
        <f>IFERROR(MID($A$1,FIND(" acq",$A$1)-4,4)*1,"")</f>
        <v/>
      </c>
      <c r="R8" s="7" t="n"/>
      <c r="S8" s="111" t="n"/>
    </row>
    <row r="9">
      <c r="A9" s="17" t="n">
        <v>100</v>
      </c>
      <c r="C9" s="7" t="inlineStr">
        <is>
          <t>Ceiling Fans</t>
        </is>
      </c>
      <c r="D9" s="40" t="inlineStr">
        <is>
          <t>Add to all living rooms</t>
        </is>
      </c>
      <c r="E9" s="41" t="inlineStr">
        <is>
          <t>GC</t>
        </is>
      </c>
      <c r="F9" s="7" t="inlineStr">
        <is>
          <t>Year 1</t>
        </is>
      </c>
      <c r="G9" s="20" t="n">
        <v>90200</v>
      </c>
      <c r="H9" s="20" t="n">
        <v>90200</v>
      </c>
      <c r="I9" s="21">
        <f>G9-H9</f>
        <v/>
      </c>
      <c r="J9" s="8">
        <f>IF(G9=0,0,H9/G9)</f>
        <v/>
      </c>
      <c r="K9" s="35" t="n">
        <v>0</v>
      </c>
      <c r="L9" s="8">
        <f>MIN(J9,1)</f>
        <v/>
      </c>
      <c r="M9" t="inlineStr">
        <is>
          <t>Add to all living rooms</t>
        </is>
      </c>
      <c r="N9" s="7">
        <f>IF(E9="GC","1st Call","Other")</f>
        <v/>
      </c>
      <c r="O9" s="7">
        <f>IF(L9&gt;=1,"Complete",IF(L9&gt;0,"In Progress","Not Started"))</f>
        <v/>
      </c>
      <c r="Q9" s="35">
        <f>IFERROR(MID($A$1,FIND(" acq",$A$1)-4,4)*1,"")</f>
        <v/>
      </c>
      <c r="R9" s="7" t="n"/>
      <c r="S9" s="111" t="n"/>
    </row>
    <row r="10">
      <c r="A10" s="7" t="n">
        <v>124</v>
      </c>
      <c r="C10" s="7" t="inlineStr">
        <is>
          <t>Clubhouse / Office Redecorate (FFE)</t>
        </is>
      </c>
      <c r="D10" s="40" t="inlineStr">
        <is>
          <t>Clubhouse upgrades</t>
        </is>
      </c>
      <c r="E10" s="67" t="inlineStr">
        <is>
          <t>Capex</t>
        </is>
      </c>
      <c r="F10" s="7" t="inlineStr">
        <is>
          <t>Year 1</t>
        </is>
      </c>
      <c r="G10" s="20" t="n">
        <v>80000</v>
      </c>
      <c r="H10" s="20" t="n">
        <v>63309</v>
      </c>
      <c r="I10" s="21">
        <f>G10-H10</f>
        <v/>
      </c>
      <c r="J10" s="8">
        <f>IF(G10=0,0,H10/G10)</f>
        <v/>
      </c>
      <c r="K10" s="35" t="inlineStr">
        <is>
          <t>N/A</t>
        </is>
      </c>
      <c r="L10" s="8">
        <f>MIN(J10,1)</f>
        <v/>
      </c>
      <c r="N10" s="7">
        <f>IF(E10="GC","1st Call","Other")</f>
        <v/>
      </c>
      <c r="O10" s="7">
        <f>IF(L10&gt;=1,"Complete",IF(L10&gt;0,"In Progress","Not Started"))</f>
        <v/>
      </c>
      <c r="Q10" s="35">
        <f>IFERROR(MID($A$1,FIND(" acq",$A$1)-4,4)*1,"")</f>
        <v/>
      </c>
      <c r="R10" s="7" t="n"/>
      <c r="S10" s="111" t="n"/>
    </row>
    <row r="11">
      <c r="A11" s="17" t="n">
        <v>21</v>
      </c>
      <c r="B11" s="7" t="inlineStr">
        <is>
          <t>83205</t>
        </is>
      </c>
      <c r="C11" s="7" t="inlineStr">
        <is>
          <t>Fences &amp; gates - site perimeter</t>
        </is>
      </c>
      <c r="D11" s="40" t="inlineStr">
        <is>
          <t>Remove vines, repair fence and paint fence</t>
        </is>
      </c>
      <c r="E11" s="41" t="inlineStr">
        <is>
          <t>GC</t>
        </is>
      </c>
      <c r="F11" s="7" t="inlineStr">
        <is>
          <t>Year 1</t>
        </is>
      </c>
      <c r="G11" s="20" t="n">
        <v>60000</v>
      </c>
      <c r="H11" s="20" t="n">
        <v>60000</v>
      </c>
      <c r="I11" s="21">
        <f>G11-H11</f>
        <v/>
      </c>
      <c r="J11" s="8">
        <f>IF(G11=0,0,H11/G11)</f>
        <v/>
      </c>
      <c r="K11" s="35" t="n">
        <v>0</v>
      </c>
      <c r="L11" s="8">
        <f>MIN(J11,1)</f>
        <v/>
      </c>
      <c r="M11" t="inlineStr">
        <is>
          <t>Remove vines, repair fence and paint fence</t>
        </is>
      </c>
      <c r="N11" s="7">
        <f>IF(E11="GC","1st Call","Other")</f>
        <v/>
      </c>
      <c r="O11" s="7">
        <f>IF(L11&gt;=1,"Complete",IF(L11&gt;0,"In Progress","Not Started"))</f>
        <v/>
      </c>
      <c r="Q11" s="35">
        <f>IFERROR(MID($A$1,FIND(" acq",$A$1)-4,4)*1,"")</f>
        <v/>
      </c>
      <c r="R11" s="7" t="n"/>
      <c r="S11" s="111" t="n"/>
    </row>
    <row r="12">
      <c r="A12" s="7" t="n">
        <v>24</v>
      </c>
      <c r="B12" s="7" t="inlineStr">
        <is>
          <t>83100</t>
        </is>
      </c>
      <c r="C12" s="7" t="inlineStr">
        <is>
          <t>Resurface swimming pool</t>
        </is>
      </c>
      <c r="D12" s="40" t="inlineStr">
        <is>
          <t>Resurface pool, Replace tile</t>
        </is>
      </c>
      <c r="E12" s="41" t="inlineStr">
        <is>
          <t>GC</t>
        </is>
      </c>
      <c r="F12" s="7" t="inlineStr">
        <is>
          <t>Year 1</t>
        </is>
      </c>
      <c r="G12" s="20" t="n">
        <v>58000</v>
      </c>
      <c r="H12" s="20" t="n">
        <v>58000</v>
      </c>
      <c r="I12" s="21">
        <f>G12-H12</f>
        <v/>
      </c>
      <c r="J12" s="8">
        <f>IF(G12=0,0,H12/G12)</f>
        <v/>
      </c>
      <c r="K12" s="35" t="n">
        <v>0</v>
      </c>
      <c r="L12" s="8">
        <f>MIN(J12,1)</f>
        <v/>
      </c>
      <c r="M12" t="inlineStr">
        <is>
          <t>Resurface pool, Replace tile</t>
        </is>
      </c>
      <c r="N12" s="7">
        <f>IF(E12="GC","1st Call","Other")</f>
        <v/>
      </c>
      <c r="O12" s="7">
        <f>IF(L12&gt;=1,"Complete",IF(L12&gt;0,"In Progress","Not Started"))</f>
        <v/>
      </c>
      <c r="Q12" s="35">
        <f>IFERROR(MID($A$1,FIND(" acq",$A$1)-4,4)*1,"")</f>
        <v/>
      </c>
      <c r="R12" s="7" t="n"/>
      <c r="S12" s="111" t="n"/>
    </row>
    <row r="13">
      <c r="A13" s="7" t="n">
        <v>123</v>
      </c>
      <c r="C13" s="7" t="inlineStr">
        <is>
          <t>Clubhouse / Office Remodel</t>
        </is>
      </c>
      <c r="D13" s="40" t="inlineStr">
        <is>
          <t>Replace carpet tile, some paint and finish refresh</t>
        </is>
      </c>
      <c r="E13" s="41" t="inlineStr">
        <is>
          <t>GC</t>
        </is>
      </c>
      <c r="F13" s="7" t="inlineStr">
        <is>
          <t>Year 1</t>
        </is>
      </c>
      <c r="G13" s="20" t="n">
        <v>50000</v>
      </c>
      <c r="H13" s="20" t="n">
        <v>50000</v>
      </c>
      <c r="I13" s="21">
        <f>G13-H13</f>
        <v/>
      </c>
      <c r="J13" s="8">
        <f>IF(G13=0,0,H13/G13)</f>
        <v/>
      </c>
      <c r="K13" s="35" t="n">
        <v>0</v>
      </c>
      <c r="L13" s="8">
        <f>MIN(J13,1)</f>
        <v/>
      </c>
      <c r="M13" t="inlineStr">
        <is>
          <t>Replace carpet tile, some paint and finish refresh</t>
        </is>
      </c>
      <c r="N13" s="7">
        <f>IF(E13="GC","1st Call","Other")</f>
        <v/>
      </c>
      <c r="O13" s="7">
        <f>IF(L13&gt;=1,"Complete",IF(L13&gt;0,"In Progress","Not Started"))</f>
        <v/>
      </c>
      <c r="Q13" s="35">
        <f>IFERROR(MID($A$1,FIND(" acq",$A$1)-4,4)*1,"")</f>
        <v/>
      </c>
      <c r="R13" s="7" t="n"/>
      <c r="S13" s="111" t="n"/>
    </row>
    <row r="14">
      <c r="A14" s="17" t="n">
        <v>154</v>
      </c>
      <c r="C14" s="7" t="inlineStr">
        <is>
          <t xml:space="preserve">Replace breezeway lights </t>
        </is>
      </c>
      <c r="D14" s="40" t="inlineStr">
        <is>
          <t>Replace breezeway, Garage and landscaping lights</t>
        </is>
      </c>
      <c r="E14" s="41" t="inlineStr">
        <is>
          <t>GC</t>
        </is>
      </c>
      <c r="F14" s="7" t="inlineStr">
        <is>
          <t>Year 1</t>
        </is>
      </c>
      <c r="G14" s="20" t="n">
        <v>49860</v>
      </c>
      <c r="H14" s="20" t="n">
        <v>49860</v>
      </c>
      <c r="I14" s="21">
        <f>G14-H14</f>
        <v/>
      </c>
      <c r="J14" s="8">
        <f>IF(G14=0,0,H14/G14)</f>
        <v/>
      </c>
      <c r="K14" s="35" t="n">
        <v>0</v>
      </c>
      <c r="L14" s="8">
        <f>MIN(J14,1)</f>
        <v/>
      </c>
      <c r="M14" t="inlineStr">
        <is>
          <t>Replace breezeway, Garage and landscaping lights</t>
        </is>
      </c>
      <c r="N14" s="7">
        <f>IF(E14="GC","1st Call","Other")</f>
        <v/>
      </c>
      <c r="O14" s="7">
        <f>IF(L14&gt;=1,"Complete",IF(L14&gt;0,"In Progress","Not Started"))</f>
        <v/>
      </c>
      <c r="Q14" s="35">
        <f>IFERROR(MID($A$1,FIND(" acq",$A$1)-4,4)*1,"")</f>
        <v/>
      </c>
      <c r="R14" s="7" t="n"/>
      <c r="S14" s="111" t="n"/>
    </row>
    <row r="15">
      <c r="A15" s="7" t="n">
        <v>26</v>
      </c>
      <c r="B15" s="7" t="inlineStr">
        <is>
          <t>83100</t>
        </is>
      </c>
      <c r="C15" s="7" t="inlineStr">
        <is>
          <t>Replace swimming pool deck</t>
        </is>
      </c>
      <c r="D15" s="40" t="inlineStr">
        <is>
          <t>Clean and recoat pool deck</t>
        </is>
      </c>
      <c r="E15" s="41" t="inlineStr">
        <is>
          <t>GC</t>
        </is>
      </c>
      <c r="F15" s="7" t="inlineStr">
        <is>
          <t>Year 1</t>
        </is>
      </c>
      <c r="G15" s="20" t="n">
        <v>45000</v>
      </c>
      <c r="H15" s="20" t="n">
        <v>45000</v>
      </c>
      <c r="I15" s="21">
        <f>G15-H15</f>
        <v/>
      </c>
      <c r="J15" s="8">
        <f>IF(G15=0,0,H15/G15)</f>
        <v/>
      </c>
      <c r="K15" s="35" t="n">
        <v>0</v>
      </c>
      <c r="L15" s="8">
        <f>MIN(J15,1)</f>
        <v/>
      </c>
      <c r="M15" t="inlineStr">
        <is>
          <t>Clean and recoat pool deck</t>
        </is>
      </c>
      <c r="N15" s="7">
        <f>IF(E15="GC","1st Call","Other")</f>
        <v/>
      </c>
      <c r="O15" s="7">
        <f>IF(L15&gt;=1,"Complete",IF(L15&gt;0,"In Progress","Not Started"))</f>
        <v/>
      </c>
      <c r="Q15" s="35">
        <f>IFERROR(MID($A$1,FIND(" acq",$A$1)-4,4)*1,"")</f>
        <v/>
      </c>
      <c r="R15" s="7" t="n"/>
      <c r="S15" s="111" t="n"/>
    </row>
    <row r="16" ht="30" customHeight="1">
      <c r="A16" s="17" t="n">
        <v>133</v>
      </c>
      <c r="C16" s="7" t="inlineStr">
        <is>
          <t>Pool furniture</t>
        </is>
      </c>
      <c r="D16" s="40" t="inlineStr">
        <is>
          <t>New furniture for pool, repurpose and re-sling existing and move to Sorrento</t>
        </is>
      </c>
      <c r="E16" s="67" t="inlineStr">
        <is>
          <t>Capex</t>
        </is>
      </c>
      <c r="F16" s="7" t="inlineStr">
        <is>
          <t>Year 1</t>
        </is>
      </c>
      <c r="G16" s="20" t="n">
        <v>45000</v>
      </c>
      <c r="H16" s="20" t="n">
        <v>28892</v>
      </c>
      <c r="I16" s="21">
        <f>G16-H16</f>
        <v/>
      </c>
      <c r="J16" s="8">
        <f>IF(G16=0,0,H16/G16)</f>
        <v/>
      </c>
      <c r="K16" s="35" t="inlineStr">
        <is>
          <t>N/A</t>
        </is>
      </c>
      <c r="L16" s="8">
        <f>MIN(J16,1)</f>
        <v/>
      </c>
      <c r="M16" t="inlineStr">
        <is>
          <t>New furniture for pool, repurpose and re-sling existing and move to Sorrento</t>
        </is>
      </c>
      <c r="N16" s="7">
        <f>IF(E16="GC","1st Call","Other")</f>
        <v/>
      </c>
      <c r="O16" s="7">
        <f>IF(L16&gt;=1,"Complete",IF(L16&gt;0,"In Progress","Not Started"))</f>
        <v/>
      </c>
      <c r="Q16" s="35">
        <f>IFERROR(MID($A$1,FIND(" acq",$A$1)-4,4)*1,"")</f>
        <v/>
      </c>
      <c r="R16" s="7" t="n"/>
      <c r="S16" s="111" t="n"/>
    </row>
    <row r="17">
      <c r="A17" s="17" t="n">
        <v>153</v>
      </c>
      <c r="C17" s="7" t="inlineStr">
        <is>
          <t>Common area light fixtures</t>
        </is>
      </c>
      <c r="D17" s="40" t="inlineStr">
        <is>
          <t>Replace all wall packs</t>
        </is>
      </c>
      <c r="E17" s="41" t="inlineStr">
        <is>
          <t>GC</t>
        </is>
      </c>
      <c r="F17" s="7" t="inlineStr">
        <is>
          <t>Year 1</t>
        </is>
      </c>
      <c r="G17" s="20" t="n">
        <v>38640</v>
      </c>
      <c r="H17" s="20" t="n">
        <v>38640</v>
      </c>
      <c r="I17" s="21">
        <f>G17-H17</f>
        <v/>
      </c>
      <c r="J17" s="8">
        <f>IF(G17=0,0,H17/G17)</f>
        <v/>
      </c>
      <c r="K17" s="35" t="n">
        <v>0</v>
      </c>
      <c r="L17" s="8">
        <f>MIN(J17,1)</f>
        <v/>
      </c>
      <c r="M17" t="inlineStr">
        <is>
          <t>Replace all wall packs</t>
        </is>
      </c>
      <c r="N17" s="7">
        <f>IF(E17="GC","1st Call","Other")</f>
        <v/>
      </c>
      <c r="O17" s="7">
        <f>IF(L17&gt;=1,"Complete",IF(L17&gt;0,"In Progress","Not Started"))</f>
        <v/>
      </c>
      <c r="Q17" s="35">
        <f>IFERROR(MID($A$1,FIND(" acq",$A$1)-4,4)*1,"")</f>
        <v/>
      </c>
      <c r="R17" s="7" t="n"/>
      <c r="S17" s="111" t="n"/>
    </row>
    <row r="18">
      <c r="A18" s="7" t="n">
        <v>19</v>
      </c>
      <c r="B18" s="7" t="inlineStr">
        <is>
          <t>83300</t>
        </is>
      </c>
      <c r="C18" s="7" t="inlineStr">
        <is>
          <t>Landscape irrigation</t>
        </is>
      </c>
      <c r="D18" s="40" t="inlineStr">
        <is>
          <t>inspect and repair irrigation</t>
        </is>
      </c>
      <c r="E18" s="41" t="inlineStr">
        <is>
          <t>GC</t>
        </is>
      </c>
      <c r="F18" s="7" t="inlineStr">
        <is>
          <t>Year 1</t>
        </is>
      </c>
      <c r="G18" s="20" t="n">
        <v>34000</v>
      </c>
      <c r="H18" s="20" t="n">
        <v>34000</v>
      </c>
      <c r="I18" s="21">
        <f>G18-H18</f>
        <v/>
      </c>
      <c r="J18" s="8">
        <f>IF(G18=0,0,H18/G18)</f>
        <v/>
      </c>
      <c r="K18" s="35" t="n">
        <v>0</v>
      </c>
      <c r="L18" s="8">
        <f>MIN(J18,1)</f>
        <v/>
      </c>
      <c r="M18" t="inlineStr">
        <is>
          <t>inspect and repair irrigation</t>
        </is>
      </c>
      <c r="N18" s="7">
        <f>IF(E18="GC","1st Call","Other")</f>
        <v/>
      </c>
      <c r="O18" s="7">
        <f>IF(L18&gt;=1,"Complete",IF(L18&gt;0,"In Progress","Not Started"))</f>
        <v/>
      </c>
      <c r="Q18" s="35">
        <f>IFERROR(MID($A$1,FIND(" acq",$A$1)-4,4)*1,"")</f>
        <v/>
      </c>
      <c r="R18" s="7" t="n"/>
      <c r="S18" s="111" t="n"/>
    </row>
    <row r="19">
      <c r="A19" s="17" t="n">
        <v>34</v>
      </c>
      <c r="B19" s="7" t="inlineStr">
        <is>
          <t>83219</t>
        </is>
      </c>
      <c r="C19" s="7" t="inlineStr">
        <is>
          <t xml:space="preserve">Carport and garage </t>
        </is>
      </c>
      <c r="D19" s="40" t="inlineStr">
        <is>
          <t>Repair carport damage and paint</t>
        </is>
      </c>
      <c r="E19" s="41" t="inlineStr">
        <is>
          <t>GC</t>
        </is>
      </c>
      <c r="F19" s="7" t="inlineStr">
        <is>
          <t>Year 1</t>
        </is>
      </c>
      <c r="G19" s="20" t="n">
        <v>29000</v>
      </c>
      <c r="H19" s="20" t="n">
        <v>29000</v>
      </c>
      <c r="I19" s="21">
        <f>G19-H19</f>
        <v/>
      </c>
      <c r="J19" s="8">
        <f>IF(G19=0,0,H19/G19)</f>
        <v/>
      </c>
      <c r="K19" s="35" t="n">
        <v>0</v>
      </c>
      <c r="L19" s="8">
        <f>MIN(J19,1)</f>
        <v/>
      </c>
      <c r="M19" t="inlineStr">
        <is>
          <t>Repair carport damage and paint</t>
        </is>
      </c>
      <c r="N19" s="7">
        <f>IF(E19="GC","1st Call","Other")</f>
        <v/>
      </c>
      <c r="O19" s="7">
        <f>IF(L19&gt;=1,"Complete",IF(L19&gt;0,"In Progress","Not Started"))</f>
        <v/>
      </c>
      <c r="Q19" s="35">
        <f>IFERROR(MID($A$1,FIND(" acq",$A$1)-4,4)*1,"")</f>
        <v/>
      </c>
      <c r="R19" s="7" t="n"/>
      <c r="S19" s="111" t="n"/>
    </row>
    <row r="20">
      <c r="A20" s="7" t="n">
        <v>79</v>
      </c>
      <c r="C20" s="7" t="inlineStr">
        <is>
          <t>Shutters</t>
        </is>
      </c>
      <c r="D20" s="40" t="inlineStr">
        <is>
          <t>Replace bad shutters</t>
        </is>
      </c>
      <c r="E20" s="41" t="inlineStr">
        <is>
          <t>GC</t>
        </is>
      </c>
      <c r="F20" s="7" t="inlineStr">
        <is>
          <t>Year 1</t>
        </is>
      </c>
      <c r="G20" s="20" t="n">
        <v>28000</v>
      </c>
      <c r="H20" s="20" t="n">
        <v>28000</v>
      </c>
      <c r="I20" s="21">
        <f>G20-H20</f>
        <v/>
      </c>
      <c r="J20" s="8">
        <f>IF(G20=0,0,H20/G20)</f>
        <v/>
      </c>
      <c r="K20" s="35" t="n">
        <v>0</v>
      </c>
      <c r="L20" s="8">
        <f>MIN(J20,1)</f>
        <v/>
      </c>
      <c r="M20" t="inlineStr">
        <is>
          <t>Replace bad shutters</t>
        </is>
      </c>
      <c r="N20" s="7">
        <f>IF(E20="GC","1st Call","Other")</f>
        <v/>
      </c>
      <c r="O20" s="7">
        <f>IF(L20&gt;=1,"Complete",IF(L20&gt;0,"In Progress","Not Started"))</f>
        <v/>
      </c>
      <c r="Q20" s="35">
        <f>IFERROR(MID($A$1,FIND(" acq",$A$1)-4,4)*1,"")</f>
        <v/>
      </c>
      <c r="R20" s="7" t="n"/>
      <c r="S20" s="111" t="n"/>
    </row>
    <row r="21">
      <c r="A21" s="17" t="n">
        <v>149</v>
      </c>
      <c r="C21" s="7" t="inlineStr">
        <is>
          <t xml:space="preserve">Dryer Vent cleaning </t>
        </is>
      </c>
      <c r="D21" s="40" t="inlineStr">
        <is>
          <t>Dryer Vent Cleaning</t>
        </is>
      </c>
      <c r="E21" s="41" t="inlineStr">
        <is>
          <t>GC</t>
        </is>
      </c>
      <c r="F21" s="7" t="inlineStr">
        <is>
          <t>Year 1</t>
        </is>
      </c>
      <c r="G21" s="20" t="n">
        <v>24600</v>
      </c>
      <c r="H21" s="20" t="n">
        <v>24600</v>
      </c>
      <c r="I21" s="21">
        <f>G21-H21</f>
        <v/>
      </c>
      <c r="J21" s="8">
        <f>IF(G21=0,0,H21/G21)</f>
        <v/>
      </c>
      <c r="K21" s="35" t="n">
        <v>0</v>
      </c>
      <c r="L21" s="8">
        <f>MIN(J21,1)</f>
        <v/>
      </c>
      <c r="N21" s="7">
        <f>IF(E21="GC","1st Call","Other")</f>
        <v/>
      </c>
      <c r="O21" s="7">
        <f>IF(L21&gt;=1,"Complete",IF(L21&gt;0,"In Progress","Not Started"))</f>
        <v/>
      </c>
      <c r="Q21" s="35">
        <f>IFERROR(MID($A$1,FIND(" acq",$A$1)-4,4)*1,"")</f>
        <v/>
      </c>
      <c r="R21" s="7" t="n"/>
      <c r="S21" s="111" t="n"/>
    </row>
    <row r="22">
      <c r="A22" s="7" t="n">
        <v>58</v>
      </c>
      <c r="B22" s="7" t="inlineStr">
        <is>
          <t>83202</t>
        </is>
      </c>
      <c r="C22" s="7" t="inlineStr">
        <is>
          <t>Asphalt composite shingle roofing</t>
        </is>
      </c>
      <c r="D22" s="40" t="inlineStr">
        <is>
          <t>minor roof repairs</t>
        </is>
      </c>
      <c r="E22" s="41" t="inlineStr">
        <is>
          <t>GC</t>
        </is>
      </c>
      <c r="F22" s="7" t="inlineStr">
        <is>
          <t>Year 1</t>
        </is>
      </c>
      <c r="G22" s="20" t="n">
        <v>23000</v>
      </c>
      <c r="H22" s="20" t="n">
        <v>23000</v>
      </c>
      <c r="I22" s="21">
        <f>G22-H22</f>
        <v/>
      </c>
      <c r="J22" s="8">
        <f>IF(G22=0,0,H22/G22)</f>
        <v/>
      </c>
      <c r="K22" s="35" t="n">
        <v>0</v>
      </c>
      <c r="L22" s="8">
        <f>MIN(J22,1)</f>
        <v/>
      </c>
      <c r="M22" t="inlineStr">
        <is>
          <t>minor roof repairs</t>
        </is>
      </c>
      <c r="N22" s="7">
        <f>IF(E22="GC","1st Call","Other")</f>
        <v/>
      </c>
      <c r="O22" s="7">
        <f>IF(L22&gt;=1,"Complete",IF(L22&gt;0,"In Progress","Not Started"))</f>
        <v/>
      </c>
      <c r="Q22" s="35">
        <f>IFERROR(MID($A$1,FIND(" acq",$A$1)-4,4)*1,"")</f>
        <v/>
      </c>
      <c r="R22" s="7" t="n"/>
      <c r="S22" s="111" t="n"/>
    </row>
    <row r="23">
      <c r="A23" s="17" t="n">
        <v>63</v>
      </c>
      <c r="B23" s="7" t="inlineStr">
        <is>
          <t>83439</t>
        </is>
      </c>
      <c r="C23" s="7" t="inlineStr">
        <is>
          <t>Gutters &amp; downspouts</t>
        </is>
      </c>
      <c r="D23" s="40" t="inlineStr">
        <is>
          <t>Clean down spouts and gutters</t>
        </is>
      </c>
      <c r="E23" s="41" t="inlineStr">
        <is>
          <t>GC</t>
        </is>
      </c>
      <c r="F23" s="7" t="inlineStr">
        <is>
          <t>Year 1</t>
        </is>
      </c>
      <c r="G23" s="20" t="n">
        <v>23000</v>
      </c>
      <c r="H23" s="20" t="n">
        <v>23000</v>
      </c>
      <c r="I23" s="21">
        <f>G23-H23</f>
        <v/>
      </c>
      <c r="J23" s="8">
        <f>IF(G23=0,0,H23/G23)</f>
        <v/>
      </c>
      <c r="K23" s="35" t="n">
        <v>0</v>
      </c>
      <c r="L23" s="8">
        <f>MIN(J23,1)</f>
        <v/>
      </c>
      <c r="M23" t="inlineStr">
        <is>
          <t>Clean down spouts and gutters</t>
        </is>
      </c>
      <c r="N23" s="7">
        <f>IF(E23="GC","1st Call","Other")</f>
        <v/>
      </c>
      <c r="O23" s="7">
        <f>IF(L23&gt;=1,"Complete",IF(L23&gt;0,"In Progress","Not Started"))</f>
        <v/>
      </c>
      <c r="Q23" s="35">
        <f>IFERROR(MID($A$1,FIND(" acq",$A$1)-4,4)*1,"")</f>
        <v/>
      </c>
      <c r="R23" s="7" t="n"/>
      <c r="S23" s="111" t="n"/>
    </row>
    <row r="24">
      <c r="A24" s="7" t="n">
        <v>76</v>
      </c>
      <c r="C24" s="7" t="inlineStr">
        <is>
          <t xml:space="preserve">Breezeway soffit repairs </t>
        </is>
      </c>
      <c r="D24" s="40" t="inlineStr">
        <is>
          <t>Repair soffit on breezeways patios and balconies</t>
        </is>
      </c>
      <c r="E24" s="41" t="inlineStr">
        <is>
          <t>GC</t>
        </is>
      </c>
      <c r="F24" s="7" t="inlineStr">
        <is>
          <t>Year 1</t>
        </is>
      </c>
      <c r="G24" s="20" t="n">
        <v>23000</v>
      </c>
      <c r="H24" s="20" t="n">
        <v>23000</v>
      </c>
      <c r="I24" s="21">
        <f>G24-H24</f>
        <v/>
      </c>
      <c r="J24" s="8">
        <f>IF(G24=0,0,H24/G24)</f>
        <v/>
      </c>
      <c r="K24" s="35" t="n">
        <v>0</v>
      </c>
      <c r="L24" s="8">
        <f>MIN(J24,1)</f>
        <v/>
      </c>
      <c r="M24" t="inlineStr">
        <is>
          <t>Repair soffit on breezeways patios and balconies</t>
        </is>
      </c>
      <c r="N24" s="7">
        <f>IF(E24="GC","1st Call","Other")</f>
        <v/>
      </c>
      <c r="O24" s="7">
        <f>IF(L24&gt;=1,"Complete",IF(L24&gt;0,"In Progress","Not Started"))</f>
        <v/>
      </c>
      <c r="Q24" s="35">
        <f>IFERROR(MID($A$1,FIND(" acq",$A$1)-4,4)*1,"")</f>
        <v/>
      </c>
      <c r="R24" s="7" t="n"/>
      <c r="S24" s="111" t="n"/>
    </row>
    <row r="25">
      <c r="A25" s="17" t="n">
        <v>78</v>
      </c>
      <c r="C25" s="7" t="inlineStr">
        <is>
          <t>Repair / replace wood trim</t>
        </is>
      </c>
      <c r="D25" s="40" t="inlineStr">
        <is>
          <t>Wood Trim Repairs</t>
        </is>
      </c>
      <c r="E25" s="41" t="inlineStr">
        <is>
          <t>GC</t>
        </is>
      </c>
      <c r="F25" s="7" t="inlineStr">
        <is>
          <t>Year 1</t>
        </is>
      </c>
      <c r="G25" s="20" t="n">
        <v>23000</v>
      </c>
      <c r="H25" s="20" t="n">
        <v>23000</v>
      </c>
      <c r="I25" s="21">
        <f>G25-H25</f>
        <v/>
      </c>
      <c r="J25" s="8">
        <f>IF(G25=0,0,H25/G25)</f>
        <v/>
      </c>
      <c r="K25" s="35" t="n">
        <v>0</v>
      </c>
      <c r="L25" s="8">
        <f>MIN(J25,1)</f>
        <v/>
      </c>
      <c r="N25" s="7">
        <f>IF(E25="GC","1st Call","Other")</f>
        <v/>
      </c>
      <c r="O25" s="7">
        <f>IF(L25&gt;=1,"Complete",IF(L25&gt;0,"In Progress","Not Started"))</f>
        <v/>
      </c>
      <c r="Q25" s="35">
        <f>IFERROR(MID($A$1,FIND(" acq",$A$1)-4,4)*1,"")</f>
        <v/>
      </c>
      <c r="R25" s="7" t="n"/>
      <c r="S25" s="111" t="n"/>
    </row>
    <row r="26">
      <c r="A26" s="7" t="n">
        <v>25</v>
      </c>
      <c r="B26" s="7" t="inlineStr">
        <is>
          <t>83100</t>
        </is>
      </c>
      <c r="C26" s="7" t="inlineStr">
        <is>
          <t>Replace swimming pool coping</t>
        </is>
      </c>
      <c r="D26" s="40" t="inlineStr">
        <is>
          <t>Replace deck-o-seal on pool and repair coping</t>
        </is>
      </c>
      <c r="E26" s="41" t="inlineStr">
        <is>
          <t>GC</t>
        </is>
      </c>
      <c r="F26" s="7" t="inlineStr">
        <is>
          <t>Year 1</t>
        </is>
      </c>
      <c r="G26" s="20" t="n">
        <v>21000</v>
      </c>
      <c r="H26" s="20" t="n">
        <v>21000</v>
      </c>
      <c r="I26" s="21">
        <f>G26-H26</f>
        <v/>
      </c>
      <c r="J26" s="8">
        <f>IF(G26=0,0,H26/G26)</f>
        <v/>
      </c>
      <c r="K26" s="35" t="n">
        <v>0</v>
      </c>
      <c r="L26" s="8">
        <f>MIN(J26,1)</f>
        <v/>
      </c>
      <c r="M26" t="inlineStr">
        <is>
          <t>Replace deck-o-seal on pool and repair coping</t>
        </is>
      </c>
      <c r="N26" s="7">
        <f>IF(E26="GC","1st Call","Other")</f>
        <v/>
      </c>
      <c r="O26" s="7">
        <f>IF(L26&gt;=1,"Complete",IF(L26&gt;0,"In Progress","Not Started"))</f>
        <v/>
      </c>
      <c r="Q26" s="35">
        <f>IFERROR(MID($A$1,FIND(" acq",$A$1)-4,4)*1,"")</f>
        <v/>
      </c>
      <c r="R26" s="7" t="n"/>
      <c r="S26" s="111" t="n"/>
    </row>
    <row r="27">
      <c r="A27" s="17" t="n">
        <v>75</v>
      </c>
      <c r="C27" s="7" t="inlineStr">
        <is>
          <t>Repair stucco</t>
        </is>
      </c>
      <c r="D27" s="40" t="inlineStr">
        <is>
          <t>Stucco Repairs</t>
        </is>
      </c>
      <c r="E27" s="41" t="inlineStr">
        <is>
          <t>GC</t>
        </is>
      </c>
      <c r="F27" s="7" t="inlineStr">
        <is>
          <t>Year 1</t>
        </is>
      </c>
      <c r="G27" s="20" t="n">
        <v>20000</v>
      </c>
      <c r="H27" s="20" t="n">
        <v>20000</v>
      </c>
      <c r="I27" s="21">
        <f>G27-H27</f>
        <v/>
      </c>
      <c r="J27" s="8">
        <f>IF(G27=0,0,H27/G27)</f>
        <v/>
      </c>
      <c r="K27" s="35" t="n">
        <v>0</v>
      </c>
      <c r="L27" s="8">
        <f>MIN(J27,1)</f>
        <v/>
      </c>
      <c r="N27" s="7">
        <f>IF(E27="GC","1st Call","Other")</f>
        <v/>
      </c>
      <c r="O27" s="7">
        <f>IF(L27&gt;=1,"Complete",IF(L27&gt;0,"In Progress","Not Started"))</f>
        <v/>
      </c>
      <c r="Q27" s="35">
        <f>IFERROR(MID($A$1,FIND(" acq",$A$1)-4,4)*1,"")</f>
        <v/>
      </c>
      <c r="R27" s="7" t="n"/>
      <c r="S27" s="111" t="n"/>
    </row>
    <row r="28">
      <c r="A28" s="7" t="n">
        <v>127</v>
      </c>
      <c r="C28" s="7" t="inlineStr">
        <is>
          <t xml:space="preserve">Mailboxes </t>
        </is>
      </c>
      <c r="D28" s="40" t="inlineStr">
        <is>
          <t>Package locker or Fetch system needed</t>
        </is>
      </c>
      <c r="E28" s="67" t="inlineStr">
        <is>
          <t>Capex</t>
        </is>
      </c>
      <c r="F28" s="7" t="inlineStr">
        <is>
          <t>Year 1</t>
        </is>
      </c>
      <c r="G28" s="20" t="n">
        <v>20000</v>
      </c>
      <c r="H28" s="20" t="n">
        <v>0</v>
      </c>
      <c r="I28" s="21">
        <f>G28-H28</f>
        <v/>
      </c>
      <c r="J28" s="8">
        <f>IF(G28=0,0,H28/G28)</f>
        <v/>
      </c>
      <c r="K28" s="35" t="inlineStr">
        <is>
          <t>N/A</t>
        </is>
      </c>
      <c r="L28" s="8">
        <f>MIN(J28,1)</f>
        <v/>
      </c>
      <c r="M28" t="inlineStr">
        <is>
          <t>Package locker or Fetch system needed</t>
        </is>
      </c>
      <c r="N28" s="7">
        <f>IF(E28="GC","1st Call","Other")</f>
        <v/>
      </c>
      <c r="O28" s="7">
        <f>IF(L28&gt;=1,"Complete",IF(L28&gt;0,"In Progress","Not Started"))</f>
        <v/>
      </c>
      <c r="Q28" s="35">
        <f>IFERROR(MID($A$1,FIND(" acq",$A$1)-4,4)*1,"")</f>
        <v/>
      </c>
      <c r="R28" s="7" t="n"/>
      <c r="S28" s="111" t="n"/>
    </row>
    <row r="29">
      <c r="A29" s="17" t="n">
        <v>129</v>
      </c>
      <c r="C29" s="7" t="inlineStr">
        <is>
          <t>Security Camera System</t>
        </is>
      </c>
      <c r="D29" s="40" t="inlineStr">
        <is>
          <t>Need at least for entry drive, clubhouse, and amenity coverage</t>
        </is>
      </c>
      <c r="E29" s="67" t="inlineStr">
        <is>
          <t>Capex</t>
        </is>
      </c>
      <c r="F29" s="7" t="inlineStr">
        <is>
          <t>Year 1</t>
        </is>
      </c>
      <c r="G29" s="20" t="n">
        <v>20000</v>
      </c>
      <c r="H29" s="20" t="n">
        <v>7426</v>
      </c>
      <c r="I29" s="21">
        <f>G29-H29</f>
        <v/>
      </c>
      <c r="J29" s="8">
        <f>IF(G29=0,0,H29/G29)</f>
        <v/>
      </c>
      <c r="K29" s="35" t="inlineStr">
        <is>
          <t>N/A</t>
        </is>
      </c>
      <c r="L29" s="8">
        <f>MIN(J29,1)</f>
        <v/>
      </c>
      <c r="M29" t="inlineStr">
        <is>
          <t>Need at least for entry drive, clubhouse, and amenity coverage</t>
        </is>
      </c>
      <c r="N29" s="7">
        <f>IF(E29="GC","1st Call","Other")</f>
        <v/>
      </c>
      <c r="O29" s="7">
        <f>IF(L29&gt;=1,"Complete",IF(L29&gt;0,"In Progress","Not Started"))</f>
        <v/>
      </c>
      <c r="Q29" s="35">
        <f>IFERROR(MID($A$1,FIND(" acq",$A$1)-4,4)*1,"")</f>
        <v/>
      </c>
      <c r="R29" s="7" t="n"/>
      <c r="S29" s="111" t="n"/>
    </row>
    <row r="30">
      <c r="A30" s="7" t="n">
        <v>152</v>
      </c>
      <c r="C30" s="7" t="inlineStr">
        <is>
          <t>Fire and Sprinklers</t>
        </is>
      </c>
      <c r="D30" s="40" t="inlineStr">
        <is>
          <t>replace emergency lights</t>
        </is>
      </c>
      <c r="E30" s="41" t="inlineStr">
        <is>
          <t>GC</t>
        </is>
      </c>
      <c r="F30" s="7" t="inlineStr">
        <is>
          <t>Year 1</t>
        </is>
      </c>
      <c r="G30" s="20" t="n">
        <v>18560</v>
      </c>
      <c r="H30" s="20" t="n">
        <v>18560</v>
      </c>
      <c r="I30" s="21">
        <f>G30-H30</f>
        <v/>
      </c>
      <c r="J30" s="8">
        <f>IF(G30=0,0,H30/G30)</f>
        <v/>
      </c>
      <c r="K30" s="35" t="n">
        <v>0</v>
      </c>
      <c r="L30" s="8">
        <f>MIN(J30,1)</f>
        <v/>
      </c>
      <c r="M30" t="inlineStr">
        <is>
          <t>replace emergency lights</t>
        </is>
      </c>
      <c r="N30" s="7">
        <f>IF(E30="GC","1st Call","Other")</f>
        <v/>
      </c>
      <c r="O30" s="7">
        <f>IF(L30&gt;=1,"Complete",IF(L30&gt;0,"In Progress","Not Started"))</f>
        <v/>
      </c>
      <c r="Q30" s="35">
        <f>IFERROR(MID($A$1,FIND(" acq",$A$1)-4,4)*1,"")</f>
        <v/>
      </c>
      <c r="R30" s="7" t="n"/>
      <c r="S30" s="111" t="n"/>
    </row>
    <row r="31">
      <c r="A31" s="17" t="n">
        <v>14</v>
      </c>
      <c r="B31" s="7" t="inlineStr">
        <is>
          <t>83221</t>
        </is>
      </c>
      <c r="C31" s="7" t="inlineStr">
        <is>
          <t>Concrete pavement</t>
        </is>
      </c>
      <c r="D31" s="40" t="inlineStr">
        <is>
          <t>Concrete Repairs</t>
        </is>
      </c>
      <c r="E31" s="41" t="inlineStr">
        <is>
          <t>GC</t>
        </is>
      </c>
      <c r="F31" s="7" t="inlineStr">
        <is>
          <t>Year 1</t>
        </is>
      </c>
      <c r="G31" s="20" t="n">
        <v>18000</v>
      </c>
      <c r="H31" s="20" t="n">
        <v>18000</v>
      </c>
      <c r="I31" s="21">
        <f>G31-H31</f>
        <v/>
      </c>
      <c r="J31" s="8">
        <f>IF(G31=0,0,H31/G31)</f>
        <v/>
      </c>
      <c r="K31" s="35" t="n">
        <v>0</v>
      </c>
      <c r="L31" s="8">
        <f>MIN(J31,1)</f>
        <v/>
      </c>
      <c r="N31" s="7">
        <f>IF(E31="GC","1st Call","Other")</f>
        <v/>
      </c>
      <c r="O31" s="7">
        <f>IF(L31&gt;=1,"Complete",IF(L31&gt;0,"In Progress","Not Started"))</f>
        <v/>
      </c>
      <c r="Q31" s="35">
        <f>IFERROR(MID($A$1,FIND(" acq",$A$1)-4,4)*1,"")</f>
        <v/>
      </c>
      <c r="R31" s="7" t="n"/>
      <c r="S31" s="111" t="n"/>
    </row>
    <row r="32">
      <c r="A32" s="7" t="n">
        <v>30</v>
      </c>
      <c r="B32" s="7" t="inlineStr">
        <is>
          <t>83206</t>
        </is>
      </c>
      <c r="C32" s="7" t="inlineStr">
        <is>
          <t>Pergola</t>
        </is>
      </c>
      <c r="D32" s="40" t="inlineStr">
        <is>
          <t>repair and stain all pergola</t>
        </is>
      </c>
      <c r="E32" s="41" t="inlineStr">
        <is>
          <t>GC</t>
        </is>
      </c>
      <c r="F32" s="7" t="inlineStr">
        <is>
          <t>Year 1</t>
        </is>
      </c>
      <c r="G32" s="20" t="n">
        <v>18000</v>
      </c>
      <c r="H32" s="20" t="n">
        <v>18000</v>
      </c>
      <c r="I32" s="21">
        <f>G32-H32</f>
        <v/>
      </c>
      <c r="J32" s="8">
        <f>IF(G32=0,0,H32/G32)</f>
        <v/>
      </c>
      <c r="K32" s="35" t="n">
        <v>0</v>
      </c>
      <c r="L32" s="8">
        <f>MIN(J32,1)</f>
        <v/>
      </c>
      <c r="M32" t="inlineStr">
        <is>
          <t>repair and stain all pergola</t>
        </is>
      </c>
      <c r="N32" s="7">
        <f>IF(E32="GC","1st Call","Other")</f>
        <v/>
      </c>
      <c r="O32" s="7">
        <f>IF(L32&gt;=1,"Complete",IF(L32&gt;0,"In Progress","Not Started"))</f>
        <v/>
      </c>
      <c r="Q32" s="35">
        <f>IFERROR(MID($A$1,FIND(" acq",$A$1)-4,4)*1,"")</f>
        <v/>
      </c>
      <c r="R32" s="7" t="n"/>
      <c r="S32" s="111" t="n"/>
    </row>
    <row r="33">
      <c r="A33" s="17" t="n">
        <v>53</v>
      </c>
      <c r="B33" s="7" t="inlineStr">
        <is>
          <t>83104</t>
        </is>
      </c>
      <c r="C33" s="7" t="inlineStr">
        <is>
          <t>Repair balcony framing &amp; decking</t>
        </is>
      </c>
      <c r="D33" s="40" t="inlineStr">
        <is>
          <t>repair balcony band boards</t>
        </is>
      </c>
      <c r="E33" s="41" t="inlineStr">
        <is>
          <t>GC</t>
        </is>
      </c>
      <c r="F33" s="7" t="inlineStr">
        <is>
          <t>Year 1</t>
        </is>
      </c>
      <c r="G33" s="20" t="n">
        <v>18000</v>
      </c>
      <c r="H33" s="20" t="n">
        <v>18000</v>
      </c>
      <c r="I33" s="21">
        <f>G33-H33</f>
        <v/>
      </c>
      <c r="J33" s="8">
        <f>IF(G33=0,0,H33/G33)</f>
        <v/>
      </c>
      <c r="K33" s="35" t="n">
        <v>0</v>
      </c>
      <c r="L33" s="8">
        <f>MIN(J33,1)</f>
        <v/>
      </c>
      <c r="M33" t="inlineStr">
        <is>
          <t>repair balcony band boards</t>
        </is>
      </c>
      <c r="N33" s="7">
        <f>IF(E33="GC","1st Call","Other")</f>
        <v/>
      </c>
      <c r="O33" s="7">
        <f>IF(L33&gt;=1,"Complete",IF(L33&gt;0,"In Progress","Not Started"))</f>
        <v/>
      </c>
      <c r="Q33" s="35">
        <f>IFERROR(MID($A$1,FIND(" acq",$A$1)-4,4)*1,"")</f>
        <v/>
      </c>
      <c r="R33" s="7" t="n"/>
      <c r="S33" s="111" t="n"/>
    </row>
    <row r="34">
      <c r="A34" s="7" t="n">
        <v>65</v>
      </c>
      <c r="B34" s="7" t="inlineStr">
        <is>
          <t>83206</t>
        </is>
      </c>
      <c r="C34" s="7" t="inlineStr">
        <is>
          <t xml:space="preserve">Sealants &amp; caulking </t>
        </is>
      </c>
      <c r="D34" s="40" t="inlineStr">
        <is>
          <t>Roof Sealants &amp; Caulking</t>
        </is>
      </c>
      <c r="E34" s="41" t="inlineStr">
        <is>
          <t>GC</t>
        </is>
      </c>
      <c r="F34" s="7" t="inlineStr">
        <is>
          <t>Year 1</t>
        </is>
      </c>
      <c r="G34" s="20" t="n">
        <v>18000</v>
      </c>
      <c r="H34" s="20" t="n">
        <v>18000</v>
      </c>
      <c r="I34" s="21">
        <f>G34-H34</f>
        <v/>
      </c>
      <c r="J34" s="8">
        <f>IF(G34=0,0,H34/G34)</f>
        <v/>
      </c>
      <c r="K34" s="35" t="n">
        <v>0</v>
      </c>
      <c r="L34" s="8">
        <f>MIN(J34,1)</f>
        <v/>
      </c>
      <c r="N34" s="7">
        <f>IF(E34="GC","1st Call","Other")</f>
        <v/>
      </c>
      <c r="O34" s="7">
        <f>IF(L34&gt;=1,"Complete",IF(L34&gt;0,"In Progress","Not Started"))</f>
        <v/>
      </c>
      <c r="Q34" s="35">
        <f>IFERROR(MID($A$1,FIND(" acq",$A$1)-4,4)*1,"")</f>
        <v/>
      </c>
      <c r="R34" s="7" t="n"/>
      <c r="S34" s="111" t="n"/>
    </row>
    <row r="35">
      <c r="A35" s="17" t="n">
        <v>132</v>
      </c>
      <c r="C35" s="7" t="inlineStr">
        <is>
          <t>Fitness Equipment</t>
        </is>
      </c>
      <c r="D35" s="40" t="inlineStr">
        <is>
          <t>2 Ellipticals, other allowance for repairs and new equipment</t>
        </is>
      </c>
      <c r="E35" s="67" t="inlineStr">
        <is>
          <t>Capex</t>
        </is>
      </c>
      <c r="F35" s="7" t="inlineStr">
        <is>
          <t>Year 1</t>
        </is>
      </c>
      <c r="G35" s="20" t="n">
        <v>18000</v>
      </c>
      <c r="H35" s="20" t="n">
        <v>11961</v>
      </c>
      <c r="I35" s="21">
        <f>G35-H35</f>
        <v/>
      </c>
      <c r="J35" s="8">
        <f>IF(G35=0,0,H35/G35)</f>
        <v/>
      </c>
      <c r="K35" s="35" t="inlineStr">
        <is>
          <t>N/A</t>
        </is>
      </c>
      <c r="L35" s="8">
        <f>MIN(J35,1)</f>
        <v/>
      </c>
      <c r="M35" t="inlineStr">
        <is>
          <t>2 Ellipticals, other allowance for repairs and new equipment</t>
        </is>
      </c>
      <c r="N35" s="7">
        <f>IF(E35="GC","1st Call","Other")</f>
        <v/>
      </c>
      <c r="O35" s="7">
        <f>IF(L35&gt;=1,"Complete",IF(L35&gt;0,"In Progress","Not Started"))</f>
        <v/>
      </c>
      <c r="Q35" s="35">
        <f>IFERROR(MID($A$1,FIND(" acq",$A$1)-4,4)*1,"")</f>
        <v/>
      </c>
      <c r="R35" s="7" t="n"/>
      <c r="S35" s="111" t="n"/>
    </row>
    <row r="36">
      <c r="A36" s="7" t="n">
        <v>15</v>
      </c>
      <c r="B36" s="7" t="inlineStr">
        <is>
          <t>83201</t>
        </is>
      </c>
      <c r="C36" s="7" t="inlineStr">
        <is>
          <t>Stripe parking areas</t>
        </is>
      </c>
      <c r="D36" s="40" t="inlineStr">
        <is>
          <t>Parking Lot Striping</t>
        </is>
      </c>
      <c r="E36" s="41" t="inlineStr">
        <is>
          <t>GC</t>
        </is>
      </c>
      <c r="F36" s="7" t="inlineStr">
        <is>
          <t>Year 1</t>
        </is>
      </c>
      <c r="G36" s="20" t="n">
        <v>16000</v>
      </c>
      <c r="H36" s="20" t="n">
        <v>16000</v>
      </c>
      <c r="I36" s="21">
        <f>G36-H36</f>
        <v/>
      </c>
      <c r="J36" s="8">
        <f>IF(G36=0,0,H36/G36)</f>
        <v/>
      </c>
      <c r="K36" s="35" t="n">
        <v>0</v>
      </c>
      <c r="L36" s="8">
        <f>MIN(J36,1)</f>
        <v/>
      </c>
      <c r="N36" s="7">
        <f>IF(E36="GC","1st Call","Other")</f>
        <v/>
      </c>
      <c r="O36" s="7">
        <f>IF(L36&gt;=1,"Complete",IF(L36&gt;0,"In Progress","Not Started"))</f>
        <v/>
      </c>
      <c r="Q36" s="35">
        <f>IFERROR(MID($A$1,FIND(" acq",$A$1)-4,4)*1,"")</f>
        <v/>
      </c>
      <c r="R36" s="7" t="n"/>
      <c r="S36" s="111" t="n"/>
    </row>
    <row r="37">
      <c r="A37" s="17" t="n">
        <v>35</v>
      </c>
      <c r="B37" s="7" t="inlineStr">
        <is>
          <t>83111</t>
        </is>
      </c>
      <c r="C37" s="7" t="inlineStr">
        <is>
          <t>Dumpster enclosures</t>
        </is>
      </c>
      <c r="D37" s="40" t="inlineStr">
        <is>
          <t>Repair dumpster enclosures</t>
        </is>
      </c>
      <c r="E37" s="41" t="inlineStr">
        <is>
          <t>GC</t>
        </is>
      </c>
      <c r="F37" s="7" t="inlineStr">
        <is>
          <t>Year 1</t>
        </is>
      </c>
      <c r="G37" s="20" t="n">
        <v>15000</v>
      </c>
      <c r="H37" s="20" t="n">
        <v>15000</v>
      </c>
      <c r="I37" s="21">
        <f>G37-H37</f>
        <v/>
      </c>
      <c r="J37" s="8">
        <f>IF(G37=0,0,H37/G37)</f>
        <v/>
      </c>
      <c r="K37" t="n">
        <v>0</v>
      </c>
      <c r="L37" s="8">
        <f>MIN(J37,1)</f>
        <v/>
      </c>
      <c r="M37" t="inlineStr">
        <is>
          <t>Repair dumpster enclosures</t>
        </is>
      </c>
      <c r="N37" s="7">
        <f>IF(E37="GC","1st Call","Other")</f>
        <v/>
      </c>
      <c r="O37" s="7">
        <f>IF(L37&gt;=1,"Complete",IF(L37&gt;0,"In Progress","Not Started"))</f>
        <v/>
      </c>
      <c r="Q37" s="35">
        <f>IFERROR(MID($A$1,FIND(" acq",$A$1)-4,4)*1,"")</f>
        <v/>
      </c>
      <c r="R37" s="7" t="n"/>
      <c r="S37" s="111" t="n"/>
    </row>
    <row r="38">
      <c r="A38" s="7" t="n">
        <v>55</v>
      </c>
      <c r="B38" s="7" t="inlineStr">
        <is>
          <t>83206</t>
        </is>
      </c>
      <c r="C38" s="7" t="inlineStr">
        <is>
          <t>Expansion Joints</t>
        </is>
      </c>
      <c r="D38" s="40" t="inlineStr">
        <is>
          <t>clean and seal expansion joints</t>
        </is>
      </c>
      <c r="E38" s="41" t="inlineStr">
        <is>
          <t>GC</t>
        </is>
      </c>
      <c r="F38" s="7" t="inlineStr">
        <is>
          <t>Year 1</t>
        </is>
      </c>
      <c r="G38" s="20" t="n">
        <v>15000</v>
      </c>
      <c r="H38" s="20" t="n">
        <v>15000</v>
      </c>
      <c r="I38" s="21">
        <f>G38-H38</f>
        <v/>
      </c>
      <c r="J38" s="8">
        <f>IF(G38=0,0,H38/G38)</f>
        <v/>
      </c>
      <c r="K38" s="18" t="n">
        <v>0</v>
      </c>
      <c r="L38" s="8">
        <f>MIN(J38,1)</f>
        <v/>
      </c>
      <c r="M38" t="inlineStr">
        <is>
          <t>clean and seal expansion joints</t>
        </is>
      </c>
      <c r="N38" s="7">
        <f>IF(E38="GC","1st Call","Other")</f>
        <v/>
      </c>
      <c r="O38" s="7">
        <f>IF(L38&gt;=1,"Complete",IF(L38&gt;0,"In Progress","Not Started"))</f>
        <v/>
      </c>
      <c r="Q38" s="35">
        <f>IFERROR(MID($A$1,FIND(" acq",$A$1)-4,4)*1,"")</f>
        <v/>
      </c>
      <c r="S38" s="112" t="n"/>
    </row>
    <row r="39" ht="45" customHeight="1">
      <c r="A39" s="17" t="n">
        <v>128</v>
      </c>
      <c r="C39" s="7" t="inlineStr">
        <is>
          <t>Fountain area Remodel</t>
        </is>
      </c>
      <c r="D39" s="40" t="inlineStr">
        <is>
          <t>Address planter- either fill with rocks or fix irrigation 
Look at cabanas or shade over benches by reflecting pond
Lock breaker panel under cabana</t>
        </is>
      </c>
      <c r="E39" s="41" t="inlineStr">
        <is>
          <t>GC</t>
        </is>
      </c>
      <c r="F39" s="7" t="inlineStr">
        <is>
          <t>Year 1</t>
        </is>
      </c>
      <c r="G39" s="20" t="n">
        <v>14000</v>
      </c>
      <c r="H39" s="20" t="n">
        <v>14000</v>
      </c>
      <c r="I39" s="21">
        <f>G39-H39</f>
        <v/>
      </c>
      <c r="J39" s="8">
        <f>IF(G39=0,0,H39/G39)</f>
        <v/>
      </c>
      <c r="K39" t="n">
        <v>0</v>
      </c>
      <c r="L39" s="18">
        <f>MIN(J39,1)</f>
        <v/>
      </c>
      <c r="M39" s="48" t="inlineStr">
        <is>
          <t>Address planter- either fill with rocks or fix irrigation 
Look at cabanas or shade over benches by reflecting pond
Lock breaker panel under cabana</t>
        </is>
      </c>
      <c r="N39" s="48">
        <f>IF(E39="GC","1st Call","Other")</f>
        <v/>
      </c>
      <c r="O39" s="48">
        <f>IF(L39&gt;=1,"Complete",IF(L39&gt;0,"In Progress","Not Started"))</f>
        <v/>
      </c>
      <c r="P39" s="48" t="n"/>
      <c r="Q39" s="70">
        <f>IFERROR(MID($A$1,FIND(" acq",$A$1)-4,4)*1,"")</f>
        <v/>
      </c>
      <c r="S39" s="112" t="n"/>
    </row>
    <row r="40">
      <c r="A40" s="7" t="n">
        <v>70</v>
      </c>
      <c r="C40" s="7" t="inlineStr">
        <is>
          <t>Repair / replace cement fiber siding</t>
        </is>
      </c>
      <c r="D40" s="40" t="inlineStr">
        <is>
          <t>repair damaged siding</t>
        </is>
      </c>
      <c r="E40" s="41" t="inlineStr">
        <is>
          <t>GC</t>
        </is>
      </c>
      <c r="F40" s="7" t="inlineStr">
        <is>
          <t>Year 1</t>
        </is>
      </c>
      <c r="G40" s="20" t="n">
        <v>10000</v>
      </c>
      <c r="H40" s="20" t="n">
        <v>10000</v>
      </c>
      <c r="I40" s="21">
        <f>G40-H40</f>
        <v/>
      </c>
      <c r="J40" s="8">
        <f>IF(G40=0,0,H40/G40)</f>
        <v/>
      </c>
      <c r="K40" s="8" t="n">
        <v>0</v>
      </c>
      <c r="L40" s="8">
        <f>MIN(J40,1)</f>
        <v/>
      </c>
      <c r="M40" t="inlineStr">
        <is>
          <t>repair damaged siding</t>
        </is>
      </c>
      <c r="N40" s="7">
        <f>IF(E40="GC","1st Call","Other")</f>
        <v/>
      </c>
      <c r="O40" s="7">
        <f>IF(L40&gt;=1,"Complete",IF(L40&gt;0,"In Progress","Not Started"))</f>
        <v/>
      </c>
      <c r="Q40" s="35">
        <f>IFERROR(MID($A$1,FIND(" acq",$A$1)-4,4)*1,"")</f>
        <v/>
      </c>
      <c r="S40" s="112" t="n"/>
    </row>
    <row r="41">
      <c r="A41" s="17" t="n">
        <v>134</v>
      </c>
      <c r="C41" s="7" t="inlineStr">
        <is>
          <t>Fitness center renovation</t>
        </is>
      </c>
      <c r="D41" s="40" t="inlineStr">
        <is>
          <t>Add mirrors, 1-2 TVs</t>
        </is>
      </c>
      <c r="E41" s="41" t="inlineStr">
        <is>
          <t>GC</t>
        </is>
      </c>
      <c r="F41" s="7" t="inlineStr">
        <is>
          <t>Year 1</t>
        </is>
      </c>
      <c r="G41" s="20" t="n">
        <v>10000</v>
      </c>
      <c r="H41" s="20" t="n">
        <v>10000</v>
      </c>
      <c r="I41" s="21">
        <f>G41-H41</f>
        <v/>
      </c>
      <c r="J41" s="8">
        <f>IF(G41=0,0,H41/G41)</f>
        <v/>
      </c>
      <c r="K41" s="8" t="n">
        <v>0</v>
      </c>
      <c r="L41" s="8">
        <f>MIN(J41,1)</f>
        <v/>
      </c>
      <c r="M41" t="inlineStr">
        <is>
          <t>Add mirrors, 1-2 TVs</t>
        </is>
      </c>
      <c r="N41" s="7">
        <f>IF(E41="GC","1st Call","Other")</f>
        <v/>
      </c>
      <c r="O41" s="7">
        <f>IF(L41&gt;=1,"Complete",IF(L41&gt;0,"In Progress","Not Started"))</f>
        <v/>
      </c>
      <c r="Q41" s="35">
        <f>IFERROR(MID($A$1,FIND(" acq",$A$1)-4,4)*1,"")</f>
        <v/>
      </c>
      <c r="S41" s="112" t="n"/>
    </row>
    <row r="42">
      <c r="A42" s="7" t="n">
        <v>29</v>
      </c>
      <c r="B42" s="7" t="inlineStr">
        <is>
          <t>83205</t>
        </is>
      </c>
      <c r="C42" s="7" t="inlineStr">
        <is>
          <t>Fences &amp; gates - swimming pool</t>
        </is>
      </c>
      <c r="D42" s="40" t="inlineStr">
        <is>
          <t>Repair and paint pool fence</t>
        </is>
      </c>
      <c r="E42" s="41" t="inlineStr">
        <is>
          <t>GC</t>
        </is>
      </c>
      <c r="F42" s="7" t="inlineStr">
        <is>
          <t>Year 1</t>
        </is>
      </c>
      <c r="G42" s="20" t="n">
        <v>9500</v>
      </c>
      <c r="H42" s="20" t="n">
        <v>9500</v>
      </c>
      <c r="I42" s="21">
        <f>G42-H42</f>
        <v/>
      </c>
      <c r="J42" s="8">
        <f>IF(G42=0,0,H42/G42)</f>
        <v/>
      </c>
      <c r="K42" t="n">
        <v>0</v>
      </c>
      <c r="L42" s="8">
        <f>MIN(J42,1)</f>
        <v/>
      </c>
      <c r="M42" t="inlineStr">
        <is>
          <t>Repair and paint pool fence</t>
        </is>
      </c>
      <c r="N42" s="7">
        <f>IF(E42="GC","1st Call","Other")</f>
        <v/>
      </c>
      <c r="O42" s="7">
        <f>IF(L42&gt;=1,"Complete",IF(L42&gt;0,"In Progress","Not Started"))</f>
        <v/>
      </c>
      <c r="Q42" s="35">
        <f>IFERROR(MID($A$1,FIND(" acq",$A$1)-4,4)*1,"")</f>
        <v/>
      </c>
      <c r="S42" s="112" t="n"/>
    </row>
    <row r="43">
      <c r="A43" s="17" t="n">
        <v>151</v>
      </c>
      <c r="C43" s="7" t="inlineStr">
        <is>
          <t>Electrical distribution</t>
        </is>
      </c>
      <c r="D43" s="40" t="inlineStr">
        <is>
          <t>Electrical Repairs</t>
        </is>
      </c>
      <c r="E43" s="41" t="inlineStr">
        <is>
          <t>GC</t>
        </is>
      </c>
      <c r="F43" s="7" t="inlineStr">
        <is>
          <t>Year 1</t>
        </is>
      </c>
      <c r="G43" s="20" t="n">
        <v>8500</v>
      </c>
      <c r="H43" s="20" t="n">
        <v>8500</v>
      </c>
      <c r="I43" s="21">
        <f>G43-H43</f>
        <v/>
      </c>
      <c r="J43" s="8">
        <f>IF(G43=0,0,H43/G43)</f>
        <v/>
      </c>
      <c r="K43" t="n">
        <v>0</v>
      </c>
      <c r="L43" s="8">
        <f>MIN(J43,1)</f>
        <v/>
      </c>
      <c r="N43" s="7">
        <f>IF(E43="GC","1st Call","Other")</f>
        <v/>
      </c>
      <c r="O43" s="7">
        <f>IF(L43&gt;=1,"Complete",IF(L43&gt;0,"In Progress","Not Started"))</f>
        <v/>
      </c>
      <c r="Q43" s="35">
        <f>IFERROR(MID($A$1,FIND(" acq",$A$1)-4,4)*1,"")</f>
        <v/>
      </c>
      <c r="S43" s="112" t="n"/>
    </row>
    <row r="44">
      <c r="A44" s="7" t="n">
        <v>52</v>
      </c>
      <c r="B44" s="7" t="inlineStr">
        <is>
          <t>83114</t>
        </is>
      </c>
      <c r="C44" s="7" t="inlineStr">
        <is>
          <t>Repair exterior stair railings</t>
        </is>
      </c>
      <c r="D44" s="40" t="inlineStr">
        <is>
          <t>secure railings</t>
        </is>
      </c>
      <c r="E44" s="41" t="inlineStr">
        <is>
          <t>GC</t>
        </is>
      </c>
      <c r="F44" s="7" t="inlineStr">
        <is>
          <t>Year 1</t>
        </is>
      </c>
      <c r="G44" s="20" t="n">
        <v>8300</v>
      </c>
      <c r="H44" s="20" t="n">
        <v>8300</v>
      </c>
      <c r="I44" s="21">
        <f>G44-H44</f>
        <v/>
      </c>
      <c r="J44" s="8">
        <f>IF(G44=0,0,H44/G44)</f>
        <v/>
      </c>
      <c r="K44" t="n">
        <v>0</v>
      </c>
      <c r="L44" s="8">
        <f>MIN(J44,1)</f>
        <v/>
      </c>
      <c r="M44" t="inlineStr">
        <is>
          <t>secure railings</t>
        </is>
      </c>
      <c r="N44" s="7">
        <f>IF(E44="GC","1st Call","Other")</f>
        <v/>
      </c>
      <c r="O44" s="7">
        <f>IF(L44&gt;=1,"Complete",IF(L44&gt;0,"In Progress","Not Started"))</f>
        <v/>
      </c>
      <c r="Q44" s="35">
        <f>IFERROR(MID($A$1,FIND(" acq",$A$1)-4,4)*1,"")</f>
        <v/>
      </c>
      <c r="S44" s="112" t="n"/>
    </row>
    <row r="45">
      <c r="A45" s="17" t="n">
        <v>54</v>
      </c>
      <c r="B45" s="7" t="inlineStr">
        <is>
          <t>83114</t>
        </is>
      </c>
      <c r="C45" s="7" t="inlineStr">
        <is>
          <t>Repair patio/balcony railings</t>
        </is>
      </c>
      <c r="D45" s="40" t="inlineStr">
        <is>
          <t>secure railings</t>
        </is>
      </c>
      <c r="E45" s="41" t="inlineStr">
        <is>
          <t>GC</t>
        </is>
      </c>
      <c r="F45" s="7" t="inlineStr">
        <is>
          <t>Year 1</t>
        </is>
      </c>
      <c r="G45" s="20" t="n">
        <v>8300</v>
      </c>
      <c r="H45" s="20" t="n">
        <v>8300</v>
      </c>
      <c r="I45" s="21">
        <f>G45-H45</f>
        <v/>
      </c>
      <c r="J45" s="8">
        <f>IF(G45=0,0,H45/G45)</f>
        <v/>
      </c>
      <c r="K45" t="n">
        <v>0</v>
      </c>
      <c r="L45" s="8">
        <f>MIN(J45,1)</f>
        <v/>
      </c>
      <c r="M45" t="inlineStr">
        <is>
          <t>secure railings</t>
        </is>
      </c>
      <c r="N45" s="7">
        <f>IF(E45="GC","1st Call","Other")</f>
        <v/>
      </c>
      <c r="O45" s="7">
        <f>IF(L45&gt;=1,"Complete",IF(L45&gt;0,"In Progress","Not Started"))</f>
        <v/>
      </c>
      <c r="Q45" s="35">
        <f>IFERROR(MID($A$1,FIND(" acq",$A$1)-4,4)*1,"")</f>
        <v/>
      </c>
      <c r="S45" s="112" t="n"/>
    </row>
    <row r="46">
      <c r="A46" s="7" t="n">
        <v>130</v>
      </c>
      <c r="C46" s="7" t="inlineStr">
        <is>
          <t>EV Chargers</t>
        </is>
      </c>
      <c r="D46" s="40" t="inlineStr">
        <is>
          <t>Likely will be no-cost to property, but providing allowance</t>
        </is>
      </c>
      <c r="E46" s="69" t="inlineStr">
        <is>
          <t>PMC</t>
        </is>
      </c>
      <c r="F46" s="7" t="inlineStr">
        <is>
          <t>Year 1</t>
        </is>
      </c>
      <c r="G46" s="20" t="n">
        <v>8000</v>
      </c>
      <c r="H46" s="20" t="n">
        <v>0</v>
      </c>
      <c r="I46" s="21">
        <f>G46-H46</f>
        <v/>
      </c>
      <c r="J46" s="8">
        <f>IF(G46=0,0,H46/G46)</f>
        <v/>
      </c>
      <c r="K46" t="inlineStr">
        <is>
          <t>N/A</t>
        </is>
      </c>
      <c r="L46" s="8">
        <f>MIN(J46,1)</f>
        <v/>
      </c>
      <c r="M46" t="inlineStr">
        <is>
          <t>Likely will be no-cost to property, but providing allowance</t>
        </is>
      </c>
      <c r="N46" s="7">
        <f>IF(E46="GC","1st Call","Other")</f>
        <v/>
      </c>
      <c r="O46" s="7">
        <f>IF(L46&gt;=1,"Complete",IF(L46&gt;0,"In Progress","Not Started"))</f>
        <v/>
      </c>
      <c r="Q46" s="35">
        <f>IFERROR(MID($A$1,FIND(" acq",$A$1)-4,4)*1,"")</f>
        <v/>
      </c>
      <c r="S46" s="112" t="n"/>
    </row>
    <row r="47">
      <c r="A47" s="17" t="n">
        <v>135</v>
      </c>
      <c r="C47" s="7" t="inlineStr">
        <is>
          <t>Golf Cart</t>
        </is>
      </c>
      <c r="D47" s="40" t="inlineStr">
        <is>
          <t>Utility/Maintenance Cart</t>
        </is>
      </c>
      <c r="E47" s="69" t="inlineStr">
        <is>
          <t>PMC</t>
        </is>
      </c>
      <c r="F47" s="7" t="inlineStr">
        <is>
          <t>Year 1</t>
        </is>
      </c>
      <c r="G47" s="20" t="n">
        <v>8000</v>
      </c>
      <c r="H47" s="20" t="n">
        <v>0</v>
      </c>
      <c r="I47" s="21">
        <f>G47-H47</f>
        <v/>
      </c>
      <c r="J47" s="8">
        <f>IF(G47=0,0,H47/G47)</f>
        <v/>
      </c>
      <c r="K47" t="inlineStr">
        <is>
          <t>N/A</t>
        </is>
      </c>
      <c r="L47" s="8">
        <f>MIN(J47,1)</f>
        <v/>
      </c>
      <c r="M47" t="inlineStr">
        <is>
          <t>Utility/Maintenance Cart</t>
        </is>
      </c>
      <c r="N47" s="7">
        <f>IF(E47="GC","1st Call","Other")</f>
        <v/>
      </c>
      <c r="O47" s="7">
        <f>IF(L47&gt;=1,"Complete",IF(L47&gt;0,"In Progress","Not Started"))</f>
        <v/>
      </c>
      <c r="Q47" s="35">
        <f>IFERROR(MID($A$1,FIND(" acq",$A$1)-4,4)*1,"")</f>
        <v/>
      </c>
      <c r="S47" s="112" t="n"/>
    </row>
    <row r="48">
      <c r="A48" s="7" t="n">
        <v>17</v>
      </c>
      <c r="B48" s="7" t="inlineStr">
        <is>
          <t>83520</t>
        </is>
      </c>
      <c r="C48" s="7" t="inlineStr">
        <is>
          <t>ADA parking &amp; curb cuts</t>
        </is>
      </c>
      <c r="D48" s="40" t="inlineStr">
        <is>
          <t>ADA Parking Repairs</t>
        </is>
      </c>
      <c r="E48" s="41" t="inlineStr">
        <is>
          <t>GC</t>
        </is>
      </c>
      <c r="F48" s="7" t="inlineStr">
        <is>
          <t>Year 1</t>
        </is>
      </c>
      <c r="G48" s="20" t="n">
        <v>6500</v>
      </c>
      <c r="H48" s="20" t="n">
        <v>6500</v>
      </c>
      <c r="I48" s="21">
        <f>G48-H48</f>
        <v/>
      </c>
      <c r="J48" s="8">
        <f>IF(G48=0,0,H48/G48)</f>
        <v/>
      </c>
      <c r="K48" t="n">
        <v>0</v>
      </c>
      <c r="L48" s="8">
        <f>MIN(J48,1)</f>
        <v/>
      </c>
      <c r="N48" s="7">
        <f>IF(E48="GC","1st Call","Other")</f>
        <v/>
      </c>
      <c r="O48" s="7">
        <f>IF(L48&gt;=1,"Complete",IF(L48&gt;0,"In Progress","Not Started"))</f>
        <v/>
      </c>
      <c r="Q48" s="35">
        <f>IFERROR(MID($A$1,FIND(" acq",$A$1)-4,4)*1,"")</f>
        <v/>
      </c>
      <c r="S48" s="112" t="n"/>
    </row>
    <row r="49">
      <c r="A49" s="17" t="n">
        <v>125</v>
      </c>
      <c r="C49" s="7" t="inlineStr">
        <is>
          <t>Model Unit</t>
        </is>
      </c>
      <c r="D49" s="40" t="inlineStr">
        <is>
          <t>Allowance for small additions/refresh</t>
        </is>
      </c>
      <c r="E49" s="69" t="inlineStr">
        <is>
          <t>PMC</t>
        </is>
      </c>
      <c r="F49" s="7" t="inlineStr">
        <is>
          <t>Year 1</t>
        </is>
      </c>
      <c r="G49" s="20" t="n">
        <v>4000</v>
      </c>
      <c r="H49" s="20" t="n">
        <v>8256</v>
      </c>
      <c r="I49" s="21">
        <f>G49-H49</f>
        <v/>
      </c>
      <c r="J49" s="8">
        <f>IF(G49=0,0,H49/G49)</f>
        <v/>
      </c>
      <c r="K49" t="inlineStr">
        <is>
          <t>N/A</t>
        </is>
      </c>
      <c r="L49" s="8">
        <f>MIN(J49,1)</f>
        <v/>
      </c>
      <c r="M49" t="inlineStr">
        <is>
          <t>Allowance for small additions/refresh</t>
        </is>
      </c>
      <c r="N49" s="7">
        <f>IF(E49="GC","1st Call","Other")</f>
        <v/>
      </c>
      <c r="O49" s="7">
        <f>IF(L49&gt;=1,"Complete",IF(L49&gt;0,"In Progress","Not Started"))</f>
        <v/>
      </c>
      <c r="Q49" s="35">
        <f>IFERROR(MID($A$1,FIND(" acq",$A$1)-4,4)*1,"")</f>
        <v/>
      </c>
      <c r="S49" s="112" t="n"/>
    </row>
    <row r="50">
      <c r="A50" s="7" t="n">
        <v>126</v>
      </c>
      <c r="C50" s="7" t="inlineStr">
        <is>
          <t>Computers</t>
        </is>
      </c>
      <c r="D50" s="40" t="inlineStr">
        <is>
          <t>Not needed, allowance for 1</t>
        </is>
      </c>
      <c r="E50" s="69" t="inlineStr">
        <is>
          <t>PMC</t>
        </is>
      </c>
      <c r="F50" s="7" t="inlineStr">
        <is>
          <t>Year 1</t>
        </is>
      </c>
      <c r="G50" s="20" t="n">
        <v>1500</v>
      </c>
      <c r="H50" s="20" t="n">
        <v>1817</v>
      </c>
      <c r="I50" s="21">
        <f>G50-H50</f>
        <v/>
      </c>
      <c r="J50" s="8">
        <f>IF(G50=0,0,H50/G50)</f>
        <v/>
      </c>
      <c r="K50" t="inlineStr">
        <is>
          <t>N/A</t>
        </is>
      </c>
      <c r="L50" s="8">
        <f>MIN(J50,1)</f>
        <v/>
      </c>
      <c r="M50" t="inlineStr">
        <is>
          <t>Not needed, allowance for 1</t>
        </is>
      </c>
      <c r="N50" s="7">
        <f>IF(E50="GC","1st Call","Other")</f>
        <v/>
      </c>
      <c r="O50" s="7">
        <f>IF(L50&gt;=1,"Complete",IF(L50&gt;0,"In Progress","Not Started"))</f>
        <v/>
      </c>
      <c r="Q50" s="35">
        <f>IFERROR(MID($A$1,FIND(" acq",$A$1)-4,4)*1,"")</f>
        <v/>
      </c>
      <c r="S50" s="112" t="n"/>
    </row>
    <row r="51">
      <c r="D51" s="40" t="n"/>
      <c r="E51" s="69" t="n"/>
      <c r="G51" s="20" t="n"/>
      <c r="H51" s="20" t="n"/>
      <c r="I51" s="21" t="n"/>
      <c r="J51" s="8" t="n"/>
      <c r="S51" s="112" t="n"/>
    </row>
    <row r="52">
      <c r="C52" s="48" t="inlineStr">
        <is>
          <t>PROJECTS subtotal (excl. contingency/CM fee)</t>
        </is>
      </c>
      <c r="E52" s="68" t="n"/>
      <c r="G52" s="22">
        <f>SUM(G5:G50)</f>
        <v/>
      </c>
      <c r="H52" s="22">
        <f>SUM(H5:H50)</f>
        <v/>
      </c>
      <c r="I52" s="22">
        <f>SUM(I5:I50)</f>
        <v/>
      </c>
      <c r="J52" s="18">
        <f>IF(G52=0,0,H52/G52)</f>
        <v/>
      </c>
      <c r="L52" s="8">
        <f>MIN(J52,1)</f>
        <v/>
      </c>
      <c r="O52" s="7">
        <f>IF(L52&gt;=1,"Complete",IF(L52&gt;0,"In Progress","Not Started"))</f>
        <v/>
      </c>
      <c r="S52" s="112" t="n"/>
    </row>
    <row r="53">
      <c r="E53" s="52" t="n"/>
      <c r="S53" s="112" t="n"/>
    </row>
    <row r="54">
      <c r="A54" s="17" t="n">
        <v>158</v>
      </c>
      <c r="C54" s="7" t="inlineStr">
        <is>
          <t>Construction Management Fee</t>
        </is>
      </c>
      <c r="D54" s="40" t="n"/>
      <c r="E54" s="67" t="inlineStr">
        <is>
          <t>CMF</t>
        </is>
      </c>
      <c r="F54" s="15" t="inlineStr">
        <is>
          <t>Contingency</t>
        </is>
      </c>
      <c r="G54" s="20" t="n">
        <v>171121</v>
      </c>
      <c r="H54" s="20" t="n">
        <v>0</v>
      </c>
      <c r="I54" s="21" t="n">
        <v>171121</v>
      </c>
      <c r="J54" s="8">
        <f>IF(G54=0,0,H54/G54)</f>
        <v/>
      </c>
      <c r="K54" t="inlineStr">
        <is>
          <t>N/A</t>
        </is>
      </c>
      <c r="L54" s="8">
        <f>MIN(J54,1)</f>
        <v/>
      </c>
      <c r="N54" s="7">
        <f>IF(E54="GC","1st Call","Other")</f>
        <v/>
      </c>
      <c r="O54" s="7">
        <f>IF(L54&gt;=1,"Complete",IF(L54&gt;0,"In Progress","Not Started"))</f>
        <v/>
      </c>
      <c r="Q54" s="35">
        <f>IFERROR(MID($A$1,FIND(" acq",$A$1)-4,4)*1,"")</f>
        <v/>
      </c>
      <c r="S54" s="112" t="n"/>
    </row>
    <row r="55">
      <c r="A55" s="7" t="n">
        <v>157</v>
      </c>
      <c r="C55" s="7" t="inlineStr">
        <is>
          <t>Contingency</t>
        </is>
      </c>
      <c r="D55" s="40" t="n"/>
      <c r="E55" s="67" t="inlineStr">
        <is>
          <t>CON</t>
        </is>
      </c>
      <c r="F55" s="15" t="inlineStr">
        <is>
          <t>Contingency</t>
        </is>
      </c>
      <c r="G55" s="20" t="n">
        <v>108322</v>
      </c>
      <c r="H55" s="20" t="n">
        <v>0</v>
      </c>
      <c r="I55" s="21" t="n">
        <v>108322</v>
      </c>
      <c r="J55" s="8">
        <f>IF(G55=0,0,H55/G55)</f>
        <v/>
      </c>
      <c r="K55" t="inlineStr">
        <is>
          <t>N/A</t>
        </is>
      </c>
      <c r="L55" s="8">
        <f>MIN(J55,1)</f>
        <v/>
      </c>
      <c r="N55" s="7">
        <f>IF(E55="GC","1st Call","Other")</f>
        <v/>
      </c>
      <c r="O55" s="7">
        <f>IF(L55&gt;=1,"Complete",IF(L55&gt;0,"In Progress","Not Started"))</f>
        <v/>
      </c>
      <c r="Q55" s="35">
        <f>IFERROR(MID($A$1,FIND(" acq",$A$1)-4,4)*1,"")</f>
        <v/>
      </c>
      <c r="S55" s="112" t="n"/>
    </row>
    <row r="56">
      <c r="S56" s="112" t="n"/>
    </row>
    <row r="57">
      <c r="S57" s="112" t="n"/>
    </row>
    <row r="58">
      <c r="S58" s="112" t="n"/>
    </row>
    <row r="59">
      <c r="S59" s="112" t="n"/>
    </row>
    <row r="60">
      <c r="S60" s="112" t="n"/>
    </row>
    <row r="61">
      <c r="S61" s="112" t="n"/>
    </row>
    <row r="62">
      <c r="S62" s="112" t="n"/>
    </row>
    <row r="63">
      <c r="S63" s="112" t="n"/>
    </row>
    <row r="64">
      <c r="S64" s="112" t="n"/>
    </row>
    <row r="65">
      <c r="S65" s="112" t="n"/>
    </row>
    <row r="66">
      <c r="S66" s="112" t="n"/>
    </row>
    <row r="67">
      <c r="S67" s="112" t="n"/>
    </row>
    <row r="68">
      <c r="S68" s="112" t="n"/>
    </row>
    <row r="69">
      <c r="S69" s="112" t="n"/>
    </row>
    <row r="70">
      <c r="S70" s="112" t="n"/>
    </row>
    <row r="71">
      <c r="S71" s="112" t="n"/>
    </row>
    <row r="72">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row r="174">
      <c r="S174" s="112" t="n"/>
    </row>
  </sheetData>
  <autoFilter ref="A4:J52"/>
  <mergeCells count="2">
    <mergeCell ref="A1:D1"/>
    <mergeCell ref="A2:D2"/>
  </mergeCells>
  <dataValidations count="4">
    <dataValidation sqref="N5:N37" showDropDown="0" showInputMessage="1" showErrorMessage="1" allowBlank="1" type="list">
      <formula1>"1st Call, Other"</formula1>
    </dataValidation>
    <dataValidation sqref="R5:R120" showDropDown="0" showInputMessage="1" showErrorMessage="1" allowBlank="1" type="list">
      <formula1>"Lender, City Required, Investor, Fire Dept."</formula1>
    </dataValidation>
    <dataValidation sqref="O5:O63" showDropDown="0" showInputMessage="1" showErrorMessage="1" allowBlank="1" type="list">
      <formula1>"Scoping, Not Started, Scheduling, Bidding, In Progress, Completed"</formula1>
    </dataValidation>
    <dataValidation sqref="K5:K25"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T174"/>
  <sheetViews>
    <sheetView topLeftCell="B1" zoomScaleNormal="100" workbookViewId="0">
      <selection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Avila — 2023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67</v>
      </c>
      <c r="B5" s="7" t="inlineStr">
        <is>
          <t>0800 - Exterior Wall</t>
        </is>
      </c>
      <c r="C5" s="7" t="inlineStr">
        <is>
          <t>Exterior building</t>
        </is>
      </c>
      <c r="D5" s="40" t="inlineStr">
        <is>
          <t>changed to Paint the total community  100% paintable</t>
        </is>
      </c>
      <c r="E5" s="41" t="inlineStr">
        <is>
          <t>GC</t>
        </is>
      </c>
      <c r="F5" s="7" t="inlineStr">
        <is>
          <t>Year 1</t>
        </is>
      </c>
      <c r="G5" s="20" t="n">
        <v>400000</v>
      </c>
      <c r="H5" s="20" t="n">
        <v>400000</v>
      </c>
      <c r="I5" s="21">
        <f>G5-H5</f>
        <v/>
      </c>
      <c r="J5" s="8">
        <f>IF(G5=0,0,H5/G5)</f>
        <v/>
      </c>
      <c r="K5" s="35" t="n">
        <v>0</v>
      </c>
      <c r="L5" s="8">
        <f>MIN(J5,1)</f>
        <v/>
      </c>
      <c r="N5" s="7">
        <f>IF(E5="GC","1st Call","Other")</f>
        <v/>
      </c>
      <c r="O5" s="7">
        <f>IF(L5&gt;=1,"Complete",IF(L5&gt;0,"In Progress","Not Started"))</f>
        <v/>
      </c>
      <c r="Q5" s="35">
        <f>IFERROR(MID($A$1,FIND(" acq",$A$1)-4,4)*1,"")</f>
        <v/>
      </c>
      <c r="R5" s="7" t="n"/>
      <c r="S5" s="111" t="n"/>
    </row>
    <row r="6" ht="90" customHeight="1">
      <c r="A6" s="17" t="n">
        <v>12</v>
      </c>
      <c r="B6" s="7" t="inlineStr">
        <is>
          <t>0200 - Site Utilities &amp; Improvements</t>
        </is>
      </c>
      <c r="C6" s="7" t="inlineStr">
        <is>
          <t>Pavement</t>
        </is>
      </c>
      <c r="D6" s="40" t="inlineStr">
        <is>
          <t>Large areas of asphalt paving, speed bump repair Includes $2,500 in lender mandates- The asphalt pavement has localized potholes, and deterioration. These asphalt potholes were observed by the clubhouse, maintenance shop, ingress, and egress on the northeast side, and buildings #14, #15, #16, #17, #22, and #3.</t>
        </is>
      </c>
      <c r="E6" s="41" t="inlineStr">
        <is>
          <t>GC</t>
        </is>
      </c>
      <c r="F6" s="7" t="inlineStr">
        <is>
          <t>Year 1</t>
        </is>
      </c>
      <c r="G6" s="20" t="n">
        <v>150000</v>
      </c>
      <c r="H6" s="20" t="n">
        <v>150000</v>
      </c>
      <c r="I6" s="21">
        <f>G6-H6</f>
        <v/>
      </c>
      <c r="J6" s="8">
        <f>IF(G6=0,0,H6/G6)</f>
        <v/>
      </c>
      <c r="K6" s="35" t="n">
        <v>0</v>
      </c>
      <c r="L6" s="8">
        <f>MIN(J6,1)</f>
        <v/>
      </c>
      <c r="N6" s="7">
        <f>IF(E6="GC","1st Call","Other")</f>
        <v/>
      </c>
      <c r="O6" s="7">
        <f>IF(L6&gt;=1,"Complete",IF(L6&gt;0,"In Progress","Not Started"))</f>
        <v/>
      </c>
      <c r="Q6" s="35">
        <f>IFERROR(MID($A$1,FIND(" acq",$A$1)-4,4)*1,"")</f>
        <v/>
      </c>
      <c r="R6" s="7" t="n"/>
      <c r="S6" s="111" t="n"/>
    </row>
    <row r="7" ht="90" customHeight="1">
      <c r="A7" s="7" t="n">
        <v>76</v>
      </c>
      <c r="B7" s="7" t="inlineStr">
        <is>
          <t>1100- Specialties, Equipment &amp; Furnishings</t>
        </is>
      </c>
      <c r="C7" s="7" t="inlineStr">
        <is>
          <t>Picnic Area Renovation</t>
        </is>
      </c>
      <c r="D7" s="40" t="inlineStr">
        <is>
          <t>Add turf soccer field with goals and playground structure on one side.  Add pavilion near picnic area, resurface remaining old tennis court area with pavers (where there are fire pits or eating areas and turf (where the activity areas are).  Move both corn hole sets to turf area. Relocate fire pit from future soccer area to be near other fire pit, remove benches around fire pits, add chairs.</t>
        </is>
      </c>
      <c r="E7" s="41" t="inlineStr">
        <is>
          <t>GC</t>
        </is>
      </c>
      <c r="F7" s="7" t="inlineStr">
        <is>
          <t>Year 1</t>
        </is>
      </c>
      <c r="G7" s="20" t="n">
        <v>150000</v>
      </c>
      <c r="H7" s="20" t="n">
        <v>150000</v>
      </c>
      <c r="I7" s="21">
        <f>G7-H7</f>
        <v/>
      </c>
      <c r="J7" s="8">
        <f>IF(G7=0,0,H7/G7)</f>
        <v/>
      </c>
      <c r="K7" s="35" t="n">
        <v>0</v>
      </c>
      <c r="L7" s="8">
        <f>MIN(J7,1)</f>
        <v/>
      </c>
      <c r="N7" s="7">
        <f>IF(E7="GC","1st Call","Other")</f>
        <v/>
      </c>
      <c r="O7" s="7">
        <f>IF(L7&gt;=1,"Complete",IF(L7&gt;0,"In Progress","Not Started"))</f>
        <v/>
      </c>
      <c r="Q7" s="35">
        <f>IFERROR(MID($A$1,FIND(" acq",$A$1)-4,4)*1,"")</f>
        <v/>
      </c>
      <c r="R7" s="7" t="n"/>
      <c r="S7" s="111" t="n"/>
    </row>
    <row r="8">
      <c r="A8" s="17" t="n">
        <v>14</v>
      </c>
      <c r="B8" s="7" t="inlineStr">
        <is>
          <t>0200 - Site Utilities &amp; Improvements</t>
        </is>
      </c>
      <c r="C8" s="7" t="inlineStr">
        <is>
          <t>Asphalt coating</t>
        </is>
      </c>
      <c r="D8" s="40" t="inlineStr">
        <is>
          <t>Seal coat lot</t>
        </is>
      </c>
      <c r="E8" s="41" t="inlineStr">
        <is>
          <t>GC</t>
        </is>
      </c>
      <c r="F8" s="7" t="inlineStr">
        <is>
          <t>Year 1</t>
        </is>
      </c>
      <c r="G8" s="20" t="n">
        <v>98000</v>
      </c>
      <c r="H8" s="20" t="n">
        <v>98000</v>
      </c>
      <c r="I8" s="21">
        <f>G8-H8</f>
        <v/>
      </c>
      <c r="J8" s="8">
        <f>IF(G8=0,0,H8/G8)</f>
        <v/>
      </c>
      <c r="K8" s="35" t="n">
        <v>0</v>
      </c>
      <c r="L8" s="8">
        <f>MIN(J8,1)</f>
        <v/>
      </c>
      <c r="N8" s="7">
        <f>IF(E8="GC","1st Call","Other")</f>
        <v/>
      </c>
      <c r="O8" s="7">
        <f>IF(L8&gt;=1,"Complete",IF(L8&gt;0,"In Progress","Not Started"))</f>
        <v/>
      </c>
      <c r="Q8" s="35">
        <f>IFERROR(MID($A$1,FIND(" acq",$A$1)-4,4)*1,"")</f>
        <v/>
      </c>
      <c r="R8" s="7" t="n"/>
      <c r="S8" s="111" t="n"/>
    </row>
    <row r="9">
      <c r="A9" s="7" t="n">
        <v>37</v>
      </c>
      <c r="B9" s="7" t="inlineStr">
        <is>
          <t>0300 - Excavation &amp; Foundations</t>
        </is>
      </c>
      <c r="C9" s="7" t="inlineStr">
        <is>
          <t>Jack &amp; underpin foundations</t>
        </is>
      </c>
      <c r="D9" s="40" t="inlineStr">
        <is>
          <t>Foundation in three buildings</t>
        </is>
      </c>
      <c r="E9" s="41" t="inlineStr">
        <is>
          <t>GC</t>
        </is>
      </c>
      <c r="F9" s="7" t="inlineStr">
        <is>
          <t>Year 1</t>
        </is>
      </c>
      <c r="G9" s="20" t="n">
        <v>72000</v>
      </c>
      <c r="H9" s="20" t="n">
        <v>72000</v>
      </c>
      <c r="I9" s="21">
        <f>G9-H9</f>
        <v/>
      </c>
      <c r="J9" s="8">
        <f>IF(G9=0,0,H9/G9)</f>
        <v/>
      </c>
      <c r="K9" s="35" t="n">
        <v>0</v>
      </c>
      <c r="L9" s="8">
        <f>MIN(J9,1)</f>
        <v/>
      </c>
      <c r="N9" s="7">
        <f>IF(E9="GC","1st Call","Other")</f>
        <v/>
      </c>
      <c r="O9" s="7">
        <f>IF(L9&gt;=1,"Complete",IF(L9&gt;0,"In Progress","Not Started"))</f>
        <v/>
      </c>
      <c r="Q9" s="35">
        <f>IFERROR(MID($A$1,FIND(" acq",$A$1)-4,4)*1,"")</f>
        <v/>
      </c>
      <c r="R9" s="7" t="n"/>
      <c r="S9" s="111" t="n"/>
    </row>
    <row r="10" ht="30" customHeight="1">
      <c r="A10" s="17" t="n">
        <v>58</v>
      </c>
      <c r="B10" s="7" t="inlineStr">
        <is>
          <t>0800 - Exterior Wall</t>
        </is>
      </c>
      <c r="C10" s="7" t="inlineStr">
        <is>
          <t>Repair / replace wood siding</t>
        </is>
      </c>
      <c r="D10" s="40" t="inlineStr">
        <is>
          <t>Replace damaged t 11 siding Increase cost by 30000  in lower window walls and hip walls</t>
        </is>
      </c>
      <c r="E10" s="41" t="inlineStr">
        <is>
          <t>GC</t>
        </is>
      </c>
      <c r="F10" s="7" t="inlineStr">
        <is>
          <t>Year 1</t>
        </is>
      </c>
      <c r="G10" s="20" t="n">
        <v>66000</v>
      </c>
      <c r="H10" s="20" t="n">
        <v>66000</v>
      </c>
      <c r="I10" s="21">
        <f>G10-H10</f>
        <v/>
      </c>
      <c r="J10" s="8">
        <f>IF(G10=0,0,H10/G10)</f>
        <v/>
      </c>
      <c r="K10" s="35" t="n">
        <v>0</v>
      </c>
      <c r="L10" s="8">
        <f>MIN(J10,1)</f>
        <v/>
      </c>
      <c r="N10" s="7">
        <f>IF(E10="GC","1st Call","Other")</f>
        <v/>
      </c>
      <c r="O10" s="7">
        <f>IF(L10&gt;=1,"Complete",IF(L10&gt;0,"In Progress","Not Started"))</f>
        <v/>
      </c>
      <c r="Q10" s="35">
        <f>IFERROR(MID($A$1,FIND(" acq",$A$1)-4,4)*1,"")</f>
        <v/>
      </c>
      <c r="R10" s="7" t="n"/>
      <c r="S10" s="111" t="n"/>
    </row>
    <row r="11" ht="30" customHeight="1">
      <c r="A11" s="7" t="n">
        <v>17</v>
      </c>
      <c r="B11" s="7" t="inlineStr">
        <is>
          <t>0200 - Site Utilities &amp; Improvements</t>
        </is>
      </c>
      <c r="C11" s="7" t="inlineStr">
        <is>
          <t>Landscape irrigation</t>
        </is>
      </c>
      <c r="D11" s="40" t="inlineStr">
        <is>
          <t>Inspect and repair irrigation Increased by 20000 due to amount of issues with Irrigation</t>
        </is>
      </c>
      <c r="E11" s="41" t="inlineStr">
        <is>
          <t>GC</t>
        </is>
      </c>
      <c r="F11" s="7" t="inlineStr">
        <is>
          <t>Year 1</t>
        </is>
      </c>
      <c r="G11" s="20" t="n">
        <v>49000</v>
      </c>
      <c r="H11" s="20" t="n">
        <v>49000</v>
      </c>
      <c r="I11" s="21">
        <f>G11-H11</f>
        <v/>
      </c>
      <c r="J11" s="8">
        <f>IF(G11=0,0,H11/G11)</f>
        <v/>
      </c>
      <c r="K11" s="35" t="n">
        <v>0</v>
      </c>
      <c r="L11" s="8">
        <f>MIN(J11,1)</f>
        <v/>
      </c>
      <c r="N11" s="7">
        <f>IF(E11="GC","1st Call","Other")</f>
        <v/>
      </c>
      <c r="O11" s="7">
        <f>IF(L11&gt;=1,"Complete",IF(L11&gt;0,"In Progress","Not Started"))</f>
        <v/>
      </c>
      <c r="Q11" s="35">
        <f>IFERROR(MID($A$1,FIND(" acq",$A$1)-4,4)*1,"")</f>
        <v/>
      </c>
      <c r="R11" s="7" t="n"/>
      <c r="S11" s="111" t="n"/>
    </row>
    <row r="12" ht="30" customHeight="1">
      <c r="A12" s="17" t="n">
        <v>10</v>
      </c>
      <c r="B12" s="7" t="inlineStr">
        <is>
          <t>0200 - Site Utilities &amp; Improvements</t>
        </is>
      </c>
      <c r="C12" s="7" t="inlineStr">
        <is>
          <t>Storm sewer piping</t>
        </is>
      </c>
      <c r="D12" s="40" t="inlineStr">
        <is>
          <t>Clear drainage lines increase by 15,000 due to areas of bad water flow ( water infiltration into ground floor units )</t>
        </is>
      </c>
      <c r="E12" s="41" t="inlineStr">
        <is>
          <t>GC</t>
        </is>
      </c>
      <c r="F12" s="7" t="inlineStr">
        <is>
          <t>Year 1</t>
        </is>
      </c>
      <c r="G12" s="20" t="n">
        <v>38800</v>
      </c>
      <c r="H12" s="20" t="n">
        <v>38800</v>
      </c>
      <c r="I12" s="21">
        <f>G12-H12</f>
        <v/>
      </c>
      <c r="J12" s="8">
        <f>IF(G12=0,0,H12/G12)</f>
        <v/>
      </c>
      <c r="K12" s="35" t="n">
        <v>0</v>
      </c>
      <c r="L12" s="8">
        <f>MIN(J12,1)</f>
        <v/>
      </c>
      <c r="N12" s="7">
        <f>IF(E12="GC","1st Call","Other")</f>
        <v/>
      </c>
      <c r="O12" s="7">
        <f>IF(L12&gt;=1,"Complete",IF(L12&gt;0,"In Progress","Not Started"))</f>
        <v/>
      </c>
      <c r="Q12" s="35">
        <f>IFERROR(MID($A$1,FIND(" acq",$A$1)-4,4)*1,"")</f>
        <v/>
      </c>
      <c r="R12" s="7" t="n"/>
      <c r="S12" s="111" t="n"/>
    </row>
    <row r="13">
      <c r="A13" s="7" t="n">
        <v>87</v>
      </c>
      <c r="B13" s="7" t="inlineStr">
        <is>
          <t>1600 - Electrical</t>
        </is>
      </c>
      <c r="C13" s="7" t="inlineStr">
        <is>
          <t>Common area light fixtures</t>
        </is>
      </c>
      <c r="D13" s="40" t="inlineStr">
        <is>
          <t>Replace building Wall Packs with LED</t>
        </is>
      </c>
      <c r="E13" s="41" t="inlineStr">
        <is>
          <t>GC</t>
        </is>
      </c>
      <c r="F13" s="7" t="inlineStr">
        <is>
          <t>Year 1</t>
        </is>
      </c>
      <c r="G13" s="20" t="n">
        <v>32400</v>
      </c>
      <c r="H13" s="20" t="n">
        <v>32400</v>
      </c>
      <c r="I13" s="21">
        <f>G13-H13</f>
        <v/>
      </c>
      <c r="J13" s="8">
        <f>IF(G13=0,0,H13/G13)</f>
        <v/>
      </c>
      <c r="K13" s="35" t="n">
        <v>0</v>
      </c>
      <c r="L13" s="8">
        <f>MIN(J13,1)</f>
        <v/>
      </c>
      <c r="N13" s="7">
        <f>IF(E13="GC","1st Call","Other")</f>
        <v/>
      </c>
      <c r="O13" s="7">
        <f>IF(L13&gt;=1,"Complete",IF(L13&gt;0,"In Progress","Not Started"))</f>
        <v/>
      </c>
      <c r="Q13" s="35">
        <f>IFERROR(MID($A$1,FIND(" acq",$A$1)-4,4)*1,"")</f>
        <v/>
      </c>
      <c r="R13" s="7" t="n"/>
      <c r="S13" s="111" t="n"/>
    </row>
    <row r="14">
      <c r="A14" s="17" t="n">
        <v>33</v>
      </c>
      <c r="B14" s="7" t="inlineStr">
        <is>
          <t>0200 - Site Utilities &amp; Improvements</t>
        </is>
      </c>
      <c r="C14" s="7" t="inlineStr">
        <is>
          <t xml:space="preserve">Carport and garage </t>
        </is>
      </c>
      <c r="D14" s="40" t="inlineStr">
        <is>
          <t>repair and paint</t>
        </is>
      </c>
      <c r="E14" s="41" t="inlineStr">
        <is>
          <t>GC</t>
        </is>
      </c>
      <c r="F14" s="7" t="inlineStr">
        <is>
          <t>Year 1</t>
        </is>
      </c>
      <c r="G14" s="20" t="n">
        <v>31000</v>
      </c>
      <c r="H14" s="20" t="n">
        <v>31000</v>
      </c>
      <c r="I14" s="21">
        <f>G14-H14</f>
        <v/>
      </c>
      <c r="J14" s="8">
        <f>IF(G14=0,0,H14/G14)</f>
        <v/>
      </c>
      <c r="K14" s="35" t="n">
        <v>0</v>
      </c>
      <c r="L14" s="8">
        <f>MIN(J14,1)</f>
        <v/>
      </c>
      <c r="N14" s="7">
        <f>IF(E14="GC","1st Call","Other")</f>
        <v/>
      </c>
      <c r="O14" s="7">
        <f>IF(L14&gt;=1,"Complete",IF(L14&gt;0,"In Progress","Not Started"))</f>
        <v/>
      </c>
      <c r="Q14" s="35">
        <f>IFERROR(MID($A$1,FIND(" acq",$A$1)-4,4)*1,"")</f>
        <v/>
      </c>
      <c r="R14" s="7" t="n"/>
      <c r="S14" s="111" t="n"/>
    </row>
    <row r="15">
      <c r="A15" s="7" t="n">
        <v>18</v>
      </c>
      <c r="B15" s="7" t="inlineStr">
        <is>
          <t>0200 - Site Utilities &amp; Improvements</t>
        </is>
      </c>
      <c r="C15" s="7" t="inlineStr">
        <is>
          <t xml:space="preserve">Erosion control </t>
        </is>
      </c>
      <c r="D15" s="40" t="n"/>
      <c r="E15" s="41" t="inlineStr">
        <is>
          <t>GC</t>
        </is>
      </c>
      <c r="F15" s="7" t="inlineStr">
        <is>
          <t>Year 1</t>
        </is>
      </c>
      <c r="G15" s="20" t="n">
        <v>30000</v>
      </c>
      <c r="H15" s="20" t="n">
        <v>30000</v>
      </c>
      <c r="I15" s="21">
        <f>G15-H15</f>
        <v/>
      </c>
      <c r="J15" s="8">
        <f>IF(G15=0,0,H15/G15)</f>
        <v/>
      </c>
      <c r="K15" s="35" t="n">
        <v>0</v>
      </c>
      <c r="L15" s="8">
        <f>MIN(J15,1)</f>
        <v/>
      </c>
      <c r="N15" s="7">
        <f>IF(E15="GC","1st Call","Other")</f>
        <v/>
      </c>
      <c r="O15" s="7">
        <f>IF(L15&gt;=1,"Complete",IF(L15&gt;0,"In Progress","Not Started"))</f>
        <v/>
      </c>
      <c r="Q15" s="35">
        <f>IFERROR(MID($A$1,FIND(" acq",$A$1)-4,4)*1,"")</f>
        <v/>
      </c>
      <c r="R15" s="7" t="n"/>
      <c r="S15" s="111" t="n"/>
    </row>
    <row r="16">
      <c r="A16" s="17" t="n">
        <v>44</v>
      </c>
      <c r="B16" s="7" t="inlineStr">
        <is>
          <t>0400 - Structure</t>
        </is>
      </c>
      <c r="C16" s="7" t="inlineStr">
        <is>
          <t>Repair exterior stair treads and stringers</t>
        </is>
      </c>
      <c r="D16" s="40" t="inlineStr">
        <is>
          <t>replace bad stair treads</t>
        </is>
      </c>
      <c r="E16" s="41" t="inlineStr">
        <is>
          <t>GC</t>
        </is>
      </c>
      <c r="F16" s="7" t="inlineStr">
        <is>
          <t>Year 1</t>
        </is>
      </c>
      <c r="G16" s="20" t="n">
        <v>30000</v>
      </c>
      <c r="H16" s="20" t="n">
        <v>30000</v>
      </c>
      <c r="I16" s="21">
        <f>G16-H16</f>
        <v/>
      </c>
      <c r="J16" s="8">
        <f>IF(G16=0,0,H16/G16)</f>
        <v/>
      </c>
      <c r="K16" s="35" t="n">
        <v>0</v>
      </c>
      <c r="L16" s="8">
        <f>MIN(J16,1)</f>
        <v/>
      </c>
      <c r="N16" s="7">
        <f>IF(E16="GC","1st Call","Other")</f>
        <v/>
      </c>
      <c r="O16" s="7">
        <f>IF(L16&gt;=1,"Complete",IF(L16&gt;0,"In Progress","Not Started"))</f>
        <v/>
      </c>
      <c r="Q16" s="35">
        <f>IFERROR(MID($A$1,FIND(" acq",$A$1)-4,4)*1,"")</f>
        <v/>
      </c>
      <c r="R16" s="7" t="n"/>
      <c r="S16" s="111" t="n"/>
    </row>
    <row r="17">
      <c r="A17" s="7" t="n">
        <v>45</v>
      </c>
      <c r="B17" s="7" t="inlineStr">
        <is>
          <t>0400 - Structure</t>
        </is>
      </c>
      <c r="C17" s="7" t="inlineStr">
        <is>
          <t>Repair exterior stair railings</t>
        </is>
      </c>
      <c r="D17" s="40" t="inlineStr">
        <is>
          <t>Repair and Paint</t>
        </is>
      </c>
      <c r="E17" s="41" t="inlineStr">
        <is>
          <t>GC</t>
        </is>
      </c>
      <c r="F17" s="7" t="inlineStr">
        <is>
          <t>Year 1</t>
        </is>
      </c>
      <c r="G17" s="20" t="n">
        <v>30000</v>
      </c>
      <c r="H17" s="20" t="n">
        <v>30000</v>
      </c>
      <c r="I17" s="21">
        <f>G17-H17</f>
        <v/>
      </c>
      <c r="J17" s="8">
        <f>IF(G17=0,0,H17/G17)</f>
        <v/>
      </c>
      <c r="K17" s="35" t="n">
        <v>0</v>
      </c>
      <c r="L17" s="8">
        <f>MIN(J17,1)</f>
        <v/>
      </c>
      <c r="N17" s="7">
        <f>IF(E17="GC","1st Call","Other")</f>
        <v/>
      </c>
      <c r="O17" s="7">
        <f>IF(L17&gt;=1,"Complete",IF(L17&gt;0,"In Progress","Not Started"))</f>
        <v/>
      </c>
      <c r="Q17" s="35">
        <f>IFERROR(MID($A$1,FIND(" acq",$A$1)-4,4)*1,"")</f>
        <v/>
      </c>
      <c r="R17" s="7" t="n"/>
      <c r="S17" s="111" t="n"/>
    </row>
    <row r="18">
      <c r="A18" s="17" t="n">
        <v>78</v>
      </c>
      <c r="B18" s="7" t="inlineStr">
        <is>
          <t>1100- Specialties, Equipment &amp; Furnishings</t>
        </is>
      </c>
      <c r="C18" s="7" t="inlineStr">
        <is>
          <t>Old Pool House by Pool 1 (West)</t>
        </is>
      </c>
      <c r="D18" s="40" t="inlineStr">
        <is>
          <t>Convert pool house to rentable party space, new sliding doors</t>
        </is>
      </c>
      <c r="E18" s="41" t="inlineStr">
        <is>
          <t>GC</t>
        </is>
      </c>
      <c r="F18" s="7" t="inlineStr">
        <is>
          <t>Year 1</t>
        </is>
      </c>
      <c r="G18" s="20" t="n">
        <v>30000</v>
      </c>
      <c r="H18" s="20" t="n">
        <v>30000</v>
      </c>
      <c r="I18" s="21">
        <f>G18-H18</f>
        <v/>
      </c>
      <c r="J18" s="8">
        <f>IF(G18=0,0,H18/G18)</f>
        <v/>
      </c>
      <c r="K18" s="35" t="n">
        <v>0</v>
      </c>
      <c r="L18" s="8">
        <f>MIN(J18,1)</f>
        <v/>
      </c>
      <c r="N18" s="7">
        <f>IF(E18="GC","1st Call","Other")</f>
        <v/>
      </c>
      <c r="O18" s="7">
        <f>IF(L18&gt;=1,"Complete",IF(L18&gt;0,"In Progress","Not Started"))</f>
        <v/>
      </c>
      <c r="Q18" s="35">
        <f>IFERROR(MID($A$1,FIND(" acq",$A$1)-4,4)*1,"")</f>
        <v/>
      </c>
      <c r="R18" s="7" t="n"/>
      <c r="S18" s="111" t="n"/>
    </row>
    <row r="19">
      <c r="A19" s="7" t="n">
        <v>68</v>
      </c>
      <c r="B19" s="7" t="inlineStr">
        <is>
          <t>0800 - Exterior Wall</t>
        </is>
      </c>
      <c r="C19" s="7" t="inlineStr">
        <is>
          <t>Repair / replace wood trim</t>
        </is>
      </c>
      <c r="D19" s="40" t="n"/>
      <c r="E19" s="41" t="inlineStr">
        <is>
          <t>GC</t>
        </is>
      </c>
      <c r="F19" s="7" t="inlineStr">
        <is>
          <t>Year 1</t>
        </is>
      </c>
      <c r="G19" s="20" t="n">
        <v>28000</v>
      </c>
      <c r="H19" s="20" t="n">
        <v>28000</v>
      </c>
      <c r="I19" s="21">
        <f>G19-H19</f>
        <v/>
      </c>
      <c r="J19" s="8">
        <f>IF(G19=0,0,H19/G19)</f>
        <v/>
      </c>
      <c r="K19" s="35" t="n">
        <v>0</v>
      </c>
      <c r="L19" s="8">
        <f>MIN(J19,1)</f>
        <v/>
      </c>
      <c r="N19" s="7">
        <f>IF(E19="GC","1st Call","Other")</f>
        <v/>
      </c>
      <c r="O19" s="7">
        <f>IF(L19&gt;=1,"Complete",IF(L19&gt;0,"In Progress","Not Started"))</f>
        <v/>
      </c>
      <c r="Q19" s="35">
        <f>IFERROR(MID($A$1,FIND(" acq",$A$1)-4,4)*1,"")</f>
        <v/>
      </c>
      <c r="R19" s="7" t="n"/>
      <c r="S19" s="111" t="n"/>
    </row>
    <row r="20">
      <c r="A20" s="17" t="n">
        <v>72</v>
      </c>
      <c r="B20" s="7" t="inlineStr">
        <is>
          <t>0900 - FF&amp;E in Units</t>
        </is>
      </c>
      <c r="C20" s="7" t="inlineStr">
        <is>
          <t>Fire protection</t>
        </is>
      </c>
      <c r="D20" s="40" t="inlineStr">
        <is>
          <t>Clean drier vents</t>
        </is>
      </c>
      <c r="E20" s="41" t="inlineStr">
        <is>
          <t>GC</t>
        </is>
      </c>
      <c r="F20" s="7" t="inlineStr">
        <is>
          <t>Year 1</t>
        </is>
      </c>
      <c r="G20" s="20" t="n">
        <v>24525</v>
      </c>
      <c r="H20" s="20" t="n">
        <v>24525</v>
      </c>
      <c r="I20" s="21">
        <f>G20-H20</f>
        <v/>
      </c>
      <c r="J20" s="8">
        <f>IF(G20=0,0,H20/G20)</f>
        <v/>
      </c>
      <c r="K20" s="35" t="n">
        <v>0</v>
      </c>
      <c r="L20" s="8">
        <f>MIN(J20,1)</f>
        <v/>
      </c>
      <c r="M20" t="inlineStr">
        <is>
          <t>327</t>
        </is>
      </c>
      <c r="N20" s="7">
        <f>IF(E20="GC","1st Call","Other")</f>
        <v/>
      </c>
      <c r="O20" s="7">
        <f>IF(L20&gt;=1,"Complete",IF(L20&gt;0,"In Progress","Not Started"))</f>
        <v/>
      </c>
      <c r="Q20" s="35">
        <f>IFERROR(MID($A$1,FIND(" acq",$A$1)-4,4)*1,"")</f>
        <v/>
      </c>
      <c r="R20" s="7" t="n"/>
      <c r="S20" s="111" t="n"/>
    </row>
    <row r="21">
      <c r="A21" s="7" t="n">
        <v>49</v>
      </c>
      <c r="B21" s="7" t="inlineStr">
        <is>
          <t>0700 - Roofing</t>
        </is>
      </c>
      <c r="C21" s="7" t="inlineStr">
        <is>
          <t>Asphalt composite shingle roofing</t>
        </is>
      </c>
      <c r="D21" s="40" t="inlineStr">
        <is>
          <t>Minor roof repairs</t>
        </is>
      </c>
      <c r="E21" s="41" t="inlineStr">
        <is>
          <t>GC</t>
        </is>
      </c>
      <c r="F21" s="7" t="inlineStr">
        <is>
          <t>Year 1</t>
        </is>
      </c>
      <c r="G21" s="20" t="n">
        <v>23000</v>
      </c>
      <c r="H21" s="20" t="n">
        <v>23000</v>
      </c>
      <c r="I21" s="21">
        <f>G21-H21</f>
        <v/>
      </c>
      <c r="J21" s="8">
        <f>IF(G21=0,0,H21/G21)</f>
        <v/>
      </c>
      <c r="K21" s="35" t="n">
        <v>0</v>
      </c>
      <c r="L21" s="8">
        <f>MIN(J21,1)</f>
        <v/>
      </c>
      <c r="N21" s="7">
        <f>IF(E21="GC","1st Call","Other")</f>
        <v/>
      </c>
      <c r="O21" s="7">
        <f>IF(L21&gt;=1,"Complete",IF(L21&gt;0,"In Progress","Not Started"))</f>
        <v/>
      </c>
      <c r="Q21" s="35">
        <f>IFERROR(MID($A$1,FIND(" acq",$A$1)-4,4)*1,"")</f>
        <v/>
      </c>
      <c r="R21" s="7" t="n"/>
      <c r="S21" s="111" t="n"/>
    </row>
    <row r="22">
      <c r="A22" s="17" t="n">
        <v>54</v>
      </c>
      <c r="B22" s="7" t="inlineStr">
        <is>
          <t>0700 - Roofing</t>
        </is>
      </c>
      <c r="C22" s="7" t="inlineStr">
        <is>
          <t>Gutters &amp; downspouts</t>
        </is>
      </c>
      <c r="D22" s="40" t="inlineStr">
        <is>
          <t>Clean gutters</t>
        </is>
      </c>
      <c r="E22" s="41" t="inlineStr">
        <is>
          <t>GC</t>
        </is>
      </c>
      <c r="F22" s="7" t="inlineStr">
        <is>
          <t>Year 1</t>
        </is>
      </c>
      <c r="G22" s="20" t="n">
        <v>23000</v>
      </c>
      <c r="H22" s="20" t="n">
        <v>23000</v>
      </c>
      <c r="I22" s="21">
        <f>G22-H22</f>
        <v/>
      </c>
      <c r="J22" s="8">
        <f>IF(G22=0,0,H22/G22)</f>
        <v/>
      </c>
      <c r="K22" s="35" t="n">
        <v>0</v>
      </c>
      <c r="L22" s="8">
        <f>MIN(J22,1)</f>
        <v/>
      </c>
      <c r="N22" s="7">
        <f>IF(E22="GC","1st Call","Other")</f>
        <v/>
      </c>
      <c r="O22" s="7">
        <f>IF(L22&gt;=1,"Complete",IF(L22&gt;0,"In Progress","Not Started"))</f>
        <v/>
      </c>
      <c r="Q22" s="35">
        <f>IFERROR(MID($A$1,FIND(" acq",$A$1)-4,4)*1,"")</f>
        <v/>
      </c>
      <c r="R22" s="7" t="n"/>
      <c r="S22" s="111" t="n"/>
    </row>
    <row r="23">
      <c r="A23" s="7" t="n">
        <v>63</v>
      </c>
      <c r="B23" s="7" t="inlineStr">
        <is>
          <t>0800 - Exterior Wall</t>
        </is>
      </c>
      <c r="C23" s="7" t="inlineStr">
        <is>
          <t>Tuck-pointing</t>
        </is>
      </c>
      <c r="D23" s="40" t="inlineStr">
        <is>
          <t>Tuck point and caulk</t>
        </is>
      </c>
      <c r="E23" s="41" t="inlineStr">
        <is>
          <t>GC</t>
        </is>
      </c>
      <c r="F23" s="7" t="inlineStr">
        <is>
          <t>Year 1</t>
        </is>
      </c>
      <c r="G23" s="20" t="n">
        <v>23000</v>
      </c>
      <c r="H23" s="20" t="n">
        <v>23000</v>
      </c>
      <c r="I23" s="21">
        <f>G23-H23</f>
        <v/>
      </c>
      <c r="J23" s="8">
        <f>IF(G23=0,0,H23/G23)</f>
        <v/>
      </c>
      <c r="K23" s="35" t="n">
        <v>0</v>
      </c>
      <c r="L23" s="8">
        <f>MIN(J23,1)</f>
        <v/>
      </c>
      <c r="N23" s="7">
        <f>IF(E23="GC","1st Call","Other")</f>
        <v/>
      </c>
      <c r="O23" s="7">
        <f>IF(L23&gt;=1,"Complete",IF(L23&gt;0,"In Progress","Not Started"))</f>
        <v/>
      </c>
      <c r="Q23" s="35">
        <f>IFERROR(MID($A$1,FIND(" acq",$A$1)-4,4)*1,"")</f>
        <v/>
      </c>
      <c r="R23" s="7" t="n"/>
      <c r="S23" s="111" t="n"/>
    </row>
    <row r="24" ht="30" customHeight="1">
      <c r="A24" s="17" t="n">
        <v>86</v>
      </c>
      <c r="B24" s="7" t="inlineStr">
        <is>
          <t>1600 - Electrical</t>
        </is>
      </c>
      <c r="C24" s="7" t="inlineStr">
        <is>
          <t>Electrical distribution</t>
        </is>
      </c>
      <c r="D24" s="40" t="inlineStr">
        <is>
          <t>Repair lighting Electric and anchor weather heads increase weather head repairs by 10,000 due to more locations</t>
        </is>
      </c>
      <c r="E24" s="41" t="inlineStr">
        <is>
          <t>GC</t>
        </is>
      </c>
      <c r="F24" s="7" t="inlineStr">
        <is>
          <t>Year 1</t>
        </is>
      </c>
      <c r="G24" s="20" t="n">
        <v>22800</v>
      </c>
      <c r="H24" s="20" t="n">
        <v>22800</v>
      </c>
      <c r="I24" s="21">
        <f>G24-H24</f>
        <v/>
      </c>
      <c r="J24" s="8">
        <f>IF(G24=0,0,H24/G24)</f>
        <v/>
      </c>
      <c r="K24" s="35" t="n">
        <v>0</v>
      </c>
      <c r="L24" s="8">
        <f>MIN(J24,1)</f>
        <v/>
      </c>
      <c r="N24" s="7">
        <f>IF(E24="GC","1st Call","Other")</f>
        <v/>
      </c>
      <c r="O24" s="7">
        <f>IF(L24&gt;=1,"Complete",IF(L24&gt;0,"In Progress","Not Started"))</f>
        <v/>
      </c>
      <c r="Q24" s="35">
        <f>IFERROR(MID($A$1,FIND(" acq",$A$1)-4,4)*1,"")</f>
        <v/>
      </c>
      <c r="R24" s="7" t="n"/>
      <c r="S24" s="111" t="n"/>
    </row>
    <row r="25">
      <c r="A25" s="7" t="n">
        <v>34</v>
      </c>
      <c r="B25" s="7" t="inlineStr">
        <is>
          <t>0200 - Site Utilities &amp; Improvements</t>
        </is>
      </c>
      <c r="C25" s="7" t="inlineStr">
        <is>
          <t>Dumpster enclosures</t>
        </is>
      </c>
      <c r="D25" s="40" t="inlineStr">
        <is>
          <t>Repair dumpster enclosures</t>
        </is>
      </c>
      <c r="E25" s="41" t="inlineStr">
        <is>
          <t>GC</t>
        </is>
      </c>
      <c r="F25" s="7" t="inlineStr">
        <is>
          <t>Year 1</t>
        </is>
      </c>
      <c r="G25" s="20" t="n">
        <v>21000</v>
      </c>
      <c r="H25" s="20" t="n">
        <v>21000</v>
      </c>
      <c r="I25" s="21">
        <f>G25-H25</f>
        <v/>
      </c>
      <c r="J25" s="8">
        <f>IF(G25=0,0,H25/G25)</f>
        <v/>
      </c>
      <c r="K25" s="35" t="n">
        <v>0</v>
      </c>
      <c r="L25" s="8">
        <f>MIN(J25,1)</f>
        <v/>
      </c>
      <c r="N25" s="7">
        <f>IF(E25="GC","1st Call","Other")</f>
        <v/>
      </c>
      <c r="O25" s="7">
        <f>IF(L25&gt;=1,"Complete",IF(L25&gt;0,"In Progress","Not Started"))</f>
        <v/>
      </c>
      <c r="Q25" s="35">
        <f>IFERROR(MID($A$1,FIND(" acq",$A$1)-4,4)*1,"")</f>
        <v/>
      </c>
      <c r="R25" s="7" t="n"/>
      <c r="S25" s="111" t="n"/>
    </row>
    <row r="26">
      <c r="A26" s="17" t="n">
        <v>46</v>
      </c>
      <c r="B26" s="7" t="inlineStr">
        <is>
          <t>0400 - Structure</t>
        </is>
      </c>
      <c r="C26" s="7" t="inlineStr">
        <is>
          <t>Repair balcony framing &amp; decking</t>
        </is>
      </c>
      <c r="D26" s="40" t="n"/>
      <c r="E26" s="41" t="inlineStr">
        <is>
          <t>GC</t>
        </is>
      </c>
      <c r="F26" s="7" t="inlineStr">
        <is>
          <t>Year 1</t>
        </is>
      </c>
      <c r="G26" s="20" t="n">
        <v>20000</v>
      </c>
      <c r="H26" s="20" t="n">
        <v>20000</v>
      </c>
      <c r="I26" s="21">
        <f>G26-H26</f>
        <v/>
      </c>
      <c r="J26" s="8">
        <f>IF(G26=0,0,H26/G26)</f>
        <v/>
      </c>
      <c r="K26" s="35" t="n">
        <v>0</v>
      </c>
      <c r="L26" s="8">
        <f>MIN(J26,1)</f>
        <v/>
      </c>
      <c r="N26" s="7">
        <f>IF(E26="GC","1st Call","Other")</f>
        <v/>
      </c>
      <c r="O26" s="7">
        <f>IF(L26&gt;=1,"Complete",IF(L26&gt;0,"In Progress","Not Started"))</f>
        <v/>
      </c>
      <c r="Q26" s="35">
        <f>IFERROR(MID($A$1,FIND(" acq",$A$1)-4,4)*1,"")</f>
        <v/>
      </c>
      <c r="R26" s="7" t="n"/>
      <c r="S26" s="111" t="n"/>
    </row>
    <row r="27">
      <c r="A27" s="7" t="n">
        <v>69</v>
      </c>
      <c r="B27" s="7" t="inlineStr">
        <is>
          <t>0800 - Exterior Wall</t>
        </is>
      </c>
      <c r="C27" s="7" t="inlineStr">
        <is>
          <t>storage room doors - exterior</t>
        </is>
      </c>
      <c r="D27" s="40" t="inlineStr">
        <is>
          <t>Replace damaged storage room doors</t>
        </is>
      </c>
      <c r="E27" s="41" t="inlineStr">
        <is>
          <t>GC</t>
        </is>
      </c>
      <c r="F27" s="7" t="inlineStr">
        <is>
          <t>Year 1</t>
        </is>
      </c>
      <c r="G27" s="20" t="n">
        <v>20000</v>
      </c>
      <c r="H27" s="20" t="n">
        <v>20000</v>
      </c>
      <c r="I27" s="21">
        <f>G27-H27</f>
        <v/>
      </c>
      <c r="J27" s="8">
        <f>IF(G27=0,0,H27/G27)</f>
        <v/>
      </c>
      <c r="K27" s="35" t="n">
        <v>0</v>
      </c>
      <c r="L27" s="8">
        <f>MIN(J27,1)</f>
        <v/>
      </c>
      <c r="N27" s="7">
        <f>IF(E27="GC","1st Call","Other")</f>
        <v/>
      </c>
      <c r="O27" s="7">
        <f>IF(L27&gt;=1,"Complete",IF(L27&gt;0,"In Progress","Not Started"))</f>
        <v/>
      </c>
      <c r="Q27" s="35">
        <f>IFERROR(MID($A$1,FIND(" acq",$A$1)-4,4)*1,"")</f>
        <v/>
      </c>
      <c r="R27" s="7" t="n"/>
      <c r="S27" s="111" t="n"/>
    </row>
    <row r="28">
      <c r="A28" s="17" t="n">
        <v>80</v>
      </c>
      <c r="B28" s="7" t="inlineStr">
        <is>
          <t>1100- Specialties, Equipment &amp; Furnishings</t>
        </is>
      </c>
      <c r="C28" s="7" t="inlineStr">
        <is>
          <t>Dog Park</t>
        </is>
      </c>
      <c r="D28" s="40" t="inlineStr">
        <is>
          <t>Add dog park fencing (no jumps), signage, &amp; wash station</t>
        </is>
      </c>
      <c r="E28" s="41" t="inlineStr">
        <is>
          <t>GC</t>
        </is>
      </c>
      <c r="F28" s="7" t="inlineStr">
        <is>
          <t>Year 1</t>
        </is>
      </c>
      <c r="G28" s="20" t="n">
        <v>20000</v>
      </c>
      <c r="H28" s="20" t="n">
        <v>20000</v>
      </c>
      <c r="I28" s="21">
        <f>G28-H28</f>
        <v/>
      </c>
      <c r="J28" s="8">
        <f>IF(G28=0,0,H28/G28)</f>
        <v/>
      </c>
      <c r="K28" s="35" t="n">
        <v>0</v>
      </c>
      <c r="L28" s="8">
        <f>MIN(J28,1)</f>
        <v/>
      </c>
      <c r="N28" s="7">
        <f>IF(E28="GC","1st Call","Other")</f>
        <v/>
      </c>
      <c r="O28" s="7">
        <f>IF(L28&gt;=1,"Complete",IF(L28&gt;0,"In Progress","Not Started"))</f>
        <v/>
      </c>
      <c r="Q28" s="35">
        <f>IFERROR(MID($A$1,FIND(" acq",$A$1)-4,4)*1,"")</f>
        <v/>
      </c>
      <c r="R28" s="7" t="n"/>
      <c r="S28" s="111" t="n"/>
    </row>
    <row r="29">
      <c r="A29" s="7" t="n">
        <v>39</v>
      </c>
      <c r="B29" s="7" t="inlineStr">
        <is>
          <t>0400 - Structure</t>
        </is>
      </c>
      <c r="C29" s="7" t="inlineStr">
        <is>
          <t>Concrete deck / floor fill</t>
        </is>
      </c>
      <c r="D29" s="40" t="inlineStr">
        <is>
          <t>entrance landings</t>
        </is>
      </c>
      <c r="E29" s="41" t="inlineStr">
        <is>
          <t>GC</t>
        </is>
      </c>
      <c r="F29" s="7" t="inlineStr">
        <is>
          <t>Year 1</t>
        </is>
      </c>
      <c r="G29" s="20" t="n">
        <v>18000</v>
      </c>
      <c r="H29" s="20" t="n">
        <v>18000</v>
      </c>
      <c r="I29" s="21">
        <f>G29-H29</f>
        <v/>
      </c>
      <c r="J29" s="8">
        <f>IF(G29=0,0,H29/G29)</f>
        <v/>
      </c>
      <c r="K29" s="35" t="n">
        <v>0</v>
      </c>
      <c r="L29" s="8">
        <f>MIN(J29,1)</f>
        <v/>
      </c>
      <c r="N29" s="7">
        <f>IF(E29="GC","1st Call","Other")</f>
        <v/>
      </c>
      <c r="O29" s="7">
        <f>IF(L29&gt;=1,"Complete",IF(L29&gt;0,"In Progress","Not Started"))</f>
        <v/>
      </c>
      <c r="Q29" s="35">
        <f>IFERROR(MID($A$1,FIND(" acq",$A$1)-4,4)*1,"")</f>
        <v/>
      </c>
      <c r="R29" s="7" t="n"/>
      <c r="S29" s="111" t="n"/>
    </row>
    <row r="30">
      <c r="A30" s="17" t="n">
        <v>75</v>
      </c>
      <c r="B30" s="7" t="inlineStr">
        <is>
          <t>1100- Specialties, Equipment &amp; Furnishings</t>
        </is>
      </c>
      <c r="C30" s="7" t="inlineStr">
        <is>
          <t>Clubhouse / Office Redecorate (FFE)</t>
        </is>
      </c>
      <c r="D30" s="40" t="n"/>
      <c r="E30" s="41" t="inlineStr">
        <is>
          <t>GC</t>
        </is>
      </c>
      <c r="F30" s="7" t="inlineStr">
        <is>
          <t>Year 1</t>
        </is>
      </c>
      <c r="G30" s="20" t="n">
        <v>15000</v>
      </c>
      <c r="H30" s="20" t="n">
        <v>15000</v>
      </c>
      <c r="I30" s="21">
        <f>G30-H30</f>
        <v/>
      </c>
      <c r="J30" s="8">
        <f>IF(G30=0,0,H30/G30)</f>
        <v/>
      </c>
      <c r="K30" s="35" t="n">
        <v>0</v>
      </c>
      <c r="L30" s="8">
        <f>MIN(J30,1)</f>
        <v/>
      </c>
      <c r="N30" s="7">
        <f>IF(E30="GC","1st Call","Other")</f>
        <v/>
      </c>
      <c r="O30" s="7">
        <f>IF(L30&gt;=1,"Complete",IF(L30&gt;0,"In Progress","Not Started"))</f>
        <v/>
      </c>
      <c r="Q30" s="35">
        <f>IFERROR(MID($A$1,FIND(" acq",$A$1)-4,4)*1,"")</f>
        <v/>
      </c>
      <c r="R30" s="7" t="n"/>
      <c r="S30" s="111" t="n"/>
    </row>
    <row r="31" ht="45" customHeight="1">
      <c r="A31" s="7" t="n">
        <v>20</v>
      </c>
      <c r="B31" s="7" t="inlineStr">
        <is>
          <t>0200 - Site Utilities &amp; Improvements</t>
        </is>
      </c>
      <c r="C31" s="7" t="inlineStr">
        <is>
          <t xml:space="preserve">Retaining walls </t>
        </is>
      </c>
      <c r="D31" s="40" t="inlineStr">
        <is>
          <t>Repair cracks in retaining walls
Includes $3,000 in lender mandates- The railroad tie retaining wall located on the west side exhibits rot and deterioration.</t>
        </is>
      </c>
      <c r="E31" s="41" t="inlineStr">
        <is>
          <t>GC</t>
        </is>
      </c>
      <c r="F31" s="7" t="inlineStr">
        <is>
          <t>Year 1</t>
        </is>
      </c>
      <c r="G31" s="20" t="n">
        <v>14000</v>
      </c>
      <c r="H31" s="20" t="n">
        <v>14000</v>
      </c>
      <c r="I31" s="21">
        <f>G31-H31</f>
        <v/>
      </c>
      <c r="J31" s="8">
        <f>IF(G31=0,0,H31/G31)</f>
        <v/>
      </c>
      <c r="K31" s="35" t="n">
        <v>0</v>
      </c>
      <c r="L31" s="8">
        <f>MIN(J31,1)</f>
        <v/>
      </c>
      <c r="N31" s="7">
        <f>IF(E31="GC","1st Call","Other")</f>
        <v/>
      </c>
      <c r="O31" s="7">
        <f>IF(L31&gt;=1,"Complete",IF(L31&gt;0,"In Progress","Not Started"))</f>
        <v/>
      </c>
      <c r="Q31" s="35">
        <f>IFERROR(MID($A$1,FIND(" acq",$A$1)-4,4)*1,"")</f>
        <v/>
      </c>
      <c r="R31" s="7" t="n"/>
      <c r="S31" s="111" t="n"/>
    </row>
    <row r="32">
      <c r="A32" s="17" t="n">
        <v>13</v>
      </c>
      <c r="B32" s="7" t="inlineStr">
        <is>
          <t>0200 - Site Utilities &amp; Improvements</t>
        </is>
      </c>
      <c r="C32" s="7" t="inlineStr">
        <is>
          <t>Stripe parking areas</t>
        </is>
      </c>
      <c r="D32" s="40" t="inlineStr">
        <is>
          <t>Restripe lot, repaint curbs and fire lanes</t>
        </is>
      </c>
      <c r="E32" s="41" t="inlineStr">
        <is>
          <t>GC</t>
        </is>
      </c>
      <c r="F32" s="7" t="inlineStr">
        <is>
          <t>Year 1</t>
        </is>
      </c>
      <c r="G32" s="20" t="n">
        <v>13000</v>
      </c>
      <c r="H32" s="20" t="n">
        <v>13000</v>
      </c>
      <c r="I32" s="21">
        <f>G32-H32</f>
        <v/>
      </c>
      <c r="J32" s="8">
        <f>IF(G32=0,0,H32/G32)</f>
        <v/>
      </c>
      <c r="K32" s="35" t="n">
        <v>0</v>
      </c>
      <c r="L32" s="8">
        <f>MIN(J32,1)</f>
        <v/>
      </c>
      <c r="N32" s="7">
        <f>IF(E32="GC","1st Call","Other")</f>
        <v/>
      </c>
      <c r="O32" s="7">
        <f>IF(L32&gt;=1,"Complete",IF(L32&gt;0,"In Progress","Not Started"))</f>
        <v/>
      </c>
      <c r="Q32" s="35">
        <f>IFERROR(MID($A$1,FIND(" acq",$A$1)-4,4)*1,"")</f>
        <v/>
      </c>
      <c r="R32" s="7" t="n"/>
      <c r="S32" s="111" t="n"/>
    </row>
    <row r="33">
      <c r="A33" s="7" t="n">
        <v>55</v>
      </c>
      <c r="B33" s="7" t="inlineStr">
        <is>
          <t>0700 - Roofing</t>
        </is>
      </c>
      <c r="C33" s="7" t="inlineStr">
        <is>
          <t>Flashing</t>
        </is>
      </c>
      <c r="D33" s="40" t="inlineStr">
        <is>
          <t>Increase by 10,000  for Kickout flashing at hip walls</t>
        </is>
      </c>
      <c r="E33" s="41" t="inlineStr">
        <is>
          <t>GC</t>
        </is>
      </c>
      <c r="F33" s="7" t="inlineStr">
        <is>
          <t>Year 1</t>
        </is>
      </c>
      <c r="G33" s="20" t="n">
        <v>11000</v>
      </c>
      <c r="H33" s="20" t="n">
        <v>11000</v>
      </c>
      <c r="I33" s="21">
        <f>G33-H33</f>
        <v/>
      </c>
      <c r="J33" s="8">
        <f>IF(G33=0,0,H33/G33)</f>
        <v/>
      </c>
      <c r="K33" s="35" t="n">
        <v>0</v>
      </c>
      <c r="L33" s="8">
        <f>MIN(J33,1)</f>
        <v/>
      </c>
      <c r="N33" s="7">
        <f>IF(E33="GC","1st Call","Other")</f>
        <v/>
      </c>
      <c r="O33" s="7">
        <f>IF(L33&gt;=1,"Complete",IF(L33&gt;0,"In Progress","Not Started"))</f>
        <v/>
      </c>
      <c r="Q33" s="35">
        <f>IFERROR(MID($A$1,FIND(" acq",$A$1)-4,4)*1,"")</f>
        <v/>
      </c>
      <c r="R33" s="7" t="n"/>
      <c r="S33" s="111" t="n"/>
    </row>
    <row r="34">
      <c r="A34" s="17" t="n">
        <v>77</v>
      </c>
      <c r="B34" s="7" t="inlineStr">
        <is>
          <t>1100- Specialties, Equipment &amp; Furnishings</t>
        </is>
      </c>
      <c r="C34" s="7" t="inlineStr">
        <is>
          <t>Pool 1 (West) Renovation</t>
        </is>
      </c>
      <c r="D34" s="40" t="inlineStr">
        <is>
          <t>Turf grass areas</t>
        </is>
      </c>
      <c r="E34" s="41" t="inlineStr">
        <is>
          <t>GC</t>
        </is>
      </c>
      <c r="F34" s="7" t="inlineStr">
        <is>
          <t>Year 1</t>
        </is>
      </c>
      <c r="G34" s="20" t="n">
        <v>10000</v>
      </c>
      <c r="H34" s="20" t="n">
        <v>10000</v>
      </c>
      <c r="I34" s="21">
        <f>G34-H34</f>
        <v/>
      </c>
      <c r="J34" s="8">
        <f>IF(G34=0,0,H34/G34)</f>
        <v/>
      </c>
      <c r="K34" s="35" t="n">
        <v>0</v>
      </c>
      <c r="L34" s="8">
        <f>MIN(J34,1)</f>
        <v/>
      </c>
      <c r="N34" s="7">
        <f>IF(E34="GC","1st Call","Other")</f>
        <v/>
      </c>
      <c r="O34" s="7">
        <f>IF(L34&gt;=1,"Complete",IF(L34&gt;0,"In Progress","Not Started"))</f>
        <v/>
      </c>
      <c r="Q34" s="35">
        <f>IFERROR(MID($A$1,FIND(" acq",$A$1)-4,4)*1,"")</f>
        <v/>
      </c>
      <c r="R34" s="7" t="n"/>
      <c r="S34" s="111" t="n"/>
    </row>
    <row r="35" ht="45" customHeight="1">
      <c r="A35" s="7" t="n">
        <v>27</v>
      </c>
      <c r="B35" s="7" t="inlineStr">
        <is>
          <t>0200 - Site Utilities &amp; Improvements</t>
        </is>
      </c>
      <c r="C35" s="7" t="inlineStr">
        <is>
          <t>Fences &amp; gates</t>
        </is>
      </c>
      <c r="D35" s="40" t="inlineStr">
        <is>
          <t>repair and paint 
Includes $2,000 in lender mandates- The metal panels fencing on the west side of the property was observed to be damaged.</t>
        </is>
      </c>
      <c r="E35" s="41" t="inlineStr">
        <is>
          <t>GC</t>
        </is>
      </c>
      <c r="F35" s="7" t="inlineStr">
        <is>
          <t>Year 1</t>
        </is>
      </c>
      <c r="G35" s="20" t="n">
        <v>9600</v>
      </c>
      <c r="H35" s="20" t="n">
        <v>9600</v>
      </c>
      <c r="I35" s="21">
        <f>G35-H35</f>
        <v/>
      </c>
      <c r="J35" s="8">
        <f>IF(G35=0,0,H35/G35)</f>
        <v/>
      </c>
      <c r="K35" s="35" t="n">
        <v>0</v>
      </c>
      <c r="L35" s="8">
        <f>MIN(J35,1)</f>
        <v/>
      </c>
      <c r="N35" s="7">
        <f>IF(E35="GC","1st Call","Other")</f>
        <v/>
      </c>
      <c r="O35" s="7">
        <f>IF(L35&gt;=1,"Complete",IF(L35&gt;0,"In Progress","Not Started"))</f>
        <v/>
      </c>
      <c r="Q35" s="35">
        <f>IFERROR(MID($A$1,FIND(" acq",$A$1)-4,4)*1,"")</f>
        <v/>
      </c>
      <c r="R35" s="7" t="n"/>
      <c r="S35" s="111" t="n"/>
    </row>
    <row r="36">
      <c r="A36" s="17" t="n">
        <v>23</v>
      </c>
      <c r="B36" s="7" t="inlineStr">
        <is>
          <t>0200 - Site Utilities &amp; Improvements</t>
        </is>
      </c>
      <c r="C36" s="7" t="inlineStr">
        <is>
          <t>Replace swimming pool coping</t>
        </is>
      </c>
      <c r="D36" s="40" t="inlineStr">
        <is>
          <t>Deck o seal</t>
        </is>
      </c>
      <c r="E36" s="41" t="inlineStr">
        <is>
          <t>GC</t>
        </is>
      </c>
      <c r="F36" s="7" t="inlineStr">
        <is>
          <t>Year 1</t>
        </is>
      </c>
      <c r="G36" s="20" t="n">
        <v>8600</v>
      </c>
      <c r="H36" s="20" t="n">
        <v>8600</v>
      </c>
      <c r="I36" s="21">
        <f>G36-H36</f>
        <v/>
      </c>
      <c r="J36" s="8">
        <f>IF(G36=0,0,H36/G36)</f>
        <v/>
      </c>
      <c r="K36" s="35" t="n">
        <v>0</v>
      </c>
      <c r="L36" s="8">
        <f>MIN(J36,1)</f>
        <v/>
      </c>
      <c r="N36" s="7">
        <f>IF(E36="GC","1st Call","Other")</f>
        <v/>
      </c>
      <c r="O36" s="7">
        <f>IF(L36&gt;=1,"Complete",IF(L36&gt;0,"In Progress","Not Started"))</f>
        <v/>
      </c>
      <c r="Q36" s="35">
        <f>IFERROR(MID($A$1,FIND(" acq",$A$1)-4,4)*1,"")</f>
        <v/>
      </c>
      <c r="R36" s="7" t="n"/>
      <c r="S36" s="111" t="n"/>
    </row>
    <row r="37" ht="75" customHeight="1">
      <c r="A37" s="7" t="n">
        <v>16</v>
      </c>
      <c r="B37" s="7" t="inlineStr">
        <is>
          <t>0200 - Site Utilities &amp; Improvements</t>
        </is>
      </c>
      <c r="C37" s="7" t="inlineStr">
        <is>
          <t>Sidewalks</t>
        </is>
      </c>
      <c r="D37" s="40" t="inlineStr">
        <is>
          <t>Lender Mandate- Several of the Subject's concrete sidewalk sections have settled or heaved over the years causing tripping hazards. Such sections were observed by the swimming pool, clubhouse, and buildings #17, #10, #1, #16, #2, #15, #19, #20, #14, and #23.</t>
        </is>
      </c>
      <c r="E37" s="41" t="inlineStr">
        <is>
          <t>GC</t>
        </is>
      </c>
      <c r="F37" s="7" t="inlineStr">
        <is>
          <t>Year 1</t>
        </is>
      </c>
      <c r="G37" s="20" t="n">
        <v>8400</v>
      </c>
      <c r="H37" s="20" t="n">
        <v>8400</v>
      </c>
      <c r="I37" s="21">
        <f>G37-H37</f>
        <v/>
      </c>
      <c r="J37" s="8">
        <f>IF(G37=0,0,H37/G37)</f>
        <v/>
      </c>
      <c r="K37" t="n">
        <v>0</v>
      </c>
      <c r="L37" s="8">
        <f>MIN(J37,1)</f>
        <v/>
      </c>
      <c r="N37" s="7">
        <f>IF(E37="GC","1st Call","Other")</f>
        <v/>
      </c>
      <c r="O37" s="7">
        <f>IF(L37&gt;=1,"Complete",IF(L37&gt;0,"In Progress","Not Started"))</f>
        <v/>
      </c>
      <c r="Q37" s="35">
        <f>IFERROR(MID($A$1,FIND(" acq",$A$1)-4,4)*1,"")</f>
        <v/>
      </c>
      <c r="R37" s="7" t="n"/>
      <c r="S37" s="111" t="n"/>
    </row>
    <row r="38">
      <c r="A38" s="17" t="n">
        <v>56</v>
      </c>
      <c r="B38" s="7" t="inlineStr">
        <is>
          <t>0700 - Roofing</t>
        </is>
      </c>
      <c r="C38" s="7" t="inlineStr">
        <is>
          <t xml:space="preserve">Sealants &amp; caulking and paint </t>
        </is>
      </c>
      <c r="D38" s="40" t="n"/>
      <c r="E38" s="41" t="inlineStr">
        <is>
          <t>GC</t>
        </is>
      </c>
      <c r="F38" s="7" t="inlineStr">
        <is>
          <t>Year 1</t>
        </is>
      </c>
      <c r="G38" s="20" t="n">
        <v>7500</v>
      </c>
      <c r="H38" s="20" t="n">
        <v>7500</v>
      </c>
      <c r="I38" s="21">
        <f>G38-H38</f>
        <v/>
      </c>
      <c r="J38" s="8">
        <f>IF(G38=0,0,H38/G38)</f>
        <v/>
      </c>
      <c r="K38" s="18" t="n">
        <v>0</v>
      </c>
      <c r="L38" s="8">
        <f>MIN(J38,1)</f>
        <v/>
      </c>
      <c r="N38" s="7">
        <f>IF(E38="GC","1st Call","Other")</f>
        <v/>
      </c>
      <c r="O38" s="7">
        <f>IF(L38&gt;=1,"Complete",IF(L38&gt;0,"In Progress","Not Started"))</f>
        <v/>
      </c>
      <c r="Q38" s="35">
        <f>IFERROR(MID($A$1,FIND(" acq",$A$1)-4,4)*1,"")</f>
        <v/>
      </c>
      <c r="S38" s="112" t="n"/>
    </row>
    <row r="39">
      <c r="A39" s="7" t="n">
        <v>15</v>
      </c>
      <c r="B39" s="7" t="inlineStr">
        <is>
          <t>0200 - Site Utilities &amp; Improvements</t>
        </is>
      </c>
      <c r="C39" s="7" t="inlineStr">
        <is>
          <t>ADA parking &amp; curb cuts</t>
        </is>
      </c>
      <c r="D39" s="40" t="inlineStr">
        <is>
          <t>Replace ADA signage</t>
        </is>
      </c>
      <c r="E39" s="41" t="inlineStr">
        <is>
          <t>GC</t>
        </is>
      </c>
      <c r="F39" s="7" t="inlineStr">
        <is>
          <t>Year 1</t>
        </is>
      </c>
      <c r="G39" s="20" t="n">
        <v>6800</v>
      </c>
      <c r="H39" s="20" t="n">
        <v>6800</v>
      </c>
      <c r="I39" s="21">
        <f>G39-H39</f>
        <v/>
      </c>
      <c r="J39" s="8">
        <f>IF(G39=0,0,H39/G39)</f>
        <v/>
      </c>
      <c r="K39" t="n">
        <v>0</v>
      </c>
      <c r="L39" s="18">
        <f>MIN(J39,1)</f>
        <v/>
      </c>
      <c r="M39" s="48" t="n"/>
      <c r="N39" s="48">
        <f>IF(E39="GC","1st Call","Other")</f>
        <v/>
      </c>
      <c r="O39" s="48">
        <f>IF(L39&gt;=1,"Complete",IF(L39&gt;0,"In Progress","Not Started"))</f>
        <v/>
      </c>
      <c r="P39" s="48" t="n"/>
      <c r="Q39" s="70">
        <f>IFERROR(MID($A$1,FIND(" acq",$A$1)-4,4)*1,"")</f>
        <v/>
      </c>
      <c r="S39" s="112" t="n"/>
    </row>
    <row r="40">
      <c r="A40" s="17" t="n">
        <v>25</v>
      </c>
      <c r="B40" s="7" t="inlineStr">
        <is>
          <t>0200 - Site Utilities &amp; Improvements</t>
        </is>
      </c>
      <c r="C40" s="7" t="inlineStr">
        <is>
          <t>Repair / replace swimming pool pumps</t>
        </is>
      </c>
      <c r="D40" s="40" t="inlineStr">
        <is>
          <t>anti entrapment devices</t>
        </is>
      </c>
      <c r="E40" s="41" t="inlineStr">
        <is>
          <t>GC</t>
        </is>
      </c>
      <c r="F40" s="7" t="inlineStr">
        <is>
          <t>Year 1</t>
        </is>
      </c>
      <c r="G40" s="20" t="n">
        <v>6800</v>
      </c>
      <c r="H40" s="20" t="n">
        <v>6800</v>
      </c>
      <c r="I40" s="21">
        <f>G40-H40</f>
        <v/>
      </c>
      <c r="J40" s="8">
        <f>IF(G40=0,0,H40/G40)</f>
        <v/>
      </c>
      <c r="K40" s="8" t="n">
        <v>0</v>
      </c>
      <c r="L40" s="8">
        <f>MIN(J40,1)</f>
        <v/>
      </c>
      <c r="N40" s="7">
        <f>IF(E40="GC","1st Call","Other")</f>
        <v/>
      </c>
      <c r="O40" s="7">
        <f>IF(L40&gt;=1,"Complete",IF(L40&gt;0,"In Progress","Not Started"))</f>
        <v/>
      </c>
      <c r="Q40" s="35">
        <f>IFERROR(MID($A$1,FIND(" acq",$A$1)-4,4)*1,"")</f>
        <v/>
      </c>
      <c r="S40" s="112" t="n"/>
    </row>
    <row r="41">
      <c r="A41" s="7" t="n">
        <v>47</v>
      </c>
      <c r="B41" s="7" t="inlineStr">
        <is>
          <t>0400 - Structure</t>
        </is>
      </c>
      <c r="C41" s="7" t="inlineStr">
        <is>
          <t>Repair patio/balcony railings</t>
        </is>
      </c>
      <c r="D41" s="40" t="inlineStr">
        <is>
          <t>secure railings</t>
        </is>
      </c>
      <c r="E41" s="41" t="inlineStr">
        <is>
          <t>GC</t>
        </is>
      </c>
      <c r="F41" s="7" t="inlineStr">
        <is>
          <t>Year 1</t>
        </is>
      </c>
      <c r="G41" s="20" t="n">
        <v>6500</v>
      </c>
      <c r="H41" s="20" t="n">
        <v>6500</v>
      </c>
      <c r="I41" s="21">
        <f>G41-H41</f>
        <v/>
      </c>
      <c r="J41" s="8">
        <f>IF(G41=0,0,H41/G41)</f>
        <v/>
      </c>
      <c r="K41" s="8" t="n">
        <v>0</v>
      </c>
      <c r="L41" s="8">
        <f>MIN(J41,1)</f>
        <v/>
      </c>
      <c r="N41" s="7">
        <f>IF(E41="GC","1st Call","Other")</f>
        <v/>
      </c>
      <c r="O41" s="7">
        <f>IF(L41&gt;=1,"Complete",IF(L41&gt;0,"In Progress","Not Started"))</f>
        <v/>
      </c>
      <c r="Q41" s="35">
        <f>IFERROR(MID($A$1,FIND(" acq",$A$1)-4,4)*1,"")</f>
        <v/>
      </c>
      <c r="S41" s="112" t="n"/>
    </row>
    <row r="42" ht="45" customHeight="1">
      <c r="A42" s="17" t="n">
        <v>79</v>
      </c>
      <c r="B42" s="7" t="inlineStr">
        <is>
          <t>1100- Specialties, Equipment &amp; Furnishings</t>
        </is>
      </c>
      <c r="C42" s="7" t="inlineStr">
        <is>
          <t>Pool 2 (East) Renovation</t>
        </is>
      </c>
      <c r="D42" s="40" t="inlineStr">
        <is>
          <t>Repair wood fence at pump house, Remove rock and art in red brick planter, replace with turf, Repair grill counter, Repaint black grill face</t>
        </is>
      </c>
      <c r="E42" s="41" t="inlineStr">
        <is>
          <t>GC</t>
        </is>
      </c>
      <c r="F42" s="7" t="inlineStr">
        <is>
          <t>Year 1</t>
        </is>
      </c>
      <c r="G42" s="20" t="n">
        <v>5000</v>
      </c>
      <c r="H42" s="20" t="n">
        <v>5000</v>
      </c>
      <c r="I42" s="21">
        <f>G42-H42</f>
        <v/>
      </c>
      <c r="J42" s="8">
        <f>IF(G42=0,0,H42/G42)</f>
        <v/>
      </c>
      <c r="K42" t="n">
        <v>0</v>
      </c>
      <c r="L42" s="8">
        <f>MIN(J42,1)</f>
        <v/>
      </c>
      <c r="N42" s="7">
        <f>IF(E42="GC","1st Call","Other")</f>
        <v/>
      </c>
      <c r="O42" s="7">
        <f>IF(L42&gt;=1,"Complete",IF(L42&gt;0,"In Progress","Not Started"))</f>
        <v/>
      </c>
      <c r="Q42" s="35">
        <f>IFERROR(MID($A$1,FIND(" acq",$A$1)-4,4)*1,"")</f>
        <v/>
      </c>
      <c r="S42" s="112" t="n"/>
    </row>
    <row r="43" ht="30" customHeight="1">
      <c r="A43" s="7" t="n">
        <v>35</v>
      </c>
      <c r="B43" s="7" t="inlineStr">
        <is>
          <t>0200 - Site Utilities &amp; Improvements</t>
        </is>
      </c>
      <c r="C43" s="7" t="inlineStr">
        <is>
          <t>Maintenance Structure</t>
        </is>
      </c>
      <c r="D43" s="40" t="inlineStr">
        <is>
          <t>Lender Mandate- The batt insulation of the maintenance shop
was observed to be damaged and in poor condition.</t>
        </is>
      </c>
      <c r="E43" s="41" t="inlineStr">
        <is>
          <t>GC</t>
        </is>
      </c>
      <c r="F43" s="7" t="inlineStr">
        <is>
          <t>Year 1</t>
        </is>
      </c>
      <c r="G43" s="20" t="n">
        <v>2500</v>
      </c>
      <c r="H43" s="20" t="n">
        <v>2500</v>
      </c>
      <c r="I43" s="21">
        <f>G43-H43</f>
        <v/>
      </c>
      <c r="J43" s="8">
        <f>IF(G43=0,0,H43/G43)</f>
        <v/>
      </c>
      <c r="K43" t="n">
        <v>0</v>
      </c>
      <c r="L43" s="8">
        <f>MIN(J43,1)</f>
        <v/>
      </c>
      <c r="N43" s="7">
        <f>IF(E43="GC","1st Call","Other")</f>
        <v/>
      </c>
      <c r="O43" s="7">
        <f>IF(L43&gt;=1,"Complete",IF(L43&gt;0,"In Progress","Not Started"))</f>
        <v/>
      </c>
      <c r="Q43" s="35">
        <f>IFERROR(MID($A$1,FIND(" acq",$A$1)-4,4)*1,"")</f>
        <v/>
      </c>
      <c r="S43" s="112" t="n"/>
    </row>
    <row r="44">
      <c r="A44" s="17" t="n">
        <v>40</v>
      </c>
      <c r="B44" s="7" t="inlineStr">
        <is>
          <t>0400 - Structure</t>
        </is>
      </c>
      <c r="C44" s="7" t="inlineStr">
        <is>
          <t>Wall framing</t>
        </is>
      </c>
      <c r="D44" s="40" t="n"/>
      <c r="E44" s="41" t="inlineStr">
        <is>
          <t>GC</t>
        </is>
      </c>
      <c r="F44" s="7" t="inlineStr">
        <is>
          <t>Year 1</t>
        </is>
      </c>
      <c r="G44" s="20" t="n">
        <v>1500</v>
      </c>
      <c r="H44" s="20" t="n">
        <v>1500</v>
      </c>
      <c r="I44" s="21">
        <f>G44-H44</f>
        <v/>
      </c>
      <c r="J44" s="8">
        <f>IF(G44=0,0,H44/G44)</f>
        <v/>
      </c>
      <c r="K44" t="n">
        <v>0</v>
      </c>
      <c r="L44" s="8">
        <f>MIN(J44,1)</f>
        <v/>
      </c>
      <c r="N44" s="7">
        <f>IF(E44="GC","1st Call","Other")</f>
        <v/>
      </c>
      <c r="O44" s="7">
        <f>IF(L44&gt;=1,"Complete",IF(L44&gt;0,"In Progress","Not Started"))</f>
        <v/>
      </c>
      <c r="Q44" s="35">
        <f>IFERROR(MID($A$1,FIND(" acq",$A$1)-4,4)*1,"")</f>
        <v/>
      </c>
      <c r="S44" s="112" t="n"/>
    </row>
    <row r="45" ht="75" customHeight="1">
      <c r="A45" s="7" t="n">
        <v>71</v>
      </c>
      <c r="B45" s="7" t="inlineStr">
        <is>
          <t>0900 - FF&amp;E in Units</t>
        </is>
      </c>
      <c r="C45" s="7" t="inlineStr">
        <is>
          <t>Unit Repair</t>
        </is>
      </c>
      <c r="D45" s="40" t="inlineStr">
        <is>
          <t>Lender Mandate- The ceiling tiles of units #111 and #2211 were
observed to be stained. Replacing the stained ceiling tiles is
recommended at this time. Also, the ceiling drywall of unit #212 was observed to be damaged. Replacing the damaged ceiling is
recommended at this time.</t>
        </is>
      </c>
      <c r="E45" s="41" t="inlineStr">
        <is>
          <t>GC</t>
        </is>
      </c>
      <c r="F45" s="7" t="inlineStr">
        <is>
          <t>Year 1</t>
        </is>
      </c>
      <c r="G45" s="20" t="n">
        <v>1500</v>
      </c>
      <c r="H45" s="20" t="n">
        <v>1500</v>
      </c>
      <c r="I45" s="21">
        <f>G45-H45</f>
        <v/>
      </c>
      <c r="J45" s="8">
        <f>IF(G45=0,0,H45/G45)</f>
        <v/>
      </c>
      <c r="K45" t="n">
        <v>0</v>
      </c>
      <c r="L45" s="8">
        <f>MIN(J45,1)</f>
        <v/>
      </c>
      <c r="N45" s="7">
        <f>IF(E45="GC","1st Call","Other")</f>
        <v/>
      </c>
      <c r="O45" s="7">
        <f>IF(L45&gt;=1,"Complete",IF(L45&gt;0,"In Progress","Not Started"))</f>
        <v/>
      </c>
      <c r="Q45" s="35">
        <f>IFERROR(MID($A$1,FIND(" acq",$A$1)-4,4)*1,"")</f>
        <v/>
      </c>
      <c r="S45" s="112" t="n"/>
    </row>
    <row r="46" ht="45" customHeight="1">
      <c r="A46" s="17" t="n">
        <v>11</v>
      </c>
      <c r="B46" s="7" t="inlineStr">
        <is>
          <t>0200 - Site Utilities &amp; Improvements</t>
        </is>
      </c>
      <c r="C46" s="7" t="inlineStr">
        <is>
          <t>Parking Equipment- wheel stops</t>
        </is>
      </c>
      <c r="D46" s="40" t="inlineStr">
        <is>
          <t>Lender Mandate- At the time of the site visit, some concrete wheel stops were observed to be damaged. Such damaged wheel stops were observed next to buildings #16 and #10.</t>
        </is>
      </c>
      <c r="E46" s="41" t="inlineStr">
        <is>
          <t>GC</t>
        </is>
      </c>
      <c r="F46" s="7" t="inlineStr">
        <is>
          <t>Year 1</t>
        </is>
      </c>
      <c r="G46" s="20" t="n">
        <v>750</v>
      </c>
      <c r="H46" s="20" t="n">
        <v>750</v>
      </c>
      <c r="I46" s="21">
        <f>G46-H46</f>
        <v/>
      </c>
      <c r="J46" s="8">
        <f>IF(G46=0,0,H46/G46)</f>
        <v/>
      </c>
      <c r="K46" t="n">
        <v>0</v>
      </c>
      <c r="L46" s="8">
        <f>MIN(J46,1)</f>
        <v/>
      </c>
      <c r="N46" s="7">
        <f>IF(E46="GC","1st Call","Other")</f>
        <v/>
      </c>
      <c r="O46" s="7">
        <f>IF(L46&gt;=1,"Complete",IF(L46&gt;0,"In Progress","Not Started"))</f>
        <v/>
      </c>
      <c r="Q46" s="35">
        <f>IFERROR(MID($A$1,FIND(" acq",$A$1)-4,4)*1,"")</f>
        <v/>
      </c>
      <c r="S46" s="112" t="n"/>
    </row>
    <row r="47">
      <c r="A47" s="17" t="n"/>
      <c r="D47" s="40" t="n"/>
      <c r="E47" s="41" t="n"/>
      <c r="G47" s="20" t="n"/>
      <c r="H47" s="20" t="n"/>
      <c r="I47" s="21" t="n"/>
      <c r="J47" s="8" t="n"/>
      <c r="S47" s="112" t="n"/>
    </row>
    <row r="48">
      <c r="C48" s="48" t="inlineStr">
        <is>
          <t>PROJECTS subtotal (excl. contingency/CM fee)</t>
        </is>
      </c>
      <c r="E48" s="68" t="n"/>
      <c r="G48" s="22">
        <f>SUM(G5:G46)</f>
        <v/>
      </c>
      <c r="H48" s="22">
        <f>SUM(H5:H46)</f>
        <v/>
      </c>
      <c r="I48" s="22">
        <f>SUM(I5:I46)</f>
        <v/>
      </c>
      <c r="J48" s="18">
        <f>IF(G48=0,0,H48/G48)</f>
        <v/>
      </c>
      <c r="L48" s="8">
        <f>MIN(J48,1)</f>
        <v/>
      </c>
      <c r="O48" s="7">
        <f>IF(L48&gt;=1,"Complete",IF(L48&gt;0,"In Progress","Not Started"))</f>
        <v/>
      </c>
      <c r="S48" s="112" t="n"/>
    </row>
    <row r="49">
      <c r="S49" s="112" t="n"/>
    </row>
    <row r="50">
      <c r="S50" s="112" t="n"/>
    </row>
    <row r="51">
      <c r="S51" s="112" t="n"/>
    </row>
    <row r="52">
      <c r="S52" s="112" t="n"/>
    </row>
    <row r="53">
      <c r="S53" s="112" t="n"/>
    </row>
    <row r="54">
      <c r="S54" s="112" t="n"/>
    </row>
    <row r="55">
      <c r="S55" s="112" t="n"/>
    </row>
    <row r="56">
      <c r="S56" s="112" t="n"/>
    </row>
    <row r="57">
      <c r="S57" s="112" t="n"/>
    </row>
    <row r="58">
      <c r="S58" s="112" t="n"/>
    </row>
    <row r="59">
      <c r="S59" s="112" t="n"/>
    </row>
    <row r="60">
      <c r="S60" s="112" t="n"/>
    </row>
    <row r="61">
      <c r="S61" s="112" t="n"/>
    </row>
    <row r="62">
      <c r="S62" s="112" t="n"/>
    </row>
    <row r="63">
      <c r="S63" s="112" t="n"/>
    </row>
    <row r="64">
      <c r="S64" s="112" t="n"/>
    </row>
    <row r="65">
      <c r="S65" s="112" t="n"/>
    </row>
    <row r="66">
      <c r="S66" s="112" t="n"/>
    </row>
    <row r="67">
      <c r="S67" s="112" t="n"/>
    </row>
    <row r="68">
      <c r="S68" s="112" t="n"/>
    </row>
    <row r="69">
      <c r="S69" s="112" t="n"/>
    </row>
    <row r="70">
      <c r="S70" s="112" t="n"/>
    </row>
    <row r="71">
      <c r="S71" s="112" t="n"/>
    </row>
    <row r="72">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row r="174">
      <c r="S174" s="112" t="n"/>
    </row>
  </sheetData>
  <autoFilter ref="A4:J4"/>
  <mergeCells count="2">
    <mergeCell ref="A1:D1"/>
    <mergeCell ref="A2:D2"/>
  </mergeCells>
  <dataValidations count="4">
    <dataValidation sqref="R5:R120"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3" showDropDown="0" showInputMessage="1" showErrorMessage="1" allowBlank="1" type="list">
      <formula1>"Scoping, Not Started, Scheduling, Bidding, In Progress, Completed"</formula1>
    </dataValidation>
    <dataValidation sqref="K5:K25"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T171"/>
  <sheetViews>
    <sheetView topLeftCell="B1" zoomScaleNormal="100" workbookViewId="0">
      <selection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Collin Creek — 2023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90</v>
      </c>
      <c r="B5" s="7" t="inlineStr">
        <is>
          <t>0900 - FF&amp;E in Units</t>
        </is>
      </c>
      <c r="C5" s="7" t="inlineStr">
        <is>
          <t>Interior Update- Classic to Gold</t>
        </is>
      </c>
      <c r="D5" s="40" t="inlineStr">
        <is>
          <t>Test smaller initial qty</t>
        </is>
      </c>
      <c r="E5" s="67" t="inlineStr">
        <is>
          <t>Capex</t>
        </is>
      </c>
      <c r="F5" s="7" t="inlineStr">
        <is>
          <t>Year 1</t>
        </is>
      </c>
      <c r="G5" s="20" t="n">
        <v>500000</v>
      </c>
      <c r="H5" s="20" t="n">
        <v>255167</v>
      </c>
      <c r="I5" s="21">
        <f>G5-H5</f>
        <v/>
      </c>
      <c r="J5" s="8">
        <f>IF(G5=0,0,H5/G5)</f>
        <v/>
      </c>
      <c r="K5" s="35" t="inlineStr">
        <is>
          <t>N/A</t>
        </is>
      </c>
      <c r="L5" s="8">
        <f>MIN(J5,1)</f>
        <v/>
      </c>
      <c r="M5" t="inlineStr">
        <is>
          <t>Test smaller initial qty</t>
        </is>
      </c>
      <c r="N5" s="7">
        <f>IF(E5="GC","1st Call","Other")</f>
        <v/>
      </c>
      <c r="O5" s="7" t="inlineStr">
        <is>
          <t>Completed</t>
        </is>
      </c>
      <c r="Q5" s="35">
        <f>IFERROR(MID($A$1,FIND(" acq",$A$1)-4,4)*1,"")</f>
        <v/>
      </c>
      <c r="R5" s="7" t="n"/>
      <c r="S5" s="111" t="n"/>
    </row>
    <row r="6">
      <c r="A6" s="17" t="n">
        <v>91</v>
      </c>
      <c r="B6" s="7" t="inlineStr">
        <is>
          <t>0900 - FF&amp;E in Units</t>
        </is>
      </c>
      <c r="C6" s="7" t="inlineStr">
        <is>
          <t>Interior Update- Silver to Gold</t>
        </is>
      </c>
      <c r="D6" s="40" t="inlineStr">
        <is>
          <t>Test smaller initial qty</t>
        </is>
      </c>
      <c r="E6" s="67" t="inlineStr">
        <is>
          <t>Capex</t>
        </is>
      </c>
      <c r="F6" s="7" t="inlineStr">
        <is>
          <t>Year 1</t>
        </is>
      </c>
      <c r="G6" s="20" t="n">
        <v>450000</v>
      </c>
      <c r="H6" s="20" t="n">
        <v>229651</v>
      </c>
      <c r="I6" s="21">
        <f>G6-H6</f>
        <v/>
      </c>
      <c r="J6" s="8">
        <f>IF(G6=0,0,H6/G6)</f>
        <v/>
      </c>
      <c r="K6" s="35" t="inlineStr">
        <is>
          <t>N/A</t>
        </is>
      </c>
      <c r="L6" s="8">
        <f>MIN(J6,1)</f>
        <v/>
      </c>
      <c r="M6" t="inlineStr">
        <is>
          <t>Test smaller initial qty</t>
        </is>
      </c>
      <c r="N6" s="7">
        <f>IF(E6="GC","1st Call","Other")</f>
        <v/>
      </c>
      <c r="O6" s="7" t="inlineStr">
        <is>
          <t>Completed</t>
        </is>
      </c>
      <c r="Q6" s="35">
        <f>IFERROR(MID($A$1,FIND(" acq",$A$1)-4,4)*1,"")</f>
        <v/>
      </c>
      <c r="R6" s="7" t="n"/>
      <c r="S6" s="111" t="n"/>
    </row>
    <row r="7">
      <c r="A7" s="7" t="n">
        <v>80</v>
      </c>
      <c r="B7" s="7" t="inlineStr">
        <is>
          <t>0800 - Exterior Wall</t>
        </is>
      </c>
      <c r="C7" s="7" t="inlineStr">
        <is>
          <t>Exterior building</t>
        </is>
      </c>
      <c r="D7" s="40" t="inlineStr">
        <is>
          <t>Paint community</t>
        </is>
      </c>
      <c r="E7" s="41" t="inlineStr">
        <is>
          <t>GC</t>
        </is>
      </c>
      <c r="F7" s="7" t="inlineStr">
        <is>
          <t>Year 1</t>
        </is>
      </c>
      <c r="G7" s="20" t="n">
        <v>320000</v>
      </c>
      <c r="H7" s="20" t="n">
        <v>320000</v>
      </c>
      <c r="I7" s="21">
        <f>G7-H7</f>
        <v/>
      </c>
      <c r="J7" s="8">
        <f>IF(G7=0,0,H7/G7)</f>
        <v/>
      </c>
      <c r="K7" s="35" t="n">
        <v>0</v>
      </c>
      <c r="L7" s="8">
        <f>MIN(J7,1)</f>
        <v/>
      </c>
      <c r="M7" t="inlineStr">
        <is>
          <t>Paint community</t>
        </is>
      </c>
      <c r="N7" s="7">
        <f>IF(E7="GC","1st Call","Other")</f>
        <v/>
      </c>
      <c r="O7" s="7">
        <f>IF(L7&gt;=1,"Complete",IF(L7&gt;0,"In Progress","Not Started"))</f>
        <v/>
      </c>
      <c r="Q7" s="35">
        <f>IFERROR(MID($A$1,FIND(" acq",$A$1)-4,4)*1,"")</f>
        <v/>
      </c>
      <c r="R7" s="7" t="n"/>
      <c r="S7" s="111" t="n"/>
    </row>
    <row r="8">
      <c r="A8" s="17" t="n">
        <v>42</v>
      </c>
      <c r="B8" s="7" t="inlineStr">
        <is>
          <t>0300 - Excavation &amp; Foundations</t>
        </is>
      </c>
      <c r="C8" s="7" t="inlineStr">
        <is>
          <t>Foundations</t>
        </is>
      </c>
      <c r="D8" s="40" t="inlineStr">
        <is>
          <t>Additional scope identified by TAM</t>
        </is>
      </c>
      <c r="E8" s="41" t="inlineStr">
        <is>
          <t>GC</t>
        </is>
      </c>
      <c r="F8" s="7" t="inlineStr">
        <is>
          <t>Year 1</t>
        </is>
      </c>
      <c r="G8" s="20" t="n">
        <v>172728</v>
      </c>
      <c r="H8" s="20" t="n">
        <v>172728</v>
      </c>
      <c r="I8" s="21">
        <f>G8-H8</f>
        <v/>
      </c>
      <c r="J8" s="8">
        <f>IF(G8=0,0,H8/G8)</f>
        <v/>
      </c>
      <c r="K8" s="35" t="n">
        <v>0</v>
      </c>
      <c r="L8" s="8">
        <f>MIN(J8,1)</f>
        <v/>
      </c>
      <c r="M8" t="inlineStr">
        <is>
          <t>Additional scope identified by TAM</t>
        </is>
      </c>
      <c r="N8" s="7">
        <f>IF(E8="GC","1st Call","Other")</f>
        <v/>
      </c>
      <c r="O8" s="7">
        <f>IF(L8&gt;=1,"Complete",IF(L8&gt;0,"In Progress","Not Started"))</f>
        <v/>
      </c>
      <c r="Q8" s="35">
        <f>IFERROR(MID($A$1,FIND(" acq",$A$1)-4,4)*1,"")</f>
        <v/>
      </c>
      <c r="R8" s="7" t="n"/>
      <c r="S8" s="111" t="n"/>
    </row>
    <row r="9" ht="30" customHeight="1">
      <c r="A9" s="7" t="n">
        <v>41</v>
      </c>
      <c r="B9" s="7" t="inlineStr">
        <is>
          <t>0300 - Excavation &amp; Foundations</t>
        </is>
      </c>
      <c r="C9" s="7" t="inlineStr">
        <is>
          <t>Jack &amp; underpin foundations</t>
        </is>
      </c>
      <c r="D9" s="40" t="inlineStr">
        <is>
          <t>Place holder for 5 building that show signs of foundation movement</t>
        </is>
      </c>
      <c r="E9" s="41" t="inlineStr">
        <is>
          <t>GC</t>
        </is>
      </c>
      <c r="F9" s="7" t="inlineStr">
        <is>
          <t>Year 1</t>
        </is>
      </c>
      <c r="G9" s="20" t="n">
        <v>150000</v>
      </c>
      <c r="H9" s="20" t="n">
        <v>150000</v>
      </c>
      <c r="I9" s="21">
        <f>G9-H9</f>
        <v/>
      </c>
      <c r="J9" s="8">
        <f>IF(G9=0,0,H9/G9)</f>
        <v/>
      </c>
      <c r="K9" s="35" t="n">
        <v>0</v>
      </c>
      <c r="L9" s="8">
        <f>MIN(J9,1)</f>
        <v/>
      </c>
      <c r="M9" t="inlineStr">
        <is>
          <t>Place holder for 5 building that show signs of foundation movement</t>
        </is>
      </c>
      <c r="N9" s="7">
        <f>IF(E9="GC","1st Call","Other")</f>
        <v/>
      </c>
      <c r="O9" s="7">
        <f>IF(L9&gt;=1,"Complete",IF(L9&gt;0,"In Progress","Not Started"))</f>
        <v/>
      </c>
      <c r="Q9" s="35">
        <f>IFERROR(MID($A$1,FIND(" acq",$A$1)-4,4)*1,"")</f>
        <v/>
      </c>
      <c r="R9" s="7" t="n"/>
      <c r="S9" s="111" t="n"/>
    </row>
    <row r="10">
      <c r="A10" s="17" t="n">
        <v>22</v>
      </c>
      <c r="B10" s="7" t="inlineStr">
        <is>
          <t>0200 - Site Utilities &amp; Improvements</t>
        </is>
      </c>
      <c r="C10" s="7" t="inlineStr">
        <is>
          <t xml:space="preserve">Retaining walls </t>
        </is>
      </c>
      <c r="D10" s="40" t="inlineStr">
        <is>
          <t>Replace railroad tie retaining walls</t>
        </is>
      </c>
      <c r="E10" s="41" t="inlineStr">
        <is>
          <t>GC</t>
        </is>
      </c>
      <c r="F10" s="7" t="inlineStr">
        <is>
          <t>Year 1</t>
        </is>
      </c>
      <c r="G10" s="20" t="n">
        <v>120000</v>
      </c>
      <c r="H10" s="20" t="n">
        <v>120000</v>
      </c>
      <c r="I10" s="21">
        <f>G10-H10</f>
        <v/>
      </c>
      <c r="J10" s="8">
        <f>IF(G10=0,0,H10/G10)</f>
        <v/>
      </c>
      <c r="K10" s="35" t="n">
        <v>0</v>
      </c>
      <c r="L10" s="8">
        <f>MIN(J10,1)</f>
        <v/>
      </c>
      <c r="M10" t="inlineStr">
        <is>
          <t>Replace railroad tie retaining walls</t>
        </is>
      </c>
      <c r="N10" s="7">
        <f>IF(E10="GC","1st Call","Other")</f>
        <v/>
      </c>
      <c r="O10" s="7">
        <f>IF(L10&gt;=1,"Complete",IF(L10&gt;0,"In Progress","Not Started"))</f>
        <v/>
      </c>
      <c r="Q10" s="35">
        <f>IFERROR(MID($A$1,FIND(" acq",$A$1)-4,4)*1,"")</f>
        <v/>
      </c>
      <c r="R10" s="7" t="n"/>
      <c r="S10" s="111" t="n"/>
    </row>
    <row r="11">
      <c r="A11" s="7" t="n">
        <v>23</v>
      </c>
      <c r="B11" s="7" t="inlineStr">
        <is>
          <t>0200 - Site Utilities &amp; Improvements</t>
        </is>
      </c>
      <c r="C11" s="7" t="inlineStr">
        <is>
          <t>Landscaping</t>
        </is>
      </c>
      <c r="D11" s="40" t="inlineStr">
        <is>
          <t>Trim Trees and sod building with erosion</t>
        </is>
      </c>
      <c r="E11" s="41" t="inlineStr">
        <is>
          <t>GC</t>
        </is>
      </c>
      <c r="F11" s="7" t="inlineStr">
        <is>
          <t>Year 1</t>
        </is>
      </c>
      <c r="G11" s="20" t="n">
        <v>72000</v>
      </c>
      <c r="H11" s="20" t="n">
        <v>72000</v>
      </c>
      <c r="I11" s="21">
        <f>G11-H11</f>
        <v/>
      </c>
      <c r="J11" s="8">
        <f>IF(G11=0,0,H11/G11)</f>
        <v/>
      </c>
      <c r="K11" s="35" t="n">
        <v>0</v>
      </c>
      <c r="L11" s="8">
        <f>MIN(J11,1)</f>
        <v/>
      </c>
      <c r="M11" t="inlineStr">
        <is>
          <t>Trim Trees and sod building with erosion</t>
        </is>
      </c>
      <c r="N11" s="7">
        <f>IF(E11="GC","1st Call","Other")</f>
        <v/>
      </c>
      <c r="O11" s="7">
        <f>IF(L11&gt;=1,"Complete",IF(L11&gt;0,"In Progress","Not Started"))</f>
        <v/>
      </c>
      <c r="Q11" s="35">
        <f>IFERROR(MID($A$1,FIND(" acq",$A$1)-4,4)*1,"")</f>
        <v/>
      </c>
      <c r="R11" s="7" t="n"/>
      <c r="S11" s="111" t="n"/>
    </row>
    <row r="12">
      <c r="A12" s="17" t="n">
        <v>28</v>
      </c>
      <c r="B12" s="7" t="inlineStr">
        <is>
          <t>0200 - Site Utilities &amp; Improvements</t>
        </is>
      </c>
      <c r="C12" s="7" t="inlineStr">
        <is>
          <t>Replace swimming pool deck- Primary pool</t>
        </is>
      </c>
      <c r="D12" s="40" t="inlineStr">
        <is>
          <t>New decking to replace aggregate</t>
        </is>
      </c>
      <c r="E12" s="41" t="inlineStr">
        <is>
          <t>GC</t>
        </is>
      </c>
      <c r="F12" s="7" t="inlineStr">
        <is>
          <t>Year 1</t>
        </is>
      </c>
      <c r="G12" s="20" t="n">
        <v>70000</v>
      </c>
      <c r="H12" s="20" t="n">
        <v>70000</v>
      </c>
      <c r="I12" s="21">
        <f>G12-H12</f>
        <v/>
      </c>
      <c r="J12" s="8">
        <f>IF(G12=0,0,H12/G12)</f>
        <v/>
      </c>
      <c r="K12" s="35" t="n">
        <v>0</v>
      </c>
      <c r="L12" s="8">
        <f>MIN(J12,1)</f>
        <v/>
      </c>
      <c r="M12" t="inlineStr">
        <is>
          <t>New decking to replace aggregate</t>
        </is>
      </c>
      <c r="N12" s="7">
        <f>IF(E12="GC","1st Call","Other")</f>
        <v/>
      </c>
      <c r="O12" s="7">
        <f>IF(L12&gt;=1,"Complete",IF(L12&gt;0,"In Progress","Not Started"))</f>
        <v/>
      </c>
      <c r="Q12" s="35">
        <f>IFERROR(MID($A$1,FIND(" acq",$A$1)-4,4)*1,"")</f>
        <v/>
      </c>
      <c r="R12" s="7" t="n"/>
      <c r="S12" s="111" t="n"/>
    </row>
    <row r="13">
      <c r="A13" s="7" t="n">
        <v>135</v>
      </c>
      <c r="B13" s="7" t="inlineStr">
        <is>
          <t>1100- Specialties, Equipment &amp; Furnishings</t>
        </is>
      </c>
      <c r="C13" s="7" t="inlineStr">
        <is>
          <t>Package lockers</t>
        </is>
      </c>
      <c r="D13" s="40" t="inlineStr">
        <is>
          <t>Luxer one- from Texas Package Solutions</t>
        </is>
      </c>
      <c r="E13" s="67" t="inlineStr">
        <is>
          <t>Capex</t>
        </is>
      </c>
      <c r="F13" s="7" t="inlineStr">
        <is>
          <t>Year 1</t>
        </is>
      </c>
      <c r="G13" s="20" t="n">
        <v>70000</v>
      </c>
      <c r="H13" s="20" t="n">
        <v>0</v>
      </c>
      <c r="I13" s="21">
        <f>G13-H13</f>
        <v/>
      </c>
      <c r="J13" s="8">
        <f>IF(G13=0,0,H13/G13)</f>
        <v/>
      </c>
      <c r="K13" s="35" t="inlineStr">
        <is>
          <t>N/A</t>
        </is>
      </c>
      <c r="L13" s="8">
        <f>MIN(J13,1)</f>
        <v/>
      </c>
      <c r="M13" t="inlineStr">
        <is>
          <t>Luxer one- from Texas Package Solutions</t>
        </is>
      </c>
      <c r="N13" s="7">
        <f>IF(E13="GC","1st Call","Other")</f>
        <v/>
      </c>
      <c r="O13" s="7">
        <f>IF(L13&gt;=1,"Complete",IF(L13&gt;0,"In Progress","Not Started"))</f>
        <v/>
      </c>
      <c r="Q13" s="35">
        <f>IFERROR(MID($A$1,FIND(" acq",$A$1)-4,4)*1,"")</f>
        <v/>
      </c>
      <c r="R13" s="7" t="n"/>
      <c r="S13" s="111" t="n"/>
    </row>
    <row r="14">
      <c r="A14" s="17" t="n">
        <v>81</v>
      </c>
      <c r="B14" s="7" t="inlineStr">
        <is>
          <t>0800 - Exterior Wall</t>
        </is>
      </c>
      <c r="C14" s="7" t="inlineStr">
        <is>
          <t>Repair / replace wood trim</t>
        </is>
      </c>
      <c r="D14" s="40" t="inlineStr">
        <is>
          <t>Exterior Carpentry</t>
        </is>
      </c>
      <c r="E14" s="41" t="inlineStr">
        <is>
          <t>GC</t>
        </is>
      </c>
      <c r="F14" s="7" t="inlineStr">
        <is>
          <t>Year 1</t>
        </is>
      </c>
      <c r="G14" s="20" t="n">
        <v>51000</v>
      </c>
      <c r="H14" s="20" t="n">
        <v>51000</v>
      </c>
      <c r="I14" s="21">
        <f>G14-H14</f>
        <v/>
      </c>
      <c r="J14" s="8">
        <f>IF(G14=0,0,H14/G14)</f>
        <v/>
      </c>
      <c r="K14" s="35" t="n">
        <v>0</v>
      </c>
      <c r="L14" s="8">
        <f>MIN(J14,1)</f>
        <v/>
      </c>
      <c r="N14" s="7">
        <f>IF(E14="GC","1st Call","Other")</f>
        <v/>
      </c>
      <c r="O14" s="7">
        <f>IF(L14&gt;=1,"Complete",IF(L14&gt;0,"In Progress","Not Started"))</f>
        <v/>
      </c>
      <c r="Q14" s="35">
        <f>IFERROR(MID($A$1,FIND(" acq",$A$1)-4,4)*1,"")</f>
        <v/>
      </c>
      <c r="R14" s="7" t="n"/>
      <c r="S14" s="111" t="n"/>
    </row>
    <row r="15">
      <c r="A15" s="7" t="n">
        <v>48</v>
      </c>
      <c r="B15" s="7" t="inlineStr">
        <is>
          <t>0400 - Structure</t>
        </is>
      </c>
      <c r="C15" s="7" t="inlineStr">
        <is>
          <t>Wall framing</t>
        </is>
      </c>
      <c r="D15" s="40" t="inlineStr">
        <is>
          <t>Replace damaged gable vents and balcony structure</t>
        </is>
      </c>
      <c r="E15" s="41" t="inlineStr">
        <is>
          <t>GC</t>
        </is>
      </c>
      <c r="F15" s="7" t="inlineStr">
        <is>
          <t>Year 1</t>
        </is>
      </c>
      <c r="G15" s="20" t="n">
        <v>43000</v>
      </c>
      <c r="H15" s="20" t="n">
        <v>43000</v>
      </c>
      <c r="I15" s="21">
        <f>G15-H15</f>
        <v/>
      </c>
      <c r="J15" s="8">
        <f>IF(G15=0,0,H15/G15)</f>
        <v/>
      </c>
      <c r="K15" s="35" t="n">
        <v>0</v>
      </c>
      <c r="L15" s="8">
        <f>MIN(J15,1)</f>
        <v/>
      </c>
      <c r="M15" t="inlineStr">
        <is>
          <t>Replace damaged gable vents and balcony structure</t>
        </is>
      </c>
      <c r="N15" s="7">
        <f>IF(E15="GC","1st Call","Other")</f>
        <v/>
      </c>
      <c r="O15" s="7">
        <f>IF(L15&gt;=1,"Complete",IF(L15&gt;0,"In Progress","Not Started"))</f>
        <v/>
      </c>
      <c r="Q15" s="35">
        <f>IFERROR(MID($A$1,FIND(" acq",$A$1)-4,4)*1,"")</f>
        <v/>
      </c>
      <c r="R15" s="7" t="n"/>
      <c r="S15" s="111" t="n"/>
    </row>
    <row r="16" ht="105" customHeight="1">
      <c r="A16" s="17" t="n">
        <v>130</v>
      </c>
      <c r="B16" s="7" t="inlineStr">
        <is>
          <t>1100- Specialties, Equipment &amp; Furnishings</t>
        </is>
      </c>
      <c r="C16" s="7" t="inlineStr">
        <is>
          <t>Fitness center renovation</t>
        </is>
      </c>
      <c r="D16" s="40" t="inlineStr">
        <is>
          <t>New exterior windows
New flooring-rubber tiles
Paint
Ventilation/fans
Electrical to doors for key
Relocate TV above aerobic units
Hide TV cables</t>
        </is>
      </c>
      <c r="E16" s="41" t="inlineStr">
        <is>
          <t>GC</t>
        </is>
      </c>
      <c r="F16" s="7" t="inlineStr">
        <is>
          <t>Year 1</t>
        </is>
      </c>
      <c r="G16" s="20" t="n">
        <v>40000</v>
      </c>
      <c r="H16" s="20" t="n">
        <v>40000</v>
      </c>
      <c r="I16" s="21">
        <f>G16-H16</f>
        <v/>
      </c>
      <c r="J16" s="8">
        <f>IF(G16=0,0,H16/G16)</f>
        <v/>
      </c>
      <c r="K16" s="35" t="n">
        <v>0</v>
      </c>
      <c r="L16" s="8">
        <f>MIN(J16,1)</f>
        <v/>
      </c>
      <c r="M16" t="inlineStr">
        <is>
          <t>New exterior windows
New flooring-rubber tiles
Paint
Ventilation/fans
Electrical to doors for key
Relocate TV above aerobic units
Hide TV cables</t>
        </is>
      </c>
      <c r="N16" s="7">
        <f>IF(E16="GC","1st Call","Other")</f>
        <v/>
      </c>
      <c r="O16" s="7">
        <f>IF(L16&gt;=1,"Complete",IF(L16&gt;0,"In Progress","Not Started"))</f>
        <v/>
      </c>
      <c r="Q16" s="35">
        <f>IFERROR(MID($A$1,FIND(" acq",$A$1)-4,4)*1,"")</f>
        <v/>
      </c>
      <c r="R16" s="7" t="n"/>
      <c r="S16" s="111" t="n"/>
    </row>
    <row r="17">
      <c r="A17" s="7" t="n">
        <v>14</v>
      </c>
      <c r="B17" s="7" t="inlineStr">
        <is>
          <t>0200 - Site Utilities &amp; Improvements</t>
        </is>
      </c>
      <c r="C17" s="7" t="inlineStr">
        <is>
          <t>Concrete pavement</t>
        </is>
      </c>
      <c r="D17" s="40" t="inlineStr">
        <is>
          <t>repair pot holes and broken sidewalks</t>
        </is>
      </c>
      <c r="E17" s="41" t="inlineStr">
        <is>
          <t>GC</t>
        </is>
      </c>
      <c r="F17" s="7" t="inlineStr">
        <is>
          <t>Year 1</t>
        </is>
      </c>
      <c r="G17" s="20" t="n">
        <v>39000</v>
      </c>
      <c r="H17" s="20" t="n">
        <v>39000</v>
      </c>
      <c r="I17" s="21">
        <f>G17-H17</f>
        <v/>
      </c>
      <c r="J17" s="8">
        <f>IF(G17=0,0,H17/G17)</f>
        <v/>
      </c>
      <c r="K17" s="35" t="n">
        <v>0</v>
      </c>
      <c r="L17" s="8">
        <f>MIN(J17,1)</f>
        <v/>
      </c>
      <c r="M17" t="inlineStr">
        <is>
          <t>repair pot holes and broken sidewalks</t>
        </is>
      </c>
      <c r="N17" s="7">
        <f>IF(E17="GC","1st Call","Other")</f>
        <v/>
      </c>
      <c r="O17" s="7">
        <f>IF(L17&gt;=1,"Complete",IF(L17&gt;0,"In Progress","Not Started"))</f>
        <v/>
      </c>
      <c r="Q17" s="35">
        <f>IFERROR(MID($A$1,FIND(" acq",$A$1)-4,4)*1,"")</f>
        <v/>
      </c>
      <c r="R17" s="7" t="n"/>
      <c r="S17" s="111" t="n"/>
    </row>
    <row r="18">
      <c r="A18" s="17" t="n">
        <v>60</v>
      </c>
      <c r="B18" s="7" t="inlineStr">
        <is>
          <t>0700 - Roofing</t>
        </is>
      </c>
      <c r="C18" s="7" t="inlineStr">
        <is>
          <t>Asphalt composite shingle roofing</t>
        </is>
      </c>
      <c r="D18" s="40" t="inlineStr">
        <is>
          <t>minor roof repairs</t>
        </is>
      </c>
      <c r="E18" s="41" t="inlineStr">
        <is>
          <t>GC</t>
        </is>
      </c>
      <c r="F18" s="7" t="inlineStr">
        <is>
          <t>Year 1</t>
        </is>
      </c>
      <c r="G18" s="20" t="n">
        <v>36000</v>
      </c>
      <c r="H18" s="20" t="n">
        <v>36000</v>
      </c>
      <c r="I18" s="21">
        <f>G18-H18</f>
        <v/>
      </c>
      <c r="J18" s="8">
        <f>IF(G18=0,0,H18/G18)</f>
        <v/>
      </c>
      <c r="K18" s="35" t="n">
        <v>0</v>
      </c>
      <c r="L18" s="8">
        <f>MIN(J18,1)</f>
        <v/>
      </c>
      <c r="M18" t="inlineStr">
        <is>
          <t>minor roof repairs</t>
        </is>
      </c>
      <c r="N18" s="7">
        <f>IF(E18="GC","1st Call","Other")</f>
        <v/>
      </c>
      <c r="O18" s="7">
        <f>IF(L18&gt;=1,"Complete",IF(L18&gt;0,"In Progress","Not Started"))</f>
        <v/>
      </c>
      <c r="Q18" s="35">
        <f>IFERROR(MID($A$1,FIND(" acq",$A$1)-4,4)*1,"")</f>
        <v/>
      </c>
      <c r="R18" s="7" t="n"/>
      <c r="S18" s="111" t="n"/>
    </row>
    <row r="19" ht="60" customHeight="1">
      <c r="A19" s="7" t="n">
        <v>127</v>
      </c>
      <c r="B19" s="7" t="inlineStr">
        <is>
          <t>1100- Specialties, Equipment &amp; Furnishings</t>
        </is>
      </c>
      <c r="C19" s="7" t="inlineStr">
        <is>
          <t>Pool enhancements- Primary Pool</t>
        </is>
      </c>
      <c r="D19" s="40" t="inlineStr">
        <is>
          <t>110 &amp; 55 sqft of turf
2 corn hole boards w/custom logo
chess/checkers
shade structure Budget</t>
        </is>
      </c>
      <c r="E19" s="67" t="inlineStr">
        <is>
          <t>Capex</t>
        </is>
      </c>
      <c r="F19" s="7" t="inlineStr">
        <is>
          <t>Year 1</t>
        </is>
      </c>
      <c r="G19" s="20" t="n">
        <v>36000</v>
      </c>
      <c r="H19" s="20" t="n">
        <v>2899</v>
      </c>
      <c r="I19" s="21">
        <f>G19-H19</f>
        <v/>
      </c>
      <c r="J19" s="8">
        <f>IF(G19=0,0,H19/G19)</f>
        <v/>
      </c>
      <c r="K19" s="35" t="inlineStr">
        <is>
          <t>N/A</t>
        </is>
      </c>
      <c r="L19" s="8">
        <f>MIN(J19,1)</f>
        <v/>
      </c>
      <c r="M19" t="inlineStr">
        <is>
          <t>110 &amp; 55 sqft of turf
2 corn hole boards w/custom logo
chess/checkers
shade structure Budget</t>
        </is>
      </c>
      <c r="N19" s="7">
        <f>IF(E19="GC","1st Call","Other")</f>
        <v/>
      </c>
      <c r="O19" s="7" t="inlineStr">
        <is>
          <t>Not Started</t>
        </is>
      </c>
      <c r="Q19" s="35">
        <f>IFERROR(MID($A$1,FIND(" acq",$A$1)-4,4)*1,"")</f>
        <v/>
      </c>
      <c r="R19" s="7" t="n"/>
      <c r="S19" s="111" t="n"/>
    </row>
    <row r="20">
      <c r="A20" s="17" t="n">
        <v>123</v>
      </c>
      <c r="B20" s="7" t="inlineStr">
        <is>
          <t>1100- Specialties, Equipment &amp; Furnishings</t>
        </is>
      </c>
      <c r="C20" s="7" t="inlineStr">
        <is>
          <t>Gym Fitness Equipment</t>
        </is>
      </c>
      <c r="D20" s="40" t="inlineStr">
        <is>
          <t>Upgraded package from Comm FIT, Basic also available fo $20k</t>
        </is>
      </c>
      <c r="E20" s="67" t="inlineStr">
        <is>
          <t>Capex</t>
        </is>
      </c>
      <c r="F20" s="7" t="inlineStr">
        <is>
          <t>Year 1</t>
        </is>
      </c>
      <c r="G20" s="20" t="n">
        <v>34000</v>
      </c>
      <c r="H20" s="20" t="n">
        <v>13734</v>
      </c>
      <c r="I20" s="21">
        <f>G20-H20</f>
        <v/>
      </c>
      <c r="J20" s="8">
        <f>IF(G20=0,0,H20/G20)</f>
        <v/>
      </c>
      <c r="K20" s="35" t="inlineStr">
        <is>
          <t>N/A</t>
        </is>
      </c>
      <c r="L20" s="8">
        <f>MIN(J20,1)</f>
        <v/>
      </c>
      <c r="M20" t="inlineStr">
        <is>
          <t>Upgraded package from Comm FIT, Basic also available fo $20k</t>
        </is>
      </c>
      <c r="N20" s="7">
        <f>IF(E20="GC","1st Call","Other")</f>
        <v/>
      </c>
      <c r="O20" s="7" t="inlineStr">
        <is>
          <t>Completed</t>
        </is>
      </c>
      <c r="Q20" s="35">
        <f>IFERROR(MID($A$1,FIND(" acq",$A$1)-4,4)*1,"")</f>
        <v/>
      </c>
      <c r="R20" s="7" t="n"/>
      <c r="S20" s="111" t="n"/>
    </row>
    <row r="21">
      <c r="A21" s="7" t="n">
        <v>20</v>
      </c>
      <c r="B21" s="7" t="inlineStr">
        <is>
          <t>0200 - Site Utilities &amp; Improvements</t>
        </is>
      </c>
      <c r="C21" s="7" t="inlineStr">
        <is>
          <t xml:space="preserve">Erosion control </t>
        </is>
      </c>
      <c r="D21" s="40" t="inlineStr">
        <is>
          <t>Site Wide Erosion Control</t>
        </is>
      </c>
      <c r="E21" s="41" t="inlineStr">
        <is>
          <t>GC</t>
        </is>
      </c>
      <c r="F21" s="7" t="inlineStr">
        <is>
          <t>Year 1</t>
        </is>
      </c>
      <c r="G21" s="20" t="n">
        <v>31000</v>
      </c>
      <c r="H21" s="20" t="n">
        <v>31000</v>
      </c>
      <c r="I21" s="21">
        <f>G21-H21</f>
        <v/>
      </c>
      <c r="J21" s="8">
        <f>IF(G21=0,0,H21/G21)</f>
        <v/>
      </c>
      <c r="K21" s="35" t="n">
        <v>0</v>
      </c>
      <c r="L21" s="8">
        <f>MIN(J21,1)</f>
        <v/>
      </c>
      <c r="N21" s="7">
        <f>IF(E21="GC","1st Call","Other")</f>
        <v/>
      </c>
      <c r="O21" s="7">
        <f>IF(L21&gt;=1,"Complete",IF(L21&gt;0,"In Progress","Not Started"))</f>
        <v/>
      </c>
      <c r="Q21" s="35">
        <f>IFERROR(MID($A$1,FIND(" acq",$A$1)-4,4)*1,"")</f>
        <v/>
      </c>
      <c r="R21" s="7" t="n"/>
      <c r="S21" s="111" t="n"/>
    </row>
    <row r="22">
      <c r="A22" s="17" t="n">
        <v>26</v>
      </c>
      <c r="B22" s="7" t="inlineStr">
        <is>
          <t>0200 - Site Utilities &amp; Improvements</t>
        </is>
      </c>
      <c r="C22" s="7" t="inlineStr">
        <is>
          <t>Resurface swimming pool</t>
        </is>
      </c>
      <c r="D22" s="40" t="inlineStr">
        <is>
          <t>resurface pool</t>
        </is>
      </c>
      <c r="E22" s="41" t="inlineStr">
        <is>
          <t>GC</t>
        </is>
      </c>
      <c r="F22" s="7" t="inlineStr">
        <is>
          <t>Year 1</t>
        </is>
      </c>
      <c r="G22" s="20" t="n">
        <v>31000</v>
      </c>
      <c r="H22" s="20" t="n">
        <v>31000</v>
      </c>
      <c r="I22" s="21">
        <f>G22-H22</f>
        <v/>
      </c>
      <c r="J22" s="8">
        <f>IF(G22=0,0,H22/G22)</f>
        <v/>
      </c>
      <c r="K22" s="35" t="n">
        <v>0</v>
      </c>
      <c r="L22" s="8">
        <f>MIN(J22,1)</f>
        <v/>
      </c>
      <c r="M22" t="inlineStr">
        <is>
          <t>resurface pool</t>
        </is>
      </c>
      <c r="N22" s="7">
        <f>IF(E22="GC","1st Call","Other")</f>
        <v/>
      </c>
      <c r="O22" s="7">
        <f>IF(L22&gt;=1,"Complete",IF(L22&gt;0,"In Progress","Not Started"))</f>
        <v/>
      </c>
      <c r="Q22" s="35">
        <f>IFERROR(MID($A$1,FIND(" acq",$A$1)-4,4)*1,"")</f>
        <v/>
      </c>
      <c r="R22" s="7" t="n"/>
      <c r="S22" s="111" t="n"/>
    </row>
    <row r="23" ht="45" customHeight="1">
      <c r="A23" s="7" t="n">
        <v>128</v>
      </c>
      <c r="B23" s="7" t="inlineStr">
        <is>
          <t>1100- Specialties, Equipment &amp; Furnishings</t>
        </is>
      </c>
      <c r="C23" s="7" t="inlineStr">
        <is>
          <t>Pool enhancements- Secondary Pool</t>
        </is>
      </c>
      <c r="D23" s="40" t="inlineStr">
        <is>
          <t>New grill
New fire pit
Convert planters next to pool to turf or pavers</t>
        </is>
      </c>
      <c r="E23" s="67" t="inlineStr">
        <is>
          <t>Capex</t>
        </is>
      </c>
      <c r="F23" s="7" t="inlineStr">
        <is>
          <t>Year 1</t>
        </is>
      </c>
      <c r="G23" s="20" t="n">
        <v>30000</v>
      </c>
      <c r="H23" s="20" t="n">
        <v>2415</v>
      </c>
      <c r="I23" s="21">
        <f>G23-H23</f>
        <v/>
      </c>
      <c r="J23" s="8">
        <f>IF(G23=0,0,H23/G23)</f>
        <v/>
      </c>
      <c r="K23" s="35" t="inlineStr">
        <is>
          <t>N/A</t>
        </is>
      </c>
      <c r="L23" s="8">
        <f>MIN(J23,1)</f>
        <v/>
      </c>
      <c r="M23" t="inlineStr">
        <is>
          <t>New grill
New fire pit
Convert planters next to pool to turf or pavers</t>
        </is>
      </c>
      <c r="N23" s="7">
        <f>IF(E23="GC","1st Call","Other")</f>
        <v/>
      </c>
      <c r="O23" s="7" t="inlineStr">
        <is>
          <t>Not Started</t>
        </is>
      </c>
      <c r="Q23" s="35">
        <f>IFERROR(MID($A$1,FIND(" acq",$A$1)-4,4)*1,"")</f>
        <v/>
      </c>
      <c r="R23" s="7" t="n"/>
      <c r="S23" s="111" t="n"/>
    </row>
    <row r="24">
      <c r="A24" s="17" t="n">
        <v>110</v>
      </c>
      <c r="B24" s="7" t="inlineStr">
        <is>
          <t>0900 - FF&amp;E in Units</t>
        </is>
      </c>
      <c r="C24" s="7" t="inlineStr">
        <is>
          <t xml:space="preserve">Range Queen </t>
        </is>
      </c>
      <c r="D24" s="40" t="inlineStr">
        <is>
          <t>Stove Replacements</t>
        </is>
      </c>
      <c r="E24" s="41" t="inlineStr">
        <is>
          <t>GC</t>
        </is>
      </c>
      <c r="F24" s="7" t="inlineStr">
        <is>
          <t>Year 1</t>
        </is>
      </c>
      <c r="G24" s="20" t="n">
        <v>29830</v>
      </c>
      <c r="H24" s="20" t="n">
        <v>29830</v>
      </c>
      <c r="I24" s="21">
        <f>G24-H24</f>
        <v/>
      </c>
      <c r="J24" s="8">
        <f>IF(G24=0,0,H24/G24)</f>
        <v/>
      </c>
      <c r="K24" s="35" t="n">
        <v>0</v>
      </c>
      <c r="L24" s="8">
        <f>MIN(J24,1)</f>
        <v/>
      </c>
      <c r="N24" s="7">
        <f>IF(E24="GC","1st Call","Other")</f>
        <v/>
      </c>
      <c r="O24" s="7">
        <f>IF(L24&gt;=1,"Complete",IF(L24&gt;0,"In Progress","Not Started"))</f>
        <v/>
      </c>
      <c r="Q24" s="35">
        <f>IFERROR(MID($A$1,FIND(" acq",$A$1)-4,4)*1,"")</f>
        <v/>
      </c>
      <c r="R24" s="7" t="n"/>
      <c r="S24" s="111" t="n"/>
    </row>
    <row r="25">
      <c r="A25" s="7" t="n">
        <v>155</v>
      </c>
      <c r="B25" s="7" t="inlineStr">
        <is>
          <t>1600 - Electrical</t>
        </is>
      </c>
      <c r="C25" s="7" t="inlineStr">
        <is>
          <t>Common area light fixtures</t>
        </is>
      </c>
      <c r="D25" s="40" t="inlineStr">
        <is>
          <t>Lighting Upgrades</t>
        </is>
      </c>
      <c r="E25" s="41" t="inlineStr">
        <is>
          <t>GC</t>
        </is>
      </c>
      <c r="F25" s="7" t="inlineStr">
        <is>
          <t>Year 1</t>
        </is>
      </c>
      <c r="G25" s="20" t="n">
        <v>29000</v>
      </c>
      <c r="H25" s="20" t="n">
        <v>29000</v>
      </c>
      <c r="I25" s="21">
        <f>G25-H25</f>
        <v/>
      </c>
      <c r="J25" s="8">
        <f>IF(G25=0,0,H25/G25)</f>
        <v/>
      </c>
      <c r="K25" s="35" t="n">
        <v>0</v>
      </c>
      <c r="L25" s="8">
        <f>MIN(J25,1)</f>
        <v/>
      </c>
      <c r="N25" s="7">
        <f>IF(E25="GC","1st Call","Other")</f>
        <v/>
      </c>
      <c r="O25" s="7">
        <f>IF(L25&gt;=1,"Complete",IF(L25&gt;0,"In Progress","Not Started"))</f>
        <v/>
      </c>
      <c r="Q25" s="35">
        <f>IFERROR(MID($A$1,FIND(" acq",$A$1)-4,4)*1,"")</f>
        <v/>
      </c>
      <c r="R25" s="7" t="n"/>
      <c r="S25" s="111" t="n"/>
    </row>
    <row r="26">
      <c r="A26" s="17" t="n">
        <v>18</v>
      </c>
      <c r="B26" s="7" t="inlineStr">
        <is>
          <t>0200 - Site Utilities &amp; Improvements</t>
        </is>
      </c>
      <c r="C26" s="7" t="inlineStr">
        <is>
          <t>Sidewalks</t>
        </is>
      </c>
      <c r="D26" s="40" t="inlineStr">
        <is>
          <t>Sidewalk Trip Hazards</t>
        </is>
      </c>
      <c r="E26" s="41" t="inlineStr">
        <is>
          <t>GC</t>
        </is>
      </c>
      <c r="F26" s="7" t="inlineStr">
        <is>
          <t>Year 1</t>
        </is>
      </c>
      <c r="G26" s="20" t="n">
        <v>26000</v>
      </c>
      <c r="H26" s="20" t="n">
        <v>26000</v>
      </c>
      <c r="I26" s="21">
        <f>G26-H26</f>
        <v/>
      </c>
      <c r="J26" s="8">
        <f>IF(G26=0,0,H26/G26)</f>
        <v/>
      </c>
      <c r="K26" s="35" t="n">
        <v>0</v>
      </c>
      <c r="L26" s="8">
        <f>MIN(J26,1)</f>
        <v/>
      </c>
      <c r="N26" s="7">
        <f>IF(E26="GC","1st Call","Other")</f>
        <v/>
      </c>
      <c r="O26" s="7">
        <f>IF(L26&gt;=1,"Complete",IF(L26&gt;0,"In Progress","Not Started"))</f>
        <v/>
      </c>
      <c r="Q26" s="35">
        <f>IFERROR(MID($A$1,FIND(" acq",$A$1)-4,4)*1,"")</f>
        <v/>
      </c>
      <c r="R26" s="7" t="n"/>
      <c r="S26" s="111" t="n"/>
    </row>
    <row r="27">
      <c r="A27" s="7" t="n">
        <v>19</v>
      </c>
      <c r="B27" s="7" t="inlineStr">
        <is>
          <t>0200 - Site Utilities &amp; Improvements</t>
        </is>
      </c>
      <c r="C27" s="7" t="inlineStr">
        <is>
          <t>Landscape irrigation</t>
        </is>
      </c>
      <c r="D27" s="40" t="inlineStr">
        <is>
          <t>inspect and repair irrigation</t>
        </is>
      </c>
      <c r="E27" s="41" t="inlineStr">
        <is>
          <t>GC</t>
        </is>
      </c>
      <c r="F27" s="7" t="inlineStr">
        <is>
          <t>Year 1</t>
        </is>
      </c>
      <c r="G27" s="20" t="n">
        <v>26000</v>
      </c>
      <c r="H27" s="20" t="n">
        <v>26000</v>
      </c>
      <c r="I27" s="21">
        <f>G27-H27</f>
        <v/>
      </c>
      <c r="J27" s="8">
        <f>IF(G27=0,0,H27/G27)</f>
        <v/>
      </c>
      <c r="K27" s="35" t="n">
        <v>0</v>
      </c>
      <c r="L27" s="8">
        <f>MIN(J27,1)</f>
        <v/>
      </c>
      <c r="M27" t="inlineStr">
        <is>
          <t>inspect and repair irrigation</t>
        </is>
      </c>
      <c r="N27" s="7">
        <f>IF(E27="GC","1st Call","Other")</f>
        <v/>
      </c>
      <c r="O27" s="7">
        <f>IF(L27&gt;=1,"Complete",IF(L27&gt;0,"In Progress","Not Started"))</f>
        <v/>
      </c>
      <c r="Q27" s="35">
        <f>IFERROR(MID($A$1,FIND(" acq",$A$1)-4,4)*1,"")</f>
        <v/>
      </c>
      <c r="R27" s="7" t="n"/>
      <c r="S27" s="111" t="n"/>
    </row>
    <row r="28">
      <c r="A28" s="17" t="n">
        <v>156</v>
      </c>
      <c r="B28" s="7" t="inlineStr">
        <is>
          <t>1600 - Electrical</t>
        </is>
      </c>
      <c r="C28" s="7" t="inlineStr">
        <is>
          <t xml:space="preserve">Replace breezeway lights </t>
        </is>
      </c>
      <c r="D28" s="40" t="inlineStr">
        <is>
          <t>Replace Breezeway Lights</t>
        </is>
      </c>
      <c r="E28" s="41" t="inlineStr">
        <is>
          <t>GC</t>
        </is>
      </c>
      <c r="F28" s="7" t="inlineStr">
        <is>
          <t>Year 1</t>
        </is>
      </c>
      <c r="G28" s="20" t="n">
        <v>26000</v>
      </c>
      <c r="H28" s="20" t="n">
        <v>26000</v>
      </c>
      <c r="I28" s="21">
        <f>G28-H28</f>
        <v/>
      </c>
      <c r="J28" s="8">
        <f>IF(G28=0,0,H28/G28)</f>
        <v/>
      </c>
      <c r="K28" s="35" t="n">
        <v>0</v>
      </c>
      <c r="L28" s="8">
        <f>MIN(J28,1)</f>
        <v/>
      </c>
      <c r="N28" s="7">
        <f>IF(E28="GC","1st Call","Other")</f>
        <v/>
      </c>
      <c r="O28" s="7">
        <f>IF(L28&gt;=1,"Complete",IF(L28&gt;0,"In Progress","Not Started"))</f>
        <v/>
      </c>
      <c r="Q28" s="35">
        <f>IFERROR(MID($A$1,FIND(" acq",$A$1)-4,4)*1,"")</f>
        <v/>
      </c>
      <c r="R28" s="7" t="n"/>
      <c r="S28" s="111" t="n"/>
    </row>
    <row r="29">
      <c r="A29" s="7" t="n">
        <v>51</v>
      </c>
      <c r="B29" s="7" t="inlineStr">
        <is>
          <t>0400 - Structure</t>
        </is>
      </c>
      <c r="C29" s="7" t="inlineStr">
        <is>
          <t>Roof deck</t>
        </is>
      </c>
      <c r="D29" s="40" t="inlineStr">
        <is>
          <t>replace bad decking on roofs</t>
        </is>
      </c>
      <c r="E29" s="41" t="inlineStr">
        <is>
          <t>GC</t>
        </is>
      </c>
      <c r="F29" s="7" t="inlineStr">
        <is>
          <t>Year 1</t>
        </is>
      </c>
      <c r="G29" s="20" t="n">
        <v>25000</v>
      </c>
      <c r="H29" s="20" t="n">
        <v>25000</v>
      </c>
      <c r="I29" s="21">
        <f>G29-H29</f>
        <v/>
      </c>
      <c r="J29" s="8">
        <f>IF(G29=0,0,H29/G29)</f>
        <v/>
      </c>
      <c r="K29" s="35" t="n">
        <v>0</v>
      </c>
      <c r="L29" s="8">
        <f>MIN(J29,1)</f>
        <v/>
      </c>
      <c r="M29" t="inlineStr">
        <is>
          <t>replace bad decking on roofs</t>
        </is>
      </c>
      <c r="N29" s="7">
        <f>IF(E29="GC","1st Call","Other")</f>
        <v/>
      </c>
      <c r="O29" s="7">
        <f>IF(L29&gt;=1,"Complete",IF(L29&gt;0,"In Progress","Not Started"))</f>
        <v/>
      </c>
      <c r="Q29" s="35">
        <f>IFERROR(MID($A$1,FIND(" acq",$A$1)-4,4)*1,"")</f>
        <v/>
      </c>
      <c r="R29" s="7" t="n"/>
      <c r="S29" s="111" t="n"/>
    </row>
    <row r="30">
      <c r="A30" s="17" t="n">
        <v>125</v>
      </c>
      <c r="B30" s="7" t="inlineStr">
        <is>
          <t>1100- Specialties, Equipment &amp; Furnishings</t>
        </is>
      </c>
      <c r="C30" s="7" t="inlineStr">
        <is>
          <t>Pool furniture- Primary Pool</t>
        </is>
      </c>
      <c r="D30" s="40" t="inlineStr">
        <is>
          <t>Pool Furniture</t>
        </is>
      </c>
      <c r="E30" s="67" t="inlineStr">
        <is>
          <t>Capex</t>
        </is>
      </c>
      <c r="F30" s="7" t="inlineStr">
        <is>
          <t>Year 1</t>
        </is>
      </c>
      <c r="G30" s="20" t="n">
        <v>25000</v>
      </c>
      <c r="H30" s="20" t="n">
        <v>27009</v>
      </c>
      <c r="I30" s="21">
        <f>G30-H30</f>
        <v/>
      </c>
      <c r="J30" s="8">
        <f>IF(G30=0,0,H30/G30)</f>
        <v/>
      </c>
      <c r="K30" s="35" t="inlineStr">
        <is>
          <t>N/A</t>
        </is>
      </c>
      <c r="L30" s="8">
        <f>MIN(J30,1)</f>
        <v/>
      </c>
      <c r="N30" s="7">
        <f>IF(E30="GC","1st Call","Other")</f>
        <v/>
      </c>
      <c r="O30" s="7">
        <f>IF(L30&gt;=1,"Complete",IF(L30&gt;0,"In Progress","Not Started"))</f>
        <v/>
      </c>
      <c r="Q30" s="35">
        <f>IFERROR(MID($A$1,FIND(" acq",$A$1)-4,4)*1,"")</f>
        <v/>
      </c>
      <c r="R30" s="7" t="n"/>
      <c r="S30" s="111" t="n"/>
    </row>
    <row r="31" ht="30" customHeight="1">
      <c r="A31" s="7" t="n">
        <v>36</v>
      </c>
      <c r="B31" s="7" t="inlineStr">
        <is>
          <t>0200 - Site Utilities &amp; Improvements</t>
        </is>
      </c>
      <c r="C31" s="7" t="inlineStr">
        <is>
          <t>Dumpster enclosures</t>
        </is>
      </c>
      <c r="D31" s="40" t="inlineStr">
        <is>
          <t>Dumpster enclosures are scrubs replace with fencing and repair gates</t>
        </is>
      </c>
      <c r="E31" s="41" t="inlineStr">
        <is>
          <t>GC</t>
        </is>
      </c>
      <c r="F31" s="7" t="inlineStr">
        <is>
          <t>Year 1</t>
        </is>
      </c>
      <c r="G31" s="20" t="n">
        <v>21000</v>
      </c>
      <c r="H31" s="20" t="n">
        <v>21000</v>
      </c>
      <c r="I31" s="21">
        <f>G31-H31</f>
        <v/>
      </c>
      <c r="J31" s="8">
        <f>IF(G31=0,0,H31/G31)</f>
        <v/>
      </c>
      <c r="K31" s="35" t="n">
        <v>0</v>
      </c>
      <c r="L31" s="8">
        <f>MIN(J31,1)</f>
        <v/>
      </c>
      <c r="M31" t="inlineStr">
        <is>
          <t>Dumpster enclosures are scrubs replace with fencing and repair gates</t>
        </is>
      </c>
      <c r="N31" s="7">
        <f>IF(E31="GC","1st Call","Other")</f>
        <v/>
      </c>
      <c r="O31" s="7">
        <f>IF(L31&gt;=1,"Complete",IF(L31&gt;0,"In Progress","Not Started"))</f>
        <v/>
      </c>
      <c r="Q31" s="35">
        <f>IFERROR(MID($A$1,FIND(" acq",$A$1)-4,4)*1,"")</f>
        <v/>
      </c>
      <c r="R31" s="7" t="n"/>
      <c r="S31" s="111" t="n"/>
    </row>
    <row r="32" ht="30" customHeight="1">
      <c r="A32" s="17" t="n">
        <v>24</v>
      </c>
      <c r="B32" s="7" t="inlineStr">
        <is>
          <t>0200 - Site Utilities &amp; Improvements</t>
        </is>
      </c>
      <c r="C32" s="7" t="inlineStr">
        <is>
          <t>Landscaping- Primary pool area</t>
        </is>
      </c>
      <c r="D32" s="40" t="inlineStr">
        <is>
          <t>Turf or other plants instead of brown mulch and boxwood hedges in planters</t>
        </is>
      </c>
      <c r="E32" s="41" t="inlineStr">
        <is>
          <t>GC</t>
        </is>
      </c>
      <c r="F32" s="7" t="inlineStr">
        <is>
          <t>Year 1</t>
        </is>
      </c>
      <c r="G32" s="20" t="n">
        <v>20000</v>
      </c>
      <c r="H32" s="20" t="n">
        <v>20000</v>
      </c>
      <c r="I32" s="21">
        <f>G32-H32</f>
        <v/>
      </c>
      <c r="J32" s="8">
        <f>IF(G32=0,0,H32/G32)</f>
        <v/>
      </c>
      <c r="K32" s="35" t="n">
        <v>0</v>
      </c>
      <c r="L32" s="8">
        <f>MIN(J32,1)</f>
        <v/>
      </c>
      <c r="M32" t="inlineStr">
        <is>
          <t>Turf or other plants instead of brown mulch and boxwood hedges in planters</t>
        </is>
      </c>
      <c r="N32" s="7">
        <f>IF(E32="GC","1st Call","Other")</f>
        <v/>
      </c>
      <c r="O32" s="7">
        <f>IF(L32&gt;=1,"Complete",IF(L32&gt;0,"In Progress","Not Started"))</f>
        <v/>
      </c>
      <c r="Q32" s="35">
        <f>IFERROR(MID($A$1,FIND(" acq",$A$1)-4,4)*1,"")</f>
        <v/>
      </c>
      <c r="R32" s="7" t="n"/>
      <c r="S32" s="111" t="n"/>
    </row>
    <row r="33">
      <c r="A33" s="7" t="n">
        <v>65</v>
      </c>
      <c r="B33" s="7" t="inlineStr">
        <is>
          <t>0700 - Roofing</t>
        </is>
      </c>
      <c r="C33" s="7" t="inlineStr">
        <is>
          <t>Gutters &amp; downspouts</t>
        </is>
      </c>
      <c r="D33" s="40" t="inlineStr">
        <is>
          <t>Clean down spouts and gutters</t>
        </is>
      </c>
      <c r="E33" s="41" t="inlineStr">
        <is>
          <t>GC</t>
        </is>
      </c>
      <c r="F33" s="7" t="inlineStr">
        <is>
          <t>Year 1</t>
        </is>
      </c>
      <c r="G33" s="20" t="n">
        <v>20000</v>
      </c>
      <c r="H33" s="20" t="n">
        <v>20000</v>
      </c>
      <c r="I33" s="21">
        <f>G33-H33</f>
        <v/>
      </c>
      <c r="J33" s="8">
        <f>IF(G33=0,0,H33/G33)</f>
        <v/>
      </c>
      <c r="K33" s="35" t="n">
        <v>0</v>
      </c>
      <c r="L33" s="8">
        <f>MIN(J33,1)</f>
        <v/>
      </c>
      <c r="M33" t="inlineStr">
        <is>
          <t>Clean down spouts and gutters</t>
        </is>
      </c>
      <c r="N33" s="7">
        <f>IF(E33="GC","1st Call","Other")</f>
        <v/>
      </c>
      <c r="O33" s="7">
        <f>IF(L33&gt;=1,"Complete",IF(L33&gt;0,"In Progress","Not Started"))</f>
        <v/>
      </c>
      <c r="Q33" s="35">
        <f>IFERROR(MID($A$1,FIND(" acq",$A$1)-4,4)*1,"")</f>
        <v/>
      </c>
      <c r="R33" s="7" t="n"/>
      <c r="S33" s="111" t="n"/>
    </row>
    <row r="34" ht="30" customHeight="1">
      <c r="A34" s="17" t="n">
        <v>134</v>
      </c>
      <c r="B34" s="7" t="inlineStr">
        <is>
          <t>1100- Specialties, Equipment &amp; Furnishings</t>
        </is>
      </c>
      <c r="C34" s="7" t="inlineStr">
        <is>
          <t>Dog Park entrance area</t>
        </is>
      </c>
      <c r="D34" s="40" t="inlineStr">
        <is>
          <t>Convert entry area to concrete. Adjust entry level to avoid erosion/wash out and raise gate to avoid contact with ground</t>
        </is>
      </c>
      <c r="E34" s="41" t="inlineStr">
        <is>
          <t>GC</t>
        </is>
      </c>
      <c r="F34" s="7" t="inlineStr">
        <is>
          <t>Year 1</t>
        </is>
      </c>
      <c r="G34" s="20" t="n">
        <v>17000</v>
      </c>
      <c r="H34" s="20" t="n">
        <v>17000</v>
      </c>
      <c r="I34" s="21">
        <f>G34-H34</f>
        <v/>
      </c>
      <c r="J34" s="8">
        <f>IF(G34=0,0,H34/G34)</f>
        <v/>
      </c>
      <c r="K34" s="35" t="n">
        <v>0</v>
      </c>
      <c r="L34" s="8">
        <f>MIN(J34,1)</f>
        <v/>
      </c>
      <c r="M34" t="inlineStr">
        <is>
          <t>Convert entry area to concrete. Adjust entry level to avoid erosion/wash out and raise gate to avoid contact with ground</t>
        </is>
      </c>
      <c r="N34" s="7">
        <f>IF(E34="GC","1st Call","Other")</f>
        <v/>
      </c>
      <c r="O34" s="7">
        <f>IF(L34&gt;=1,"Complete",IF(L34&gt;0,"In Progress","Not Started"))</f>
        <v/>
      </c>
      <c r="Q34" s="35">
        <f>IFERROR(MID($A$1,FIND(" acq",$A$1)-4,4)*1,"")</f>
        <v/>
      </c>
      <c r="R34" s="7" t="n"/>
      <c r="S34" s="111" t="n"/>
    </row>
    <row r="35">
      <c r="A35" s="7" t="n">
        <v>76</v>
      </c>
      <c r="B35" s="7" t="inlineStr">
        <is>
          <t>0800 - Exterior Wall</t>
        </is>
      </c>
      <c r="C35" s="7" t="inlineStr">
        <is>
          <t>Tuck-pointing</t>
        </is>
      </c>
      <c r="D35" s="40" t="n"/>
      <c r="E35" s="41" t="inlineStr">
        <is>
          <t>GC</t>
        </is>
      </c>
      <c r="F35" s="7" t="inlineStr">
        <is>
          <t>Year 1</t>
        </is>
      </c>
      <c r="G35" s="20" t="n">
        <v>14000</v>
      </c>
      <c r="H35" s="20" t="n">
        <v>14000</v>
      </c>
      <c r="I35" s="21">
        <f>G35-H35</f>
        <v/>
      </c>
      <c r="J35" s="8">
        <f>IF(G35=0,0,H35/G35)</f>
        <v/>
      </c>
      <c r="K35" s="35" t="n">
        <v>0</v>
      </c>
      <c r="L35" s="8">
        <f>MIN(J35,1)</f>
        <v/>
      </c>
      <c r="N35" s="7">
        <f>IF(E35="GC","1st Call","Other")</f>
        <v/>
      </c>
      <c r="O35" s="7">
        <f>IF(L35&gt;=1,"Complete",IF(L35&gt;0,"In Progress","Not Started"))</f>
        <v/>
      </c>
      <c r="Q35" s="35">
        <f>IFERROR(MID($A$1,FIND(" acq",$A$1)-4,4)*1,"")</f>
        <v/>
      </c>
      <c r="R35" s="7" t="n"/>
      <c r="S35" s="111" t="n"/>
    </row>
    <row r="36">
      <c r="A36" s="17" t="n">
        <v>57</v>
      </c>
      <c r="B36" s="7" t="inlineStr">
        <is>
          <t>0400 - Structure</t>
        </is>
      </c>
      <c r="C36" s="7" t="inlineStr">
        <is>
          <t>Expansion joints</t>
        </is>
      </c>
      <c r="D36" s="40" t="inlineStr">
        <is>
          <t>clean and seal expansion joints</t>
        </is>
      </c>
      <c r="E36" s="41" t="inlineStr">
        <is>
          <t>GC</t>
        </is>
      </c>
      <c r="F36" s="7" t="inlineStr">
        <is>
          <t>Year 1</t>
        </is>
      </c>
      <c r="G36" s="20" t="n">
        <v>12000</v>
      </c>
      <c r="H36" s="20" t="n">
        <v>12000</v>
      </c>
      <c r="I36" s="21">
        <f>G36-H36</f>
        <v/>
      </c>
      <c r="J36" s="8">
        <f>IF(G36=0,0,H36/G36)</f>
        <v/>
      </c>
      <c r="K36" s="35" t="n">
        <v>0</v>
      </c>
      <c r="L36" s="8">
        <f>MIN(J36,1)</f>
        <v/>
      </c>
      <c r="M36" t="inlineStr">
        <is>
          <t>clean and seal expansion joints</t>
        </is>
      </c>
      <c r="N36" s="7">
        <f>IF(E36="GC","1st Call","Other")</f>
        <v/>
      </c>
      <c r="O36" s="7">
        <f>IF(L36&gt;=1,"Complete",IF(L36&gt;0,"In Progress","Not Started"))</f>
        <v/>
      </c>
      <c r="Q36" s="35">
        <f>IFERROR(MID($A$1,FIND(" acq",$A$1)-4,4)*1,"")</f>
        <v/>
      </c>
      <c r="R36" s="7" t="n"/>
      <c r="S36" s="111" t="n"/>
    </row>
    <row r="37">
      <c r="A37" s="7" t="n">
        <v>72</v>
      </c>
      <c r="B37" s="7" t="inlineStr">
        <is>
          <t>0800 - Exterior Wall</t>
        </is>
      </c>
      <c r="C37" s="7" t="inlineStr">
        <is>
          <t>Repair / replace cement fiber siding</t>
        </is>
      </c>
      <c r="D37" s="40" t="inlineStr">
        <is>
          <t>repair damaged siding</t>
        </is>
      </c>
      <c r="E37" s="41" t="inlineStr">
        <is>
          <t>GC</t>
        </is>
      </c>
      <c r="F37" s="7" t="inlineStr">
        <is>
          <t>Year 1</t>
        </is>
      </c>
      <c r="G37" s="20" t="n">
        <v>12000</v>
      </c>
      <c r="H37" s="20" t="n">
        <v>12000</v>
      </c>
      <c r="I37" s="21">
        <f>G37-H37</f>
        <v/>
      </c>
      <c r="J37" s="8">
        <f>IF(G37=0,0,H37/G37)</f>
        <v/>
      </c>
      <c r="K37" t="n">
        <v>0</v>
      </c>
      <c r="L37" s="8">
        <f>MIN(J37,1)</f>
        <v/>
      </c>
      <c r="M37" t="inlineStr">
        <is>
          <t>repair damaged siding</t>
        </is>
      </c>
      <c r="N37" s="7">
        <f>IF(E37="GC","1st Call","Other")</f>
        <v/>
      </c>
      <c r="O37" s="7">
        <f>IF(L37&gt;=1,"Complete",IF(L37&gt;0,"In Progress","Not Started"))</f>
        <v/>
      </c>
      <c r="Q37" s="35">
        <f>IFERROR(MID($A$1,FIND(" acq",$A$1)-4,4)*1,"")</f>
        <v/>
      </c>
      <c r="R37" s="7" t="n"/>
      <c r="S37" s="111" t="n"/>
    </row>
    <row r="38">
      <c r="A38" s="17" t="n">
        <v>124</v>
      </c>
      <c r="B38" s="7" t="inlineStr">
        <is>
          <t>1100- Specialties, Equipment &amp; Furnishings</t>
        </is>
      </c>
      <c r="C38" s="7" t="inlineStr">
        <is>
          <t>Gym Flooring</t>
        </is>
      </c>
      <c r="D38" s="40" t="inlineStr">
        <is>
          <t>Fitdek 8mm roll with install- Quotation # S07142 from Comm FIT</t>
        </is>
      </c>
      <c r="E38" s="67" t="inlineStr">
        <is>
          <t>Capex</t>
        </is>
      </c>
      <c r="F38" s="7" t="inlineStr">
        <is>
          <t>Year 1</t>
        </is>
      </c>
      <c r="G38" s="20" t="n">
        <v>11000</v>
      </c>
      <c r="H38" s="20" t="n">
        <v>1957</v>
      </c>
      <c r="I38" s="21">
        <f>G38-H38</f>
        <v/>
      </c>
      <c r="J38" s="8">
        <f>IF(G38=0,0,H38/G38)</f>
        <v/>
      </c>
      <c r="K38" s="18" t="inlineStr">
        <is>
          <t>N/A</t>
        </is>
      </c>
      <c r="L38" s="8">
        <f>MIN(J38,1)</f>
        <v/>
      </c>
      <c r="M38" t="inlineStr">
        <is>
          <t>Fitdek 8mm roll with install- Quotation # S07142 from Comm FIT</t>
        </is>
      </c>
      <c r="N38" s="7">
        <f>IF(E38="GC","1st Call","Other")</f>
        <v/>
      </c>
      <c r="O38" s="7" t="inlineStr">
        <is>
          <t>Not Started</t>
        </is>
      </c>
      <c r="Q38" s="35">
        <f>IFERROR(MID($A$1,FIND(" acq",$A$1)-4,4)*1,"")</f>
        <v/>
      </c>
      <c r="S38" s="112" t="n"/>
    </row>
    <row r="39">
      <c r="A39" s="7" t="n">
        <v>136</v>
      </c>
      <c r="B39" s="7" t="inlineStr">
        <is>
          <t>1100- Specialties, Equipment &amp; Furnishings</t>
        </is>
      </c>
      <c r="C39" s="7" t="inlineStr">
        <is>
          <t>Sport court surfacing</t>
        </is>
      </c>
      <c r="D39" s="40" t="n"/>
      <c r="E39" s="41" t="inlineStr">
        <is>
          <t>GC</t>
        </is>
      </c>
      <c r="F39" s="7" t="inlineStr">
        <is>
          <t>Year 1</t>
        </is>
      </c>
      <c r="G39" s="20" t="n">
        <v>11000</v>
      </c>
      <c r="H39" s="20" t="n">
        <v>11000</v>
      </c>
      <c r="I39" s="21">
        <f>G39-H39</f>
        <v/>
      </c>
      <c r="J39" s="8">
        <f>IF(G39=0,0,H39/G39)</f>
        <v/>
      </c>
      <c r="K39" t="n">
        <v>0</v>
      </c>
      <c r="L39" s="18">
        <f>MIN(J39,1)</f>
        <v/>
      </c>
      <c r="M39" s="48" t="n"/>
      <c r="N39" s="48">
        <f>IF(E39="GC","1st Call","Other")</f>
        <v/>
      </c>
      <c r="O39" s="48">
        <f>IF(L39&gt;=1,"Complete",IF(L39&gt;0,"In Progress","Not Started"))</f>
        <v/>
      </c>
      <c r="P39" s="48" t="n"/>
      <c r="Q39" s="70">
        <f>IFERROR(MID($A$1,FIND(" acq",$A$1)-4,4)*1,"")</f>
        <v/>
      </c>
      <c r="S39" s="112" t="n"/>
    </row>
    <row r="40">
      <c r="A40" s="17" t="n">
        <v>25</v>
      </c>
      <c r="B40" s="7" t="inlineStr">
        <is>
          <t>0200 - Site Utilities &amp; Improvements</t>
        </is>
      </c>
      <c r="C40" s="7" t="inlineStr">
        <is>
          <t>Landscaping- Secondary pool area</t>
        </is>
      </c>
      <c r="D40" s="40" t="inlineStr">
        <is>
          <t>Areas by pool- new sod</t>
        </is>
      </c>
      <c r="E40" s="41" t="inlineStr">
        <is>
          <t>GC</t>
        </is>
      </c>
      <c r="F40" s="7" t="inlineStr">
        <is>
          <t>Year 1</t>
        </is>
      </c>
      <c r="G40" s="20" t="n">
        <v>10000</v>
      </c>
      <c r="H40" s="20" t="n">
        <v>10000</v>
      </c>
      <c r="I40" s="21">
        <f>G40-H40</f>
        <v/>
      </c>
      <c r="J40" s="8">
        <f>IF(G40=0,0,H40/G40)</f>
        <v/>
      </c>
      <c r="K40" s="8" t="n">
        <v>0</v>
      </c>
      <c r="L40" s="8">
        <f>MIN(J40,1)</f>
        <v/>
      </c>
      <c r="M40" t="inlineStr">
        <is>
          <t>Areas by pool- new sod</t>
        </is>
      </c>
      <c r="N40" s="7">
        <f>IF(E40="GC","1st Call","Other")</f>
        <v/>
      </c>
      <c r="O40" s="7">
        <f>IF(L40&gt;=1,"Complete",IF(L40&gt;0,"In Progress","Not Started"))</f>
        <v/>
      </c>
      <c r="Q40" s="35">
        <f>IFERROR(MID($A$1,FIND(" acq",$A$1)-4,4)*1,"")</f>
        <v/>
      </c>
      <c r="S40" s="112" t="n"/>
    </row>
    <row r="41" ht="225" customHeight="1">
      <c r="A41" s="7" t="n">
        <v>39</v>
      </c>
      <c r="B41" s="7" t="inlineStr">
        <is>
          <t>0200 - Site Utilities &amp; Improvements</t>
        </is>
      </c>
      <c r="C41" s="7" t="inlineStr">
        <is>
          <t>Radon Remediation from lender report</t>
        </is>
      </c>
      <c r="D41" s="40" t="inlineStr">
        <is>
          <t>Radon mitigation should be completed by a Texas-licensed contractor. When radon remains elevated over the EPA Action Level, the ground floor units within that particular building (#s 3, 9, 18 and 19) with radon concerns would require mitigation. This is usually accomplished by installing one or more sub-slab depressurization systems at that building to vent the radon gas to the outside (rather than letting it build up inside the apartment building). This engineered system is rather simple in construction. The industry cost is estimated at $2,000 per unit. Typically, the contractor will conduct testing to determine if the entire building should be addressed or just the elevated unit. They will also conduct a walk-through of the units to be able to provide a cost estimate for services. Oftentimes a good mitigation company can design a system that will address more than one apartment unit.</t>
        </is>
      </c>
      <c r="E41" s="67" t="inlineStr">
        <is>
          <t>Capex</t>
        </is>
      </c>
      <c r="F41" s="7" t="inlineStr">
        <is>
          <t>Year 1</t>
        </is>
      </c>
      <c r="G41" s="20" t="n">
        <v>10000</v>
      </c>
      <c r="H41" s="20" t="n">
        <v>40580</v>
      </c>
      <c r="I41" s="21">
        <f>G41-H41</f>
        <v/>
      </c>
      <c r="J41" s="8">
        <f>IF(G41=0,0,H41/G41)</f>
        <v/>
      </c>
      <c r="K41" s="8" t="inlineStr">
        <is>
          <t>N/A</t>
        </is>
      </c>
      <c r="L41" s="8">
        <f>MIN(J41,1)</f>
        <v/>
      </c>
      <c r="M41" t="inlineStr">
        <is>
          <t xml:space="preserve">Radon mitigation should be completed by a Texas-licensed contractor. When radon remains elevated over the EPA Action Level, the ground floor units within that particular building (#s 3, 9, 18 and 19) </t>
        </is>
      </c>
      <c r="N41" s="7">
        <f>IF(E41="GC","1st Call","Other")</f>
        <v/>
      </c>
      <c r="O41" s="7">
        <f>IF(L41&gt;=1,"Complete",IF(L41&gt;0,"In Progress","Not Started"))</f>
        <v/>
      </c>
      <c r="Q41" s="35">
        <f>IFERROR(MID($A$1,FIND(" acq",$A$1)-4,4)*1,"")</f>
        <v/>
      </c>
      <c r="S41" s="112" t="n"/>
    </row>
    <row r="42">
      <c r="A42" s="17" t="n">
        <v>34</v>
      </c>
      <c r="B42" s="7" t="inlineStr">
        <is>
          <t>0200 - Site Utilities &amp; Improvements</t>
        </is>
      </c>
      <c r="C42" s="7" t="inlineStr">
        <is>
          <t>Playground equipment</t>
        </is>
      </c>
      <c r="D42" s="40" t="inlineStr">
        <is>
          <t>Replace Fall zone in play ground</t>
        </is>
      </c>
      <c r="E42" s="41" t="inlineStr">
        <is>
          <t>GC</t>
        </is>
      </c>
      <c r="F42" s="7" t="inlineStr">
        <is>
          <t>Year 1</t>
        </is>
      </c>
      <c r="G42" s="20" t="n">
        <v>9800</v>
      </c>
      <c r="H42" s="20" t="n">
        <v>9800</v>
      </c>
      <c r="I42" s="21">
        <f>G42-H42</f>
        <v/>
      </c>
      <c r="J42" s="8">
        <f>IF(G42=0,0,H42/G42)</f>
        <v/>
      </c>
      <c r="K42" t="n">
        <v>0</v>
      </c>
      <c r="L42" s="8">
        <f>MIN(J42,1)</f>
        <v/>
      </c>
      <c r="M42" t="inlineStr">
        <is>
          <t>Replace Fall zone in play ground</t>
        </is>
      </c>
      <c r="N42" s="7">
        <f>IF(E42="GC","1st Call","Other")</f>
        <v/>
      </c>
      <c r="O42" s="7">
        <f>IF(L42&gt;=1,"Complete",IF(L42&gt;0,"In Progress","Not Started"))</f>
        <v/>
      </c>
      <c r="Q42" s="35">
        <f>IFERROR(MID($A$1,FIND(" acq",$A$1)-4,4)*1,"")</f>
        <v/>
      </c>
      <c r="S42" s="112" t="n"/>
    </row>
    <row r="43">
      <c r="A43" s="7" t="n">
        <v>54</v>
      </c>
      <c r="B43" s="7" t="inlineStr">
        <is>
          <t>0400 - Structure</t>
        </is>
      </c>
      <c r="C43" s="7" t="inlineStr">
        <is>
          <t>Repair balcony framing &amp; decking</t>
        </is>
      </c>
      <c r="D43" s="40" t="inlineStr">
        <is>
          <t>repair balcony band boards</t>
        </is>
      </c>
      <c r="E43" s="41" t="inlineStr">
        <is>
          <t>GC</t>
        </is>
      </c>
      <c r="F43" s="7" t="inlineStr">
        <is>
          <t>Year 1</t>
        </is>
      </c>
      <c r="G43" s="20" t="n">
        <v>9700</v>
      </c>
      <c r="H43" s="20" t="n">
        <v>9700</v>
      </c>
      <c r="I43" s="21">
        <f>G43-H43</f>
        <v/>
      </c>
      <c r="J43" s="8">
        <f>IF(G43=0,0,H43/G43)</f>
        <v/>
      </c>
      <c r="K43" t="n">
        <v>0</v>
      </c>
      <c r="L43" s="8">
        <f>MIN(J43,1)</f>
        <v/>
      </c>
      <c r="M43" t="inlineStr">
        <is>
          <t>repair balcony band boards</t>
        </is>
      </c>
      <c r="N43" s="7">
        <f>IF(E43="GC","1st Call","Other")</f>
        <v/>
      </c>
      <c r="O43" s="7">
        <f>IF(L43&gt;=1,"Complete",IF(L43&gt;0,"In Progress","Not Started"))</f>
        <v/>
      </c>
      <c r="Q43" s="35">
        <f>IFERROR(MID($A$1,FIND(" acq",$A$1)-4,4)*1,"")</f>
        <v/>
      </c>
      <c r="S43" s="112" t="n"/>
    </row>
    <row r="44">
      <c r="A44" s="17" t="n">
        <v>15</v>
      </c>
      <c r="B44" s="7" t="inlineStr">
        <is>
          <t>0200 - Site Utilities &amp; Improvements</t>
        </is>
      </c>
      <c r="C44" s="7" t="inlineStr">
        <is>
          <t>Stripe parking areas</t>
        </is>
      </c>
      <c r="D44" s="40" t="inlineStr">
        <is>
          <t>Parking Lot Striping</t>
        </is>
      </c>
      <c r="E44" s="41" t="inlineStr">
        <is>
          <t>GC</t>
        </is>
      </c>
      <c r="F44" s="7" t="inlineStr">
        <is>
          <t>Year 1</t>
        </is>
      </c>
      <c r="G44" s="20" t="n">
        <v>9500</v>
      </c>
      <c r="H44" s="20" t="n">
        <v>9500</v>
      </c>
      <c r="I44" s="21">
        <f>G44-H44</f>
        <v/>
      </c>
      <c r="J44" s="8">
        <f>IF(G44=0,0,H44/G44)</f>
        <v/>
      </c>
      <c r="K44" t="n">
        <v>0</v>
      </c>
      <c r="L44" s="8">
        <f>MIN(J44,1)</f>
        <v/>
      </c>
      <c r="N44" s="7">
        <f>IF(E44="GC","1st Call","Other")</f>
        <v/>
      </c>
      <c r="O44" s="7">
        <f>IF(L44&gt;=1,"Complete",IF(L44&gt;0,"In Progress","Not Started"))</f>
        <v/>
      </c>
      <c r="Q44" s="35">
        <f>IFERROR(MID($A$1,FIND(" acq",$A$1)-4,4)*1,"")</f>
        <v/>
      </c>
      <c r="S44" s="112" t="n"/>
    </row>
    <row r="45">
      <c r="A45" s="7" t="n">
        <v>67</v>
      </c>
      <c r="B45" s="7" t="inlineStr">
        <is>
          <t>0700 - Roofing</t>
        </is>
      </c>
      <c r="C45" s="7" t="inlineStr">
        <is>
          <t xml:space="preserve">Sealants &amp; caulking and paint </t>
        </is>
      </c>
      <c r="D45" s="40" t="inlineStr">
        <is>
          <t>Roofing Sealants &amp; Caulking</t>
        </is>
      </c>
      <c r="E45" s="41" t="inlineStr">
        <is>
          <t>GC</t>
        </is>
      </c>
      <c r="F45" s="7" t="inlineStr">
        <is>
          <t>Year 1</t>
        </is>
      </c>
      <c r="G45" s="20" t="n">
        <v>9000</v>
      </c>
      <c r="H45" s="20" t="n">
        <v>9000</v>
      </c>
      <c r="I45" s="21">
        <f>G45-H45</f>
        <v/>
      </c>
      <c r="J45" s="8">
        <f>IF(G45=0,0,H45/G45)</f>
        <v/>
      </c>
      <c r="K45" t="n">
        <v>0</v>
      </c>
      <c r="L45" s="8">
        <f>MIN(J45,1)</f>
        <v/>
      </c>
      <c r="N45" s="7">
        <f>IF(E45="GC","1st Call","Other")</f>
        <v/>
      </c>
      <c r="O45" s="7">
        <f>IF(L45&gt;=1,"Complete",IF(L45&gt;0,"In Progress","Not Started"))</f>
        <v/>
      </c>
      <c r="Q45" s="35">
        <f>IFERROR(MID($A$1,FIND(" acq",$A$1)-4,4)*1,"")</f>
        <v/>
      </c>
      <c r="S45" s="112" t="n"/>
    </row>
    <row r="46">
      <c r="A46" s="17" t="n">
        <v>35</v>
      </c>
      <c r="B46" s="7" t="inlineStr">
        <is>
          <t>0200 - Site Utilities &amp; Improvements</t>
        </is>
      </c>
      <c r="C46" s="7" t="inlineStr">
        <is>
          <t>Picnic areas</t>
        </is>
      </c>
      <c r="D46" s="40" t="inlineStr">
        <is>
          <t>replace 2 grills</t>
        </is>
      </c>
      <c r="E46" s="41" t="inlineStr">
        <is>
          <t>GC</t>
        </is>
      </c>
      <c r="F46" s="7" t="inlineStr">
        <is>
          <t>Year 1</t>
        </is>
      </c>
      <c r="G46" s="20" t="n">
        <v>8800</v>
      </c>
      <c r="H46" s="20" t="n">
        <v>8800</v>
      </c>
      <c r="I46" s="21">
        <f>G46-H46</f>
        <v/>
      </c>
      <c r="J46" s="8">
        <f>IF(G46=0,0,H46/G46)</f>
        <v/>
      </c>
      <c r="K46" t="n">
        <v>0</v>
      </c>
      <c r="L46" s="8">
        <f>MIN(J46,1)</f>
        <v/>
      </c>
      <c r="M46" t="inlineStr">
        <is>
          <t>replace 2 grills</t>
        </is>
      </c>
      <c r="N46" s="7">
        <f>IF(E46="GC","1st Call","Other")</f>
        <v/>
      </c>
      <c r="O46" s="7">
        <f>IF(L46&gt;=1,"Complete",IF(L46&gt;0,"In Progress","Not Started"))</f>
        <v/>
      </c>
      <c r="Q46" s="35">
        <f>IFERROR(MID($A$1,FIND(" acq",$A$1)-4,4)*1,"")</f>
        <v/>
      </c>
      <c r="S46" s="112" t="n"/>
    </row>
    <row r="47">
      <c r="A47" s="7" t="n">
        <v>12</v>
      </c>
      <c r="B47" s="7" t="inlineStr">
        <is>
          <t>0200 - Site Utilities &amp; Improvements</t>
        </is>
      </c>
      <c r="C47" s="7" t="inlineStr">
        <is>
          <t>Storm sewer piping</t>
        </is>
      </c>
      <c r="D47" s="40" t="inlineStr">
        <is>
          <t>clean out storm drain boxes</t>
        </is>
      </c>
      <c r="E47" s="41" t="inlineStr">
        <is>
          <t>GC</t>
        </is>
      </c>
      <c r="F47" s="7" t="inlineStr">
        <is>
          <t>Year 1</t>
        </is>
      </c>
      <c r="G47" s="20" t="n">
        <v>8600</v>
      </c>
      <c r="H47" s="20" t="n">
        <v>8600</v>
      </c>
      <c r="I47" s="21">
        <f>G47-H47</f>
        <v/>
      </c>
      <c r="J47" s="8">
        <f>IF(G47=0,0,H47/G47)</f>
        <v/>
      </c>
      <c r="K47" t="n">
        <v>0</v>
      </c>
      <c r="L47" s="8">
        <f>MIN(J47,1)</f>
        <v/>
      </c>
      <c r="M47" t="inlineStr">
        <is>
          <t>clean out storm drain boxes</t>
        </is>
      </c>
      <c r="N47" s="7">
        <f>IF(E47="GC","1st Call","Other")</f>
        <v/>
      </c>
      <c r="O47" s="7">
        <f>IF(L47&gt;=1,"Complete",IF(L47&gt;0,"In Progress","Not Started"))</f>
        <v/>
      </c>
      <c r="Q47" s="35">
        <f>IFERROR(MID($A$1,FIND(" acq",$A$1)-4,4)*1,"")</f>
        <v/>
      </c>
      <c r="S47" s="112" t="n"/>
    </row>
    <row r="48">
      <c r="A48" s="17" t="n">
        <v>27</v>
      </c>
      <c r="B48" s="7" t="inlineStr">
        <is>
          <t>0200 - Site Utilities &amp; Improvements</t>
        </is>
      </c>
      <c r="C48" s="7" t="inlineStr">
        <is>
          <t>Replace swimming pool coping</t>
        </is>
      </c>
      <c r="D48" s="40" t="inlineStr">
        <is>
          <t>Replace deck-o-seal on pool</t>
        </is>
      </c>
      <c r="E48" s="41" t="inlineStr">
        <is>
          <t>GC</t>
        </is>
      </c>
      <c r="F48" s="7" t="inlineStr">
        <is>
          <t>Year 1</t>
        </is>
      </c>
      <c r="G48" s="20" t="n">
        <v>8600</v>
      </c>
      <c r="H48" s="20" t="n">
        <v>8600</v>
      </c>
      <c r="I48" s="21">
        <f>G48-H48</f>
        <v/>
      </c>
      <c r="J48" s="8">
        <f>IF(G48=0,0,H48/G48)</f>
        <v/>
      </c>
      <c r="K48" t="n">
        <v>0</v>
      </c>
      <c r="L48" s="8">
        <f>MIN(J48,1)</f>
        <v/>
      </c>
      <c r="M48" t="inlineStr">
        <is>
          <t>Replace deck-o-seal on pool</t>
        </is>
      </c>
      <c r="N48" s="7">
        <f>IF(E48="GC","1st Call","Other")</f>
        <v/>
      </c>
      <c r="O48" s="7">
        <f>IF(L48&gt;=1,"Complete",IF(L48&gt;0,"In Progress","Not Started"))</f>
        <v/>
      </c>
      <c r="Q48" s="35">
        <f>IFERROR(MID($A$1,FIND(" acq",$A$1)-4,4)*1,"")</f>
        <v/>
      </c>
      <c r="S48" s="112" t="n"/>
    </row>
    <row r="49" ht="45" customHeight="1">
      <c r="A49" s="7" t="n">
        <v>137</v>
      </c>
      <c r="B49" s="7" t="inlineStr">
        <is>
          <t>1100- Specialties, Equipment &amp; Furnishings</t>
        </is>
      </c>
      <c r="C49" s="7" t="inlineStr">
        <is>
          <t>Gym hallway &amp; Restrooms</t>
        </is>
      </c>
      <c r="D49" s="40" t="inlineStr">
        <is>
          <t>Paint
Toilets/fixtures
New cove base Base</t>
        </is>
      </c>
      <c r="E49" s="41" t="inlineStr">
        <is>
          <t>GC</t>
        </is>
      </c>
      <c r="F49" s="7" t="inlineStr">
        <is>
          <t>Year 1</t>
        </is>
      </c>
      <c r="G49" s="20" t="n">
        <v>8000</v>
      </c>
      <c r="H49" s="20" t="n">
        <v>8000</v>
      </c>
      <c r="I49" s="21">
        <f>G49-H49</f>
        <v/>
      </c>
      <c r="J49" s="8">
        <f>IF(G49=0,0,H49/G49)</f>
        <v/>
      </c>
      <c r="K49" t="n">
        <v>0</v>
      </c>
      <c r="L49" s="8">
        <f>MIN(J49,1)</f>
        <v/>
      </c>
      <c r="M49" t="inlineStr">
        <is>
          <t>Paint
Toilets/fixtures
New cove base Base</t>
        </is>
      </c>
      <c r="N49" s="7">
        <f>IF(E49="GC","1st Call","Other")</f>
        <v/>
      </c>
      <c r="O49" s="7">
        <f>IF(L49&gt;=1,"Complete",IF(L49&gt;0,"In Progress","Not Started"))</f>
        <v/>
      </c>
      <c r="Q49" s="35">
        <f>IFERROR(MID($A$1,FIND(" acq",$A$1)-4,4)*1,"")</f>
        <v/>
      </c>
      <c r="S49" s="112" t="n"/>
    </row>
    <row r="50">
      <c r="A50" s="17" t="n">
        <v>78</v>
      </c>
      <c r="B50" s="7" t="inlineStr">
        <is>
          <t>0800 - Exterior Wall</t>
        </is>
      </c>
      <c r="C50" s="7" t="inlineStr">
        <is>
          <t xml:space="preserve">Breezeway soffit repairs </t>
        </is>
      </c>
      <c r="D50" s="40" t="inlineStr">
        <is>
          <t>Repair soffit on breezeways patios and balconies</t>
        </is>
      </c>
      <c r="E50" s="41" t="inlineStr">
        <is>
          <t>GC</t>
        </is>
      </c>
      <c r="F50" s="7" t="inlineStr">
        <is>
          <t>Year 1</t>
        </is>
      </c>
      <c r="G50" s="20" t="n">
        <v>6800</v>
      </c>
      <c r="H50" s="20" t="n">
        <v>6800</v>
      </c>
      <c r="I50" s="21">
        <f>G50-H50</f>
        <v/>
      </c>
      <c r="J50" s="8">
        <f>IF(G50=0,0,H50/G50)</f>
        <v/>
      </c>
      <c r="K50" t="n">
        <v>0</v>
      </c>
      <c r="L50" s="8">
        <f>MIN(J50,1)</f>
        <v/>
      </c>
      <c r="M50" t="inlineStr">
        <is>
          <t>Repair soffit on breezeways patios and balconies</t>
        </is>
      </c>
      <c r="N50" s="7">
        <f>IF(E50="GC","1st Call","Other")</f>
        <v/>
      </c>
      <c r="O50" s="7">
        <f>IF(L50&gt;=1,"Complete",IF(L50&gt;0,"In Progress","Not Started"))</f>
        <v/>
      </c>
      <c r="Q50" s="35">
        <f>IFERROR(MID($A$1,FIND(" acq",$A$1)-4,4)*1,"")</f>
        <v/>
      </c>
      <c r="S50" s="112" t="n"/>
    </row>
    <row r="51">
      <c r="A51" s="7" t="n">
        <v>17</v>
      </c>
      <c r="B51" s="7" t="inlineStr">
        <is>
          <t>0200 - Site Utilities &amp; Improvements</t>
        </is>
      </c>
      <c r="C51" s="7" t="inlineStr">
        <is>
          <t>ADA parking &amp; curb cuts</t>
        </is>
      </c>
      <c r="D51" s="40" t="n"/>
      <c r="E51" s="41" t="inlineStr">
        <is>
          <t>GC</t>
        </is>
      </c>
      <c r="F51" s="7" t="inlineStr">
        <is>
          <t>Year 1</t>
        </is>
      </c>
      <c r="G51" s="20" t="n">
        <v>6500</v>
      </c>
      <c r="H51" s="20" t="n">
        <v>6500</v>
      </c>
      <c r="I51" s="21">
        <f>G51-H51</f>
        <v/>
      </c>
      <c r="J51" s="8">
        <f>IF(G51=0,0,H51/G51)</f>
        <v/>
      </c>
      <c r="K51" t="n">
        <v>0</v>
      </c>
      <c r="L51" s="8">
        <f>MIN(J51,1)</f>
        <v/>
      </c>
      <c r="N51" s="7">
        <f>IF(E51="GC","1st Call","Other")</f>
        <v/>
      </c>
      <c r="O51" s="7">
        <f>IF(L51&gt;=1,"Complete",IF(L51&gt;0,"In Progress","Not Started"))</f>
        <v/>
      </c>
      <c r="Q51" s="35">
        <f>IFERROR(MID($A$1,FIND(" acq",$A$1)-4,4)*1,"")</f>
        <v/>
      </c>
      <c r="S51" s="112" t="n"/>
    </row>
    <row r="52">
      <c r="A52" s="17" t="n">
        <v>129</v>
      </c>
      <c r="B52" s="7" t="inlineStr">
        <is>
          <t>1100- Specialties, Equipment &amp; Furnishings</t>
        </is>
      </c>
      <c r="C52" s="7" t="inlineStr">
        <is>
          <t>Pool area lighting fixtures</t>
        </is>
      </c>
      <c r="D52" s="40" t="inlineStr">
        <is>
          <t>Update pole lighting- new fixtures on top and straighten poles</t>
        </is>
      </c>
      <c r="E52" s="41" t="inlineStr">
        <is>
          <t>GC</t>
        </is>
      </c>
      <c r="F52" s="7" t="inlineStr">
        <is>
          <t>Year 1</t>
        </is>
      </c>
      <c r="G52" s="20" t="n">
        <v>6000</v>
      </c>
      <c r="H52" s="20" t="n">
        <v>6000</v>
      </c>
      <c r="I52" s="21">
        <f>G52-H52</f>
        <v/>
      </c>
      <c r="J52" s="8">
        <f>IF(G52=0,0,H52/G52)</f>
        <v/>
      </c>
      <c r="K52" t="n">
        <v>0</v>
      </c>
      <c r="L52" s="8">
        <f>MIN(J52,1)</f>
        <v/>
      </c>
      <c r="M52" t="inlineStr">
        <is>
          <t>Update pole lighting- new fixtures on top and straighten poles</t>
        </is>
      </c>
      <c r="N52" s="7">
        <f>IF(E52="GC","1st Call","Other")</f>
        <v/>
      </c>
      <c r="O52" s="7">
        <f>IF(L52&gt;=1,"Complete",IF(L52&gt;0,"In Progress","Not Started"))</f>
        <v/>
      </c>
      <c r="Q52" s="35">
        <f>IFERROR(MID($A$1,FIND(" acq",$A$1)-4,4)*1,"")</f>
        <v/>
      </c>
      <c r="S52" s="112" t="n"/>
    </row>
    <row r="53">
      <c r="A53" s="7" t="n">
        <v>153</v>
      </c>
      <c r="B53" s="7" t="inlineStr">
        <is>
          <t>1600 - Electrical</t>
        </is>
      </c>
      <c r="C53" s="7" t="inlineStr">
        <is>
          <t>Electrical distribution</t>
        </is>
      </c>
      <c r="D53" s="40" t="n"/>
      <c r="E53" s="41" t="inlineStr">
        <is>
          <t>GC</t>
        </is>
      </c>
      <c r="F53" s="7" t="inlineStr">
        <is>
          <t>Year 1</t>
        </is>
      </c>
      <c r="G53" s="20" t="n">
        <v>6000</v>
      </c>
      <c r="H53" s="20" t="n">
        <v>6000</v>
      </c>
      <c r="I53" s="21">
        <f>G53-H53</f>
        <v/>
      </c>
      <c r="J53" s="8">
        <f>IF(G53=0,0,H53/G53)</f>
        <v/>
      </c>
      <c r="K53" t="n">
        <v>0</v>
      </c>
      <c r="L53" s="8">
        <f>MIN(J53,1)</f>
        <v/>
      </c>
      <c r="N53" s="7">
        <f>IF(E53="GC","1st Call","Other")</f>
        <v/>
      </c>
      <c r="O53" s="7">
        <f>IF(L53&gt;=1,"Complete",IF(L53&gt;0,"In Progress","Not Started"))</f>
        <v/>
      </c>
      <c r="Q53" s="35">
        <f>IFERROR(MID($A$1,FIND(" acq",$A$1)-4,4)*1,"")</f>
        <v/>
      </c>
      <c r="S53" s="112" t="n"/>
    </row>
    <row r="54">
      <c r="A54" s="17" t="n">
        <v>31</v>
      </c>
      <c r="B54" s="7" t="inlineStr">
        <is>
          <t>0200 - Site Utilities &amp; Improvements</t>
        </is>
      </c>
      <c r="C54" s="7" t="inlineStr">
        <is>
          <t>Fences &amp; gates - swimming pool</t>
        </is>
      </c>
      <c r="D54" s="40" t="inlineStr">
        <is>
          <t>Repair and paint pool fences</t>
        </is>
      </c>
      <c r="E54" s="41" t="inlineStr">
        <is>
          <t>GC</t>
        </is>
      </c>
      <c r="F54" s="7" t="inlineStr">
        <is>
          <t>Year 1</t>
        </is>
      </c>
      <c r="G54" s="20" t="n">
        <v>5600</v>
      </c>
      <c r="H54" s="20" t="n">
        <v>5600</v>
      </c>
      <c r="I54" s="21">
        <f>G54-H54</f>
        <v/>
      </c>
      <c r="J54" s="8">
        <f>IF(G54=0,0,H54/G54)</f>
        <v/>
      </c>
      <c r="K54" t="n">
        <v>0</v>
      </c>
      <c r="L54" s="8">
        <f>MIN(J54,1)</f>
        <v/>
      </c>
      <c r="M54" t="inlineStr">
        <is>
          <t>Repair and paint pool fences</t>
        </is>
      </c>
      <c r="N54" s="7">
        <f>IF(E54="GC","1st Call","Other")</f>
        <v/>
      </c>
      <c r="O54" s="7">
        <f>IF(L54&gt;=1,"Complete",IF(L54&gt;0,"In Progress","Not Started"))</f>
        <v/>
      </c>
      <c r="Q54" s="35">
        <f>IFERROR(MID($A$1,FIND(" acq",$A$1)-4,4)*1,"")</f>
        <v/>
      </c>
      <c r="S54" s="112" t="n"/>
    </row>
    <row r="55" ht="45" customHeight="1">
      <c r="A55" s="7" t="n">
        <v>133</v>
      </c>
      <c r="B55" s="7" t="inlineStr">
        <is>
          <t>1100- Specialties, Equipment &amp; Furnishings</t>
        </is>
      </c>
      <c r="C55" s="7" t="inlineStr">
        <is>
          <t>Dog Park upgrades</t>
        </is>
      </c>
      <c r="D55" s="40" t="inlineStr">
        <is>
          <t>Move square dog jump
paint jumps
Wash station for dogs</t>
        </is>
      </c>
      <c r="E55" s="41" t="inlineStr">
        <is>
          <t>GC</t>
        </is>
      </c>
      <c r="F55" s="7" t="inlineStr">
        <is>
          <t>Year 1</t>
        </is>
      </c>
      <c r="G55" s="20" t="n">
        <v>5000</v>
      </c>
      <c r="H55" s="20" t="n">
        <v>5000</v>
      </c>
      <c r="I55" s="21">
        <f>G55-H55</f>
        <v/>
      </c>
      <c r="J55" s="8">
        <f>IF(G55=0,0,H55/G55)</f>
        <v/>
      </c>
      <c r="K55" t="n">
        <v>0</v>
      </c>
      <c r="L55" s="8">
        <f>MIN(J55,1)</f>
        <v/>
      </c>
      <c r="M55" t="inlineStr">
        <is>
          <t>Move square dog jump
paint jumps
Wash station for dogs</t>
        </is>
      </c>
      <c r="N55" s="7">
        <f>IF(E55="GC","1st Call","Other")</f>
        <v/>
      </c>
      <c r="O55" s="7">
        <f>IF(L55&gt;=1,"Complete",IF(L55&gt;0,"In Progress","Not Started"))</f>
        <v/>
      </c>
      <c r="Q55" s="35">
        <f>IFERROR(MID($A$1,FIND(" acq",$A$1)-4,4)*1,"")</f>
        <v/>
      </c>
      <c r="S55" s="112" t="n"/>
    </row>
    <row r="56">
      <c r="A56" s="17" t="n">
        <v>53</v>
      </c>
      <c r="B56" s="7" t="inlineStr">
        <is>
          <t>0400 - Structure</t>
        </is>
      </c>
      <c r="C56" s="7" t="inlineStr">
        <is>
          <t>Repair exterior stair railings</t>
        </is>
      </c>
      <c r="D56" s="40" t="inlineStr">
        <is>
          <t>secure railings</t>
        </is>
      </c>
      <c r="E56" s="41" t="inlineStr">
        <is>
          <t>GC</t>
        </is>
      </c>
      <c r="F56" s="7" t="inlineStr">
        <is>
          <t>Year 1</t>
        </is>
      </c>
      <c r="G56" s="20" t="n">
        <v>4200</v>
      </c>
      <c r="H56" s="20" t="n">
        <v>4200</v>
      </c>
      <c r="I56" s="21">
        <f>G56-H56</f>
        <v/>
      </c>
      <c r="J56" s="8">
        <f>IF(G56=0,0,H56/G56)</f>
        <v/>
      </c>
      <c r="K56" t="n">
        <v>0</v>
      </c>
      <c r="L56" s="8">
        <f>MIN(J56,1)</f>
        <v/>
      </c>
      <c r="M56" t="inlineStr">
        <is>
          <t>secure railings</t>
        </is>
      </c>
      <c r="N56" s="7">
        <f>IF(E56="GC","1st Call","Other")</f>
        <v/>
      </c>
      <c r="O56" s="7">
        <f>IF(L56&gt;=1,"Complete",IF(L56&gt;0,"In Progress","Not Started"))</f>
        <v/>
      </c>
      <c r="Q56" s="35">
        <f>IFERROR(MID($A$1,FIND(" acq",$A$1)-4,4)*1,"")</f>
        <v/>
      </c>
      <c r="S56" s="112" t="n"/>
    </row>
    <row r="57">
      <c r="A57" s="7" t="n">
        <v>55</v>
      </c>
      <c r="B57" s="7" t="inlineStr">
        <is>
          <t>0400 - Structure</t>
        </is>
      </c>
      <c r="C57" s="7" t="inlineStr">
        <is>
          <t>Repair patio/balcony railings</t>
        </is>
      </c>
      <c r="D57" s="40" t="inlineStr">
        <is>
          <t>secure railings</t>
        </is>
      </c>
      <c r="E57" s="41" t="inlineStr">
        <is>
          <t>GC</t>
        </is>
      </c>
      <c r="F57" s="7" t="inlineStr">
        <is>
          <t>Year 1</t>
        </is>
      </c>
      <c r="G57" s="20" t="n">
        <v>4200</v>
      </c>
      <c r="H57" s="20" t="n">
        <v>4200</v>
      </c>
      <c r="I57" s="21">
        <f>G57-H57</f>
        <v/>
      </c>
      <c r="J57" s="8">
        <f>IF(G57=0,0,H57/G57)</f>
        <v/>
      </c>
      <c r="K57" t="n">
        <v>0</v>
      </c>
      <c r="L57" s="8">
        <f>MIN(J57,1)</f>
        <v/>
      </c>
      <c r="M57" t="inlineStr">
        <is>
          <t>secure railings</t>
        </is>
      </c>
      <c r="N57" s="7">
        <f>IF(E57="GC","1st Call","Other")</f>
        <v/>
      </c>
      <c r="O57" s="7">
        <f>IF(L57&gt;=1,"Complete",IF(L57&gt;0,"In Progress","Not Started"))</f>
        <v/>
      </c>
      <c r="Q57" s="35">
        <f>IFERROR(MID($A$1,FIND(" acq",$A$1)-4,4)*1,"")</f>
        <v/>
      </c>
      <c r="S57" s="112" t="n"/>
    </row>
    <row r="58">
      <c r="A58" s="17" t="n">
        <v>32</v>
      </c>
      <c r="B58" s="7" t="inlineStr">
        <is>
          <t>0200 - Site Utilities &amp; Improvements</t>
        </is>
      </c>
      <c r="C58" s="7" t="inlineStr">
        <is>
          <t>Pergola</t>
        </is>
      </c>
      <c r="D58" s="40" t="inlineStr">
        <is>
          <t>repair and stain all pergola</t>
        </is>
      </c>
      <c r="E58" s="41" t="inlineStr">
        <is>
          <t>GC</t>
        </is>
      </c>
      <c r="F58" s="7" t="inlineStr">
        <is>
          <t>Year 1</t>
        </is>
      </c>
      <c r="G58" s="20" t="n">
        <v>3100</v>
      </c>
      <c r="H58" s="20" t="n">
        <v>3100</v>
      </c>
      <c r="I58" s="21">
        <f>G58-H58</f>
        <v/>
      </c>
      <c r="J58" s="8">
        <f>IF(G58=0,0,H58/G58)</f>
        <v/>
      </c>
      <c r="K58" t="n">
        <v>0</v>
      </c>
      <c r="L58" s="8">
        <f>MIN(J58,1)</f>
        <v/>
      </c>
      <c r="M58" t="inlineStr">
        <is>
          <t>repair and stain all pergola</t>
        </is>
      </c>
      <c r="N58" s="7">
        <f>IF(E58="GC","1st Call","Other")</f>
        <v/>
      </c>
      <c r="O58" s="7">
        <f>IF(L58&gt;=1,"Complete",IF(L58&gt;0,"In Progress","Not Started"))</f>
        <v/>
      </c>
      <c r="Q58" s="35">
        <f>IFERROR(MID($A$1,FIND(" acq",$A$1)-4,4)*1,"")</f>
        <v/>
      </c>
      <c r="S58" s="112" t="n"/>
    </row>
    <row r="59">
      <c r="A59" s="7" t="n">
        <v>132</v>
      </c>
      <c r="B59" s="7" t="inlineStr">
        <is>
          <t>1100- Specialties, Equipment &amp; Furnishings</t>
        </is>
      </c>
      <c r="C59" s="7" t="inlineStr">
        <is>
          <t>Laundry room furniture</t>
        </is>
      </c>
      <c r="D59" s="40" t="inlineStr">
        <is>
          <t>Furniture in waiting area</t>
        </is>
      </c>
      <c r="E59" s="69" t="inlineStr">
        <is>
          <t>PMC</t>
        </is>
      </c>
      <c r="F59" s="7" t="inlineStr">
        <is>
          <t>Year 1</t>
        </is>
      </c>
      <c r="G59" s="20" t="n">
        <v>2000</v>
      </c>
      <c r="H59" s="20" t="n">
        <v>0</v>
      </c>
      <c r="I59" s="21">
        <f>G59-H59</f>
        <v/>
      </c>
      <c r="J59" s="8">
        <f>IF(G59=0,0,H59/G59)</f>
        <v/>
      </c>
      <c r="K59" t="inlineStr">
        <is>
          <t>N/A</t>
        </is>
      </c>
      <c r="L59" s="8">
        <f>MIN(J59,1)</f>
        <v/>
      </c>
      <c r="M59" t="inlineStr">
        <is>
          <t>Furniture in waiting area</t>
        </is>
      </c>
      <c r="N59" s="7">
        <f>IF(E59="GC","1st Call","Other")</f>
        <v/>
      </c>
      <c r="O59" s="7">
        <f>IF(L59&gt;=1,"Complete",IF(L59&gt;0,"In Progress","Not Started"))</f>
        <v/>
      </c>
      <c r="Q59" s="35">
        <f>IFERROR(MID($A$1,FIND(" acq",$A$1)-4,4)*1,"")</f>
        <v/>
      </c>
      <c r="S59" s="112" t="n"/>
    </row>
    <row r="60" ht="30" customHeight="1">
      <c r="A60" s="17" t="n">
        <v>131</v>
      </c>
      <c r="B60" s="7" t="inlineStr">
        <is>
          <t>1100- Specialties, Equipment &amp; Furnishings</t>
        </is>
      </c>
      <c r="C60" s="7" t="inlineStr">
        <is>
          <t>Laundry room</t>
        </is>
      </c>
      <c r="D60" s="40" t="inlineStr">
        <is>
          <t>Built in table instead of floating tables
Replace broken window</t>
        </is>
      </c>
      <c r="E60" s="41" t="inlineStr">
        <is>
          <t>GC</t>
        </is>
      </c>
      <c r="F60" s="7" t="inlineStr">
        <is>
          <t>Year 1</t>
        </is>
      </c>
      <c r="G60" s="20" t="n">
        <v>1500</v>
      </c>
      <c r="H60" s="20" t="n">
        <v>1500</v>
      </c>
      <c r="I60" s="21">
        <f>G60-H60</f>
        <v/>
      </c>
      <c r="J60" s="8">
        <f>IF(G60=0,0,H60/G60)</f>
        <v/>
      </c>
      <c r="K60" t="n">
        <v>0</v>
      </c>
      <c r="L60" s="8">
        <f>MIN(J60,1)</f>
        <v/>
      </c>
      <c r="M60" t="inlineStr">
        <is>
          <t>Built in table instead of floating tables
Replace broken window</t>
        </is>
      </c>
      <c r="N60" s="7">
        <f>IF(E60="GC","1st Call","Other")</f>
        <v/>
      </c>
      <c r="O60" s="7">
        <f>IF(L60&gt;=1,"Complete",IF(L60&gt;0,"In Progress","Not Started"))</f>
        <v/>
      </c>
      <c r="Q60" s="35">
        <f>IFERROR(MID($A$1,FIND(" acq",$A$1)-4,4)*1,"")</f>
        <v/>
      </c>
      <c r="S60" s="112" t="n"/>
    </row>
    <row r="61">
      <c r="A61" s="17" t="n"/>
      <c r="D61" s="40" t="n"/>
      <c r="E61" s="41" t="n"/>
      <c r="G61" s="20" t="n"/>
      <c r="H61" s="20" t="n"/>
      <c r="I61" s="21" t="n"/>
      <c r="J61" s="8" t="n"/>
      <c r="S61" s="112" t="n"/>
    </row>
    <row r="62">
      <c r="C62" s="48" t="inlineStr">
        <is>
          <t>PROJECTS subtotal (excl. contingency/CM fee)</t>
        </is>
      </c>
      <c r="E62" s="68" t="n"/>
      <c r="G62" s="22">
        <f>SUM(G5:G60)</f>
        <v/>
      </c>
      <c r="H62" s="22">
        <f>SUM(H5:H60)</f>
        <v/>
      </c>
      <c r="I62" s="22">
        <f>SUM(I5:I60)</f>
        <v/>
      </c>
      <c r="J62" s="18">
        <f>IF(G62=0,0,H62/G62)</f>
        <v/>
      </c>
      <c r="L62" s="8">
        <f>MIN(J62,1)</f>
        <v/>
      </c>
      <c r="O62" s="7">
        <f>IF(L62&gt;=1,"Complete",IF(L62&gt;0,"In Progress","Not Started"))</f>
        <v/>
      </c>
      <c r="S62" s="112" t="n"/>
    </row>
    <row r="63">
      <c r="E63" s="52" t="n"/>
      <c r="S63" s="112" t="n"/>
    </row>
    <row r="64">
      <c r="A64" s="7" t="n">
        <v>161</v>
      </c>
      <c r="B64" s="7" t="inlineStr">
        <is>
          <t>Contingency</t>
        </is>
      </c>
      <c r="C64" s="7" t="inlineStr">
        <is>
          <t>Contingency- Unit Upgrades</t>
        </is>
      </c>
      <c r="D64" s="40" t="n"/>
      <c r="E64" s="67" t="inlineStr">
        <is>
          <t>CON</t>
        </is>
      </c>
      <c r="F64" s="15" t="inlineStr">
        <is>
          <t>Contingency</t>
        </is>
      </c>
      <c r="G64" s="20" t="n">
        <v>610000</v>
      </c>
      <c r="H64" s="20" t="n">
        <v>0</v>
      </c>
      <c r="I64" s="21" t="n">
        <v>610000</v>
      </c>
      <c r="J64" s="8">
        <f>IF(G64=0,0,H64/G64)</f>
        <v/>
      </c>
      <c r="K64" t="inlineStr">
        <is>
          <t>N/A</t>
        </is>
      </c>
      <c r="L64" s="8">
        <f>MIN(J64,1)</f>
        <v/>
      </c>
      <c r="N64" s="7">
        <f>IF(E64="GC","1st Call","Other")</f>
        <v/>
      </c>
      <c r="O64" s="7">
        <f>IF(L64&gt;=1,"Complete",IF(L64&gt;0,"In Progress","Not Started"))</f>
        <v/>
      </c>
      <c r="Q64" s="35">
        <f>IFERROR(MID($A$1,FIND(" acq",$A$1)-4,4)*1,"")</f>
        <v/>
      </c>
      <c r="S64" s="112" t="n"/>
    </row>
    <row r="65">
      <c r="A65" s="17" t="n">
        <v>159</v>
      </c>
      <c r="B65" s="7" t="inlineStr">
        <is>
          <t>Contingency</t>
        </is>
      </c>
      <c r="C65" s="7" t="inlineStr">
        <is>
          <t>Contingency- Deferred Maintenance</t>
        </is>
      </c>
      <c r="D65" s="40" t="n"/>
      <c r="E65" s="67" t="inlineStr">
        <is>
          <t>CON</t>
        </is>
      </c>
      <c r="F65" s="15" t="inlineStr">
        <is>
          <t>Contingency</t>
        </is>
      </c>
      <c r="G65" s="20" t="n">
        <v>290000</v>
      </c>
      <c r="H65" s="20" t="n">
        <v>0</v>
      </c>
      <c r="I65" s="21" t="n">
        <v>290000</v>
      </c>
      <c r="J65" s="8">
        <f>IF(G65=0,0,H65/G65)</f>
        <v/>
      </c>
      <c r="K65" t="inlineStr">
        <is>
          <t>N/A</t>
        </is>
      </c>
      <c r="L65" s="8">
        <f>MIN(J65,1)</f>
        <v/>
      </c>
      <c r="N65" s="7">
        <f>IF(E65="GC","1st Call","Other")</f>
        <v/>
      </c>
      <c r="O65" s="7">
        <f>IF(L65&gt;=1,"Complete",IF(L65&gt;0,"In Progress","Not Started"))</f>
        <v/>
      </c>
      <c r="Q65" s="35">
        <f>IFERROR(MID($A$1,FIND(" acq",$A$1)-4,4)*1,"")</f>
        <v/>
      </c>
      <c r="S65" s="112" t="n"/>
    </row>
    <row r="66">
      <c r="A66" s="7" t="n">
        <v>160</v>
      </c>
      <c r="B66" s="7" t="inlineStr">
        <is>
          <t>Contingency</t>
        </is>
      </c>
      <c r="C66" s="7" t="inlineStr">
        <is>
          <t>Contingency- Amenities</t>
        </is>
      </c>
      <c r="D66" s="40" t="n"/>
      <c r="E66" s="67" t="inlineStr">
        <is>
          <t>CON</t>
        </is>
      </c>
      <c r="F66" s="15" t="inlineStr">
        <is>
          <t>Contingency</t>
        </is>
      </c>
      <c r="G66" s="20" t="n">
        <v>104542</v>
      </c>
      <c r="H66" s="20" t="n">
        <v>0</v>
      </c>
      <c r="I66" s="21" t="n">
        <v>104542</v>
      </c>
      <c r="J66" s="8">
        <f>IF(G66=0,0,H66/G66)</f>
        <v/>
      </c>
      <c r="K66" t="inlineStr">
        <is>
          <t>N/A</t>
        </is>
      </c>
      <c r="L66" s="8">
        <f>MIN(J66,1)</f>
        <v/>
      </c>
      <c r="N66" s="7">
        <f>IF(E66="GC","1st Call","Other")</f>
        <v/>
      </c>
      <c r="O66" s="7">
        <f>IF(L66&gt;=1,"Complete",IF(L66&gt;0,"In Progress","Not Started"))</f>
        <v/>
      </c>
      <c r="Q66" s="35">
        <f>IFERROR(MID($A$1,FIND(" acq",$A$1)-4,4)*1,"")</f>
        <v/>
      </c>
      <c r="S66" s="112" t="n"/>
    </row>
    <row r="67">
      <c r="S67" s="112" t="n"/>
    </row>
    <row r="68">
      <c r="S68" s="112" t="n"/>
    </row>
    <row r="69">
      <c r="S69" s="112" t="n"/>
    </row>
    <row r="70">
      <c r="S70" s="112" t="n"/>
    </row>
    <row r="71">
      <c r="S71" s="112" t="n"/>
    </row>
    <row r="72">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sheetData>
  <autoFilter ref="A4:J60"/>
  <mergeCells count="2">
    <mergeCell ref="A1:D1"/>
    <mergeCell ref="A2:D2"/>
  </mergeCells>
  <dataValidations count="4">
    <dataValidation sqref="N5:N37" showDropDown="0" showInputMessage="1" showErrorMessage="1" allowBlank="1" type="list">
      <formula1>"1st Call, Other"</formula1>
    </dataValidation>
    <dataValidation sqref="R5:R117" showDropDown="0" showInputMessage="1" showErrorMessage="1" allowBlank="1" type="list">
      <formula1>"Lender, City Required, Investor, Fire Dept."</formula1>
    </dataValidation>
    <dataValidation sqref="O5:O61 O64:O65" showDropDown="0" showInputMessage="1" showErrorMessage="1" allowBlank="1" type="list">
      <formula1>"Scoping, Not Started, Scheduling, Bidding, In Progress, Completed"</formula1>
    </dataValidation>
    <dataValidation sqref="K5:K25"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T173"/>
  <sheetViews>
    <sheetView zoomScaleNormal="100" workbookViewId="0">
      <pane xSplit="2" ySplit="4" topLeftCell="C5" activePane="bottomRight" state="frozen"/>
      <selection activeCell="A2" sqref="A2:D2"/>
      <selection pane="topRight" activeCell="A2" sqref="A2:D2"/>
      <selection pane="bottomLeft" activeCell="A2" sqref="A2:D2"/>
      <selection pane="bottomRight"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Las Colinas Heights — 2023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109</v>
      </c>
      <c r="B5" s="7" t="inlineStr">
        <is>
          <t>0900 - FF&amp;E in Units</t>
        </is>
      </c>
      <c r="C5" s="7" t="inlineStr">
        <is>
          <t>PFC Units</t>
        </is>
      </c>
      <c r="D5" s="40" t="inlineStr">
        <is>
          <t>Unit Upgrades</t>
        </is>
      </c>
      <c r="E5" s="67" t="inlineStr">
        <is>
          <t>Capex</t>
        </is>
      </c>
      <c r="F5" s="7" t="inlineStr">
        <is>
          <t>Year 1</t>
        </is>
      </c>
      <c r="G5" s="20" t="n">
        <v>1600000</v>
      </c>
      <c r="H5" s="20" t="n">
        <v>0</v>
      </c>
      <c r="I5" s="21">
        <f>G5-H5</f>
        <v/>
      </c>
      <c r="J5" s="8">
        <f>IF(G5=0,0,H5/G5)</f>
        <v/>
      </c>
      <c r="K5" s="35" t="inlineStr">
        <is>
          <t>N/A</t>
        </is>
      </c>
      <c r="L5" s="8">
        <f>MIN(J5,1)</f>
        <v/>
      </c>
      <c r="N5" s="7">
        <f>IF(E5="GC","1st Call","Other")</f>
        <v/>
      </c>
      <c r="O5" s="7">
        <f>IF(L5&gt;=1,"Complete",IF(L5&gt;0,"In Progress","Not Started"))</f>
        <v/>
      </c>
      <c r="Q5" s="35">
        <f>IFERROR(MID($A$1,FIND(" acq",$A$1)-4,4)*1,"")</f>
        <v/>
      </c>
      <c r="R5" s="7" t="n"/>
      <c r="S5" s="111" t="n"/>
    </row>
    <row r="6">
      <c r="A6" s="17" t="n">
        <v>93</v>
      </c>
      <c r="B6" s="7" t="inlineStr">
        <is>
          <t>0900 - FF&amp;E in Units</t>
        </is>
      </c>
      <c r="C6" s="7" t="inlineStr">
        <is>
          <t>Platinum upgrades</t>
        </is>
      </c>
      <c r="D6" s="40" t="inlineStr">
        <is>
          <t>Unit Upgrades</t>
        </is>
      </c>
      <c r="E6" s="67" t="inlineStr">
        <is>
          <t>Capex</t>
        </is>
      </c>
      <c r="F6" s="7" t="inlineStr">
        <is>
          <t>Year 1</t>
        </is>
      </c>
      <c r="G6" s="20" t="n">
        <v>650000</v>
      </c>
      <c r="H6" s="20" t="n">
        <v>886629</v>
      </c>
      <c r="I6" s="21">
        <f>G6-H6</f>
        <v/>
      </c>
      <c r="J6" s="8">
        <f>IF(G6=0,0,H6/G6)</f>
        <v/>
      </c>
      <c r="K6" s="35" t="inlineStr">
        <is>
          <t>N/A</t>
        </is>
      </c>
      <c r="L6" s="8">
        <f>MIN(J6,1)</f>
        <v/>
      </c>
      <c r="N6" s="7">
        <f>IF(E6="GC","1st Call","Other")</f>
        <v/>
      </c>
      <c r="O6" s="7">
        <f>IF(L6&gt;=1,"Complete",IF(L6&gt;0,"In Progress","Not Started"))</f>
        <v/>
      </c>
      <c r="Q6" s="35">
        <f>IFERROR(MID($A$1,FIND(" acq",$A$1)-4,4)*1,"")</f>
        <v/>
      </c>
      <c r="R6" s="7" t="n"/>
      <c r="S6" s="111" t="n"/>
    </row>
    <row r="7">
      <c r="A7" s="7" t="n">
        <v>83</v>
      </c>
      <c r="B7" s="7" t="inlineStr">
        <is>
          <t>0800 - Exterior Wall</t>
        </is>
      </c>
      <c r="C7" s="7" t="inlineStr">
        <is>
          <t>Exterior building</t>
        </is>
      </c>
      <c r="D7" s="40" t="inlineStr">
        <is>
          <t>Paint community</t>
        </is>
      </c>
      <c r="E7" s="41" t="inlineStr">
        <is>
          <t>GC</t>
        </is>
      </c>
      <c r="F7" s="7" t="inlineStr">
        <is>
          <t>Year 1</t>
        </is>
      </c>
      <c r="G7" s="20" t="n">
        <v>595000</v>
      </c>
      <c r="H7" s="20" t="n">
        <v>595000</v>
      </c>
      <c r="I7" s="21">
        <f>G7-H7</f>
        <v/>
      </c>
      <c r="J7" s="8">
        <f>IF(G7=0,0,H7/G7)</f>
        <v/>
      </c>
      <c r="K7" s="35" t="n">
        <v>0</v>
      </c>
      <c r="L7" s="8">
        <f>MIN(J7,1)</f>
        <v/>
      </c>
      <c r="M7" t="inlineStr">
        <is>
          <t>Paint community</t>
        </is>
      </c>
      <c r="N7" s="7">
        <f>IF(E7="GC","1st Call","Other")</f>
        <v/>
      </c>
      <c r="O7" s="7">
        <f>IF(L7&gt;=1,"Complete",IF(L7&gt;0,"In Progress","Not Started"))</f>
        <v/>
      </c>
      <c r="Q7" s="35">
        <f>IFERROR(MID($A$1,FIND(" acq",$A$1)-4,4)*1,"")</f>
        <v/>
      </c>
      <c r="R7" s="7" t="n"/>
      <c r="S7" s="111" t="n"/>
    </row>
    <row r="8">
      <c r="A8" s="17" t="n">
        <v>42</v>
      </c>
      <c r="B8" s="7" t="inlineStr">
        <is>
          <t>0200 - Site Utilities &amp; Improvements</t>
        </is>
      </c>
      <c r="C8" s="7" t="inlineStr">
        <is>
          <t>Las Colinas Association Estoppel Repairs</t>
        </is>
      </c>
      <c r="D8" s="40" t="inlineStr">
        <is>
          <t>See list on separate tab</t>
        </is>
      </c>
      <c r="E8" s="41" t="inlineStr">
        <is>
          <t>GC</t>
        </is>
      </c>
      <c r="F8" s="7" t="inlineStr">
        <is>
          <t>Year 1</t>
        </is>
      </c>
      <c r="G8" s="20" t="n">
        <v>330550</v>
      </c>
      <c r="H8" s="20" t="n">
        <v>330550</v>
      </c>
      <c r="I8" s="21">
        <f>G8-H8</f>
        <v/>
      </c>
      <c r="J8" s="8">
        <f>IF(G8=0,0,H8/G8)</f>
        <v/>
      </c>
      <c r="K8" s="35" t="n">
        <v>0</v>
      </c>
      <c r="L8" s="8">
        <f>MIN(J8,1)</f>
        <v/>
      </c>
      <c r="M8" t="inlineStr">
        <is>
          <t>See list on separate tab</t>
        </is>
      </c>
      <c r="N8" s="7">
        <f>IF(E8="GC","1st Call","Other")</f>
        <v/>
      </c>
      <c r="O8" s="7">
        <f>IF(L8&gt;=1,"Complete",IF(L8&gt;0,"In Progress","Not Started"))</f>
        <v/>
      </c>
      <c r="Q8" s="35">
        <f>IFERROR(MID($A$1,FIND(" acq",$A$1)-4,4)*1,"")</f>
        <v/>
      </c>
      <c r="R8" s="7" t="n"/>
      <c r="S8" s="111" t="n"/>
    </row>
    <row r="9" ht="30" customHeight="1">
      <c r="A9" s="7" t="n">
        <v>12</v>
      </c>
      <c r="B9" s="7" t="inlineStr">
        <is>
          <t>0200 - Site Utilities &amp; Improvements</t>
        </is>
      </c>
      <c r="C9" s="7" t="inlineStr">
        <is>
          <t>Storm sewer piping</t>
        </is>
      </c>
      <c r="D9" s="40" t="inlineStr">
        <is>
          <t>clear storm drains, repair drains around pool two, clean and service lift pumps, install drainage is sub-terrain units</t>
        </is>
      </c>
      <c r="E9" s="41" t="inlineStr">
        <is>
          <t>GC</t>
        </is>
      </c>
      <c r="F9" s="7" t="inlineStr">
        <is>
          <t>Year 1</t>
        </is>
      </c>
      <c r="G9" s="20" t="n">
        <v>225000</v>
      </c>
      <c r="H9" s="20" t="n">
        <v>225000</v>
      </c>
      <c r="I9" s="21">
        <f>G9-H9</f>
        <v/>
      </c>
      <c r="J9" s="8">
        <f>IF(G9=0,0,H9/G9)</f>
        <v/>
      </c>
      <c r="K9" s="35" t="n">
        <v>0</v>
      </c>
      <c r="L9" s="8">
        <f>MIN(J9,1)</f>
        <v/>
      </c>
      <c r="M9" t="inlineStr">
        <is>
          <t>clear storm drains, repair drains around pool two, clean and service lift pumps, install drainage is sub-terrain units</t>
        </is>
      </c>
      <c r="N9" s="7">
        <f>IF(E9="GC","1st Call","Other")</f>
        <v/>
      </c>
      <c r="O9" s="7">
        <f>IF(L9&gt;=1,"Complete",IF(L9&gt;0,"In Progress","Not Started"))</f>
        <v/>
      </c>
      <c r="Q9" s="35">
        <f>IFERROR(MID($A$1,FIND(" acq",$A$1)-4,4)*1,"")</f>
        <v/>
      </c>
      <c r="R9" s="7" t="n"/>
      <c r="S9" s="111" t="n"/>
    </row>
    <row r="10" ht="45" customHeight="1">
      <c r="A10" s="17" t="n">
        <v>45</v>
      </c>
      <c r="B10" s="7" t="inlineStr">
        <is>
          <t>0300 - Excavation &amp; Foundations</t>
        </is>
      </c>
      <c r="C10" s="7" t="inlineStr">
        <is>
          <t>Jack &amp; underpin foundations</t>
        </is>
      </c>
      <c r="D10" s="40" t="inlineStr">
        <is>
          <t>Buildings 5,11,14,21,19,36,24,6,9,13,19,26
From PCA- $5,000- The foundation exhibits settlement/step cracking in the exterior walls of building #13.</t>
        </is>
      </c>
      <c r="E10" s="41" t="inlineStr">
        <is>
          <t>GC</t>
        </is>
      </c>
      <c r="F10" s="7" t="inlineStr">
        <is>
          <t>Year 1</t>
        </is>
      </c>
      <c r="G10" s="20" t="n">
        <v>199985</v>
      </c>
      <c r="H10" s="20" t="n">
        <v>199985</v>
      </c>
      <c r="I10" s="21">
        <f>G10-H10</f>
        <v/>
      </c>
      <c r="J10" s="8">
        <f>IF(G10=0,0,H10/G10)</f>
        <v/>
      </c>
      <c r="K10" s="35" t="n">
        <v>0</v>
      </c>
      <c r="L10" s="8">
        <f>MIN(J10,1)</f>
        <v/>
      </c>
      <c r="M10" t="inlineStr">
        <is>
          <t>Buildings 5,11,14,21,19,36,24,6,9,13,19,26
From PCA- $5,000- The foundation exhibits settlement/step cracking in the exterior walls of building #13.</t>
        </is>
      </c>
      <c r="N10" s="7">
        <f>IF(E10="GC","1st Call","Other")</f>
        <v/>
      </c>
      <c r="O10" s="7">
        <f>IF(L10&gt;=1,"Complete",IF(L10&gt;0,"In Progress","Not Started"))</f>
        <v/>
      </c>
      <c r="Q10" s="35">
        <f>IFERROR(MID($A$1,FIND(" acq",$A$1)-4,4)*1,"")</f>
        <v/>
      </c>
      <c r="R10" s="7" t="n"/>
      <c r="S10" s="131" t="n">
        <v>45381</v>
      </c>
    </row>
    <row r="11" ht="30" customHeight="1">
      <c r="A11" s="7" t="n">
        <v>29</v>
      </c>
      <c r="B11" s="7" t="inlineStr">
        <is>
          <t>0200 - Site Utilities &amp; Improvements</t>
        </is>
      </c>
      <c r="C11" s="7" t="inlineStr">
        <is>
          <t>Replace swimming pool deck</t>
        </is>
      </c>
      <c r="D11" s="40" t="inlineStr">
        <is>
          <t>Remove and replace pool deck on two of four pools add missing expansion boards on remaining two pools</t>
        </is>
      </c>
      <c r="E11" s="41" t="inlineStr">
        <is>
          <t>GC</t>
        </is>
      </c>
      <c r="F11" s="7" t="inlineStr">
        <is>
          <t>Year 1</t>
        </is>
      </c>
      <c r="G11" s="20" t="n">
        <v>160000</v>
      </c>
      <c r="H11" s="20" t="n">
        <v>160000</v>
      </c>
      <c r="I11" s="21">
        <f>G11-H11</f>
        <v/>
      </c>
      <c r="J11" s="8">
        <f>IF(G11=0,0,H11/G11)</f>
        <v/>
      </c>
      <c r="K11" s="35" t="n">
        <v>0</v>
      </c>
      <c r="L11" s="8">
        <f>MIN(J11,1)</f>
        <v/>
      </c>
      <c r="M11" t="inlineStr">
        <is>
          <t>Remove and replace pool deck on two of four pools add missing expansion boards on remaining two pools</t>
        </is>
      </c>
      <c r="N11" s="7">
        <f>IF(E11="GC","1st Call","Other")</f>
        <v/>
      </c>
      <c r="O11" s="7">
        <f>IF(L11&gt;=1,"Complete",IF(L11&gt;0,"In Progress","Not Started"))</f>
        <v/>
      </c>
      <c r="Q11" s="35">
        <f>IFERROR(MID($A$1,FIND(" acq",$A$1)-4,4)*1,"")</f>
        <v/>
      </c>
      <c r="R11" s="7" t="n"/>
      <c r="S11" s="111" t="n"/>
    </row>
    <row r="12">
      <c r="A12" s="17" t="n">
        <v>43</v>
      </c>
      <c r="B12" s="7" t="inlineStr">
        <is>
          <t>0200 - Site Utilities &amp; Improvements</t>
        </is>
      </c>
      <c r="C12" s="7" t="inlineStr">
        <is>
          <t>Creek</t>
        </is>
      </c>
      <c r="D12" s="40" t="inlineStr">
        <is>
          <t>Clean, and service fountain's in creek</t>
        </is>
      </c>
      <c r="E12" s="41" t="inlineStr">
        <is>
          <t>GC</t>
        </is>
      </c>
      <c r="F12" s="7" t="inlineStr">
        <is>
          <t>Year 1</t>
        </is>
      </c>
      <c r="G12" s="20" t="n">
        <v>100000</v>
      </c>
      <c r="H12" s="20" t="n">
        <v>100000</v>
      </c>
      <c r="I12" s="21">
        <f>G12-H12</f>
        <v/>
      </c>
      <c r="J12" s="8">
        <f>IF(G12=0,0,H12/G12)</f>
        <v/>
      </c>
      <c r="K12" s="35" t="n">
        <v>0</v>
      </c>
      <c r="L12" s="8">
        <f>MIN(J12,1)</f>
        <v/>
      </c>
      <c r="M12" t="inlineStr">
        <is>
          <t>Clean, and service fountain's in creek</t>
        </is>
      </c>
      <c r="N12" s="7">
        <f>IF(E12="GC","1st Call","Other")</f>
        <v/>
      </c>
      <c r="O12" s="7">
        <f>IF(L12&gt;=1,"Complete",IF(L12&gt;0,"In Progress","Not Started"))</f>
        <v/>
      </c>
      <c r="Q12" s="35">
        <f>IFERROR(MID($A$1,FIND(" acq",$A$1)-4,4)*1,"")</f>
        <v/>
      </c>
      <c r="R12" s="7" t="n"/>
      <c r="S12" s="111" t="n"/>
    </row>
    <row r="13">
      <c r="A13" s="7" t="n">
        <v>145</v>
      </c>
      <c r="B13" s="7" t="inlineStr">
        <is>
          <t>1100- Specialties, Equipment &amp; Furnishings</t>
        </is>
      </c>
      <c r="C13" s="7" t="inlineStr">
        <is>
          <t>Pool area amenities- 2 pools</t>
        </is>
      </c>
      <c r="D13" s="40" t="inlineStr">
        <is>
          <t>Pool Upgrades</t>
        </is>
      </c>
      <c r="E13" s="67" t="inlineStr">
        <is>
          <t>Capex</t>
        </is>
      </c>
      <c r="F13" s="7" t="inlineStr">
        <is>
          <t>Year 1</t>
        </is>
      </c>
      <c r="G13" s="20" t="n">
        <v>100000</v>
      </c>
      <c r="H13" s="20" t="n">
        <v>4808</v>
      </c>
      <c r="I13" s="21">
        <f>G13-H13</f>
        <v/>
      </c>
      <c r="J13" s="8">
        <f>IF(G13=0,0,H13/G13)</f>
        <v/>
      </c>
      <c r="K13" s="35" t="inlineStr">
        <is>
          <t>N/A</t>
        </is>
      </c>
      <c r="L13" s="8">
        <f>MIN(J13,1)</f>
        <v/>
      </c>
      <c r="N13" s="7">
        <f>IF(E13="GC","1st Call","Other")</f>
        <v/>
      </c>
      <c r="O13" s="7">
        <f>IF(L13&gt;=1,"Complete",IF(L13&gt;0,"In Progress","Not Started"))</f>
        <v/>
      </c>
      <c r="Q13" s="35">
        <f>IFERROR(MID($A$1,FIND(" acq",$A$1)-4,4)*1,"")</f>
        <v/>
      </c>
      <c r="R13" s="7" t="n"/>
      <c r="S13" s="111" t="n"/>
    </row>
    <row r="14" ht="75" customHeight="1">
      <c r="A14" s="17" t="n">
        <v>14</v>
      </c>
      <c r="B14" s="7" t="inlineStr">
        <is>
          <t>0200 - Site Utilities &amp; Improvements</t>
        </is>
      </c>
      <c r="C14" s="7" t="inlineStr">
        <is>
          <t>Concrete pavement</t>
        </is>
      </c>
      <c r="D14" s="40" t="inlineStr">
        <is>
          <t>Repair concrete drive
From PCA- $3,750- Isolated sections of the concrete pavement were observed to be cracked, settled, or spalled. The damaged
concrete sections were observed at ingress and egress, the property entrance, by buildings #2, #7, #8, #10, #14, and #20.</t>
        </is>
      </c>
      <c r="E14" s="41" t="inlineStr">
        <is>
          <t>GC</t>
        </is>
      </c>
      <c r="F14" s="7" t="inlineStr">
        <is>
          <t>Year 1</t>
        </is>
      </c>
      <c r="G14" s="20" t="n">
        <v>94000</v>
      </c>
      <c r="H14" s="20" t="n">
        <v>94000</v>
      </c>
      <c r="I14" s="21">
        <f>G14-H14</f>
        <v/>
      </c>
      <c r="J14" s="8">
        <f>IF(G14=0,0,H14/G14)</f>
        <v/>
      </c>
      <c r="K14" s="35" t="n">
        <v>0</v>
      </c>
      <c r="L14" s="8">
        <f>MIN(J14,1)</f>
        <v/>
      </c>
      <c r="M14" t="inlineStr">
        <is>
          <t xml:space="preserve">Repair concrete drive
From PCA- $3,750- Isolated sections of the concrete pavement were observed to be cracked, settled, or spalled. The damaged
concrete sections were observed at ingress and egress, </t>
        </is>
      </c>
      <c r="N14" s="7">
        <f>IF(E14="GC","1st Call","Other")</f>
        <v/>
      </c>
      <c r="O14" s="7">
        <f>IF(L14&gt;=1,"Complete",IF(L14&gt;0,"In Progress","Not Started"))</f>
        <v/>
      </c>
      <c r="Q14" s="35">
        <f>IFERROR(MID($A$1,FIND(" acq",$A$1)-4,4)*1,"")</f>
        <v/>
      </c>
      <c r="R14" s="7" t="n"/>
      <c r="S14" s="131" t="n">
        <v>45381</v>
      </c>
    </row>
    <row r="15" ht="90" customHeight="1">
      <c r="A15" s="7" t="n">
        <v>19</v>
      </c>
      <c r="B15" s="7" t="inlineStr">
        <is>
          <t>0200 - Site Utilities &amp; Improvements</t>
        </is>
      </c>
      <c r="C15" s="7" t="inlineStr">
        <is>
          <t>Sidewalks</t>
        </is>
      </c>
      <c r="D15" s="40" t="inlineStr">
        <is>
          <t>replace missing expansion boards in sidewalks 
From PCA- $7,000- Several of the Subject's concrete sidewalk sections have settled or heaved over the years causing tripping hazards. These damaged sections were observed by laundry rooms, swimming pools, unit #666, buildings #6, #9, #14, #19, #20,
#23, #24, and #28.</t>
        </is>
      </c>
      <c r="E15" s="41" t="inlineStr">
        <is>
          <t>GC</t>
        </is>
      </c>
      <c r="F15" s="7" t="inlineStr">
        <is>
          <t>Year 1</t>
        </is>
      </c>
      <c r="G15" s="20" t="n">
        <v>75000</v>
      </c>
      <c r="H15" s="20" t="n">
        <v>75000</v>
      </c>
      <c r="I15" s="21">
        <f>G15-H15</f>
        <v/>
      </c>
      <c r="J15" s="8">
        <f>IF(G15=0,0,H15/G15)</f>
        <v/>
      </c>
      <c r="K15" s="35" t="n">
        <v>0</v>
      </c>
      <c r="L15" s="8">
        <f>MIN(J15,1)</f>
        <v/>
      </c>
      <c r="M15" t="inlineStr">
        <is>
          <t>replace missing expansion boards in sidewalks 
From PCA- $7,000- Several of the Subject's concrete sidewalk sections have settled or heaved over the years causing tripping hazards. These damaged secti</t>
        </is>
      </c>
      <c r="N15" s="7">
        <f>IF(E15="GC","1st Call","Other")</f>
        <v/>
      </c>
      <c r="O15" s="7">
        <f>IF(L15&gt;=1,"Complete",IF(L15&gt;0,"In Progress","Not Started"))</f>
        <v/>
      </c>
      <c r="Q15" s="35">
        <f>IFERROR(MID($A$1,FIND(" acq",$A$1)-4,4)*1,"")</f>
        <v/>
      </c>
      <c r="R15" s="7" t="n"/>
      <c r="S15" s="131" t="n">
        <v>45106</v>
      </c>
    </row>
    <row r="16">
      <c r="A16" s="17" t="n">
        <v>65</v>
      </c>
      <c r="B16" s="7" t="inlineStr">
        <is>
          <t>0700 - Roofing</t>
        </is>
      </c>
      <c r="C16" s="7" t="inlineStr">
        <is>
          <t>Tile roofing</t>
        </is>
      </c>
      <c r="D16" s="40" t="inlineStr">
        <is>
          <t>remove and reset or replace clay tiles on 30 buildings</t>
        </is>
      </c>
      <c r="E16" s="41" t="inlineStr">
        <is>
          <t>GC</t>
        </is>
      </c>
      <c r="F16" s="7" t="inlineStr">
        <is>
          <t>Year 1</t>
        </is>
      </c>
      <c r="G16" s="20" t="n">
        <v>65000</v>
      </c>
      <c r="H16" s="20" t="n">
        <v>65000</v>
      </c>
      <c r="I16" s="21">
        <f>G16-H16</f>
        <v/>
      </c>
      <c r="J16" s="8">
        <f>IF(G16=0,0,H16/G16)</f>
        <v/>
      </c>
      <c r="K16" s="35" t="n">
        <v>0</v>
      </c>
      <c r="L16" s="8">
        <f>MIN(J16,1)</f>
        <v/>
      </c>
      <c r="M16" t="inlineStr">
        <is>
          <t>remove and reset or replace clay tiles on 30 buildings</t>
        </is>
      </c>
      <c r="N16" s="7">
        <f>IF(E16="GC","1st Call","Other")</f>
        <v/>
      </c>
      <c r="O16" s="7">
        <f>IF(L16&gt;=1,"Complete",IF(L16&gt;0,"In Progress","Not Started"))</f>
        <v/>
      </c>
      <c r="Q16" s="35">
        <f>IFERROR(MID($A$1,FIND(" acq",$A$1)-4,4)*1,"")</f>
        <v/>
      </c>
      <c r="R16" s="7" t="n"/>
      <c r="S16" s="111" t="n"/>
    </row>
    <row r="17">
      <c r="A17" s="7" t="n">
        <v>27</v>
      </c>
      <c r="B17" s="7" t="inlineStr">
        <is>
          <t>0200 - Site Utilities &amp; Improvements</t>
        </is>
      </c>
      <c r="C17" s="7" t="inlineStr">
        <is>
          <t>Resurface swimming pool</t>
        </is>
      </c>
      <c r="D17" s="40" t="inlineStr">
        <is>
          <t>resurface two of four pools</t>
        </is>
      </c>
      <c r="E17" s="41" t="inlineStr">
        <is>
          <t>GC</t>
        </is>
      </c>
      <c r="F17" s="7" t="inlineStr">
        <is>
          <t>Year 1</t>
        </is>
      </c>
      <c r="G17" s="20" t="n">
        <v>61000</v>
      </c>
      <c r="H17" s="20" t="n">
        <v>61000</v>
      </c>
      <c r="I17" s="21">
        <f>G17-H17</f>
        <v/>
      </c>
      <c r="J17" s="8">
        <f>IF(G17=0,0,H17/G17)</f>
        <v/>
      </c>
      <c r="K17" s="35" t="n">
        <v>0</v>
      </c>
      <c r="L17" s="8">
        <f>MIN(J17,1)</f>
        <v/>
      </c>
      <c r="M17" t="inlineStr">
        <is>
          <t>resurface two of four pools</t>
        </is>
      </c>
      <c r="N17" s="7">
        <f>IF(E17="GC","1st Call","Other")</f>
        <v/>
      </c>
      <c r="O17" s="7">
        <f>IF(L17&gt;=1,"Complete",IF(L17&gt;0,"In Progress","Not Started"))</f>
        <v/>
      </c>
      <c r="Q17" s="35">
        <f>IFERROR(MID($A$1,FIND(" acq",$A$1)-4,4)*1,"")</f>
        <v/>
      </c>
      <c r="R17" s="7" t="n"/>
      <c r="S17" s="111" t="n"/>
    </row>
    <row r="18">
      <c r="A18" s="17" t="n">
        <v>21</v>
      </c>
      <c r="B18" s="7" t="inlineStr">
        <is>
          <t>0200 - Site Utilities &amp; Improvements</t>
        </is>
      </c>
      <c r="C18" s="7" t="inlineStr">
        <is>
          <t xml:space="preserve">Erosion control </t>
        </is>
      </c>
      <c r="D18" s="40" t="inlineStr">
        <is>
          <t>add dirt around each building</t>
        </is>
      </c>
      <c r="E18" s="41" t="inlineStr">
        <is>
          <t>GC</t>
        </is>
      </c>
      <c r="F18" s="7" t="inlineStr">
        <is>
          <t>Year 1</t>
        </is>
      </c>
      <c r="G18" s="20" t="n">
        <v>60000</v>
      </c>
      <c r="H18" s="20" t="n">
        <v>60000</v>
      </c>
      <c r="I18" s="21">
        <f>G18-H18</f>
        <v/>
      </c>
      <c r="J18" s="8">
        <f>IF(G18=0,0,H18/G18)</f>
        <v/>
      </c>
      <c r="K18" s="35" t="n">
        <v>0</v>
      </c>
      <c r="L18" s="8">
        <f>MIN(J18,1)</f>
        <v/>
      </c>
      <c r="M18" t="inlineStr">
        <is>
          <t>add dirt around each building</t>
        </is>
      </c>
      <c r="N18" s="7">
        <f>IF(E18="GC","1st Call","Other")</f>
        <v/>
      </c>
      <c r="O18" s="7">
        <f>IF(L18&gt;=1,"Complete",IF(L18&gt;0,"In Progress","Not Started"))</f>
        <v/>
      </c>
      <c r="Q18" s="35">
        <f>IFERROR(MID($A$1,FIND(" acq",$A$1)-4,4)*1,"")</f>
        <v/>
      </c>
      <c r="R18" s="7" t="n"/>
      <c r="S18" s="111" t="n"/>
    </row>
    <row r="19" ht="45" customHeight="1">
      <c r="A19" s="7" t="n">
        <v>22</v>
      </c>
      <c r="B19" s="7" t="inlineStr">
        <is>
          <t>0200 - Site Utilities &amp; Improvements</t>
        </is>
      </c>
      <c r="C19" s="7" t="inlineStr">
        <is>
          <t>Fences &amp; gates - site perimeter</t>
        </is>
      </c>
      <c r="D19" s="40" t="inlineStr">
        <is>
          <t>Repair fence, columns and paint 
From PCA- $1,000- The concrete fencing on the southwest side was observed to be damaged.</t>
        </is>
      </c>
      <c r="E19" s="41" t="inlineStr">
        <is>
          <t>GC</t>
        </is>
      </c>
      <c r="F19" s="7" t="inlineStr">
        <is>
          <t>Year 1</t>
        </is>
      </c>
      <c r="G19" s="20" t="n">
        <v>51300</v>
      </c>
      <c r="H19" s="20" t="n">
        <v>51300</v>
      </c>
      <c r="I19" s="21">
        <f>G19-H19</f>
        <v/>
      </c>
      <c r="J19" s="8">
        <f>IF(G19=0,0,H19/G19)</f>
        <v/>
      </c>
      <c r="K19" s="35" t="n">
        <v>0</v>
      </c>
      <c r="L19" s="8">
        <f>MIN(J19,1)</f>
        <v/>
      </c>
      <c r="M19" t="inlineStr">
        <is>
          <t>Repair fence, columns and paint 
From PCA- $1,000- The concrete fencing on the southwest side was observed to be damaged.</t>
        </is>
      </c>
      <c r="N19" s="7">
        <f>IF(E19="GC","1st Call","Other")</f>
        <v/>
      </c>
      <c r="O19" s="7">
        <f>IF(L19&gt;=1,"Complete",IF(L19&gt;0,"In Progress","Not Started"))</f>
        <v/>
      </c>
      <c r="Q19" s="35">
        <f>IFERROR(MID($A$1,FIND(" acq",$A$1)-4,4)*1,"")</f>
        <v/>
      </c>
      <c r="R19" s="7" t="n"/>
      <c r="S19" s="131" t="n">
        <v>45381</v>
      </c>
    </row>
    <row r="20" ht="75" customHeight="1">
      <c r="A20" s="17" t="n">
        <v>36</v>
      </c>
      <c r="B20" s="7" t="inlineStr">
        <is>
          <t>0200 - Site Utilities &amp; Improvements</t>
        </is>
      </c>
      <c r="C20" s="7" t="inlineStr">
        <is>
          <t>WDO Treatment</t>
        </is>
      </c>
      <c r="D20" s="40" t="inlineStr">
        <is>
          <t>From PCA- Subsequent to the Site Visit a WDO inspection was conducted by Terminix Commercial on 2/3/23. Evidence of active and previous subterranean termite activity was found. at various locations
throughout the site. A proposal was submitted for treatment.</t>
        </is>
      </c>
      <c r="E20" s="67" t="inlineStr">
        <is>
          <t>Capex</t>
        </is>
      </c>
      <c r="F20" s="7" t="inlineStr">
        <is>
          <t>Year 1</t>
        </is>
      </c>
      <c r="G20" s="20" t="n">
        <v>51112</v>
      </c>
      <c r="H20" s="20" t="n">
        <v>15586</v>
      </c>
      <c r="I20" s="21">
        <f>G20-H20</f>
        <v/>
      </c>
      <c r="J20" s="8">
        <f>IF(G20=0,0,H20/G20)</f>
        <v/>
      </c>
      <c r="K20" s="35" t="inlineStr">
        <is>
          <t>N/A</t>
        </is>
      </c>
      <c r="L20" s="8">
        <f>MIN(J20,1)</f>
        <v/>
      </c>
      <c r="M20" t="inlineStr">
        <is>
          <t>From PCA- Subsequent to the Site Visit a WDO inspection was conducted by Terminix Commercial on 2/3/23. Evidence of active and previous subterranean termite activity was found. at various locations
th</t>
        </is>
      </c>
      <c r="N20" s="7">
        <f>IF(E20="GC","1st Call","Other")</f>
        <v/>
      </c>
      <c r="O20" s="7">
        <f>IF(L20&gt;=1,"Complete",IF(L20&gt;0,"In Progress","Not Started"))</f>
        <v/>
      </c>
      <c r="Q20" s="35">
        <f>IFERROR(MID($A$1,FIND(" acq",$A$1)-4,4)*1,"")</f>
        <v/>
      </c>
      <c r="R20" s="7" t="n"/>
      <c r="S20" s="131" t="n">
        <v>45381</v>
      </c>
    </row>
    <row r="21">
      <c r="A21" s="7" t="n">
        <v>129</v>
      </c>
      <c r="B21" s="7" t="inlineStr">
        <is>
          <t>0900 - FF&amp;E in Units</t>
        </is>
      </c>
      <c r="C21" s="7" t="inlineStr">
        <is>
          <t xml:space="preserve">Range Queen </t>
        </is>
      </c>
      <c r="D21" s="40" t="inlineStr">
        <is>
          <t>Fire stops</t>
        </is>
      </c>
      <c r="E21" s="41" t="inlineStr">
        <is>
          <t>GC</t>
        </is>
      </c>
      <c r="F21" s="7" t="inlineStr">
        <is>
          <t>Year 1</t>
        </is>
      </c>
      <c r="G21" s="20" t="n">
        <v>50985</v>
      </c>
      <c r="H21" s="20" t="n">
        <v>50985</v>
      </c>
      <c r="I21" s="21">
        <f>G21-H21</f>
        <v/>
      </c>
      <c r="J21" s="8">
        <f>IF(G21=0,0,H21/G21)</f>
        <v/>
      </c>
      <c r="K21" s="35" t="n">
        <v>0</v>
      </c>
      <c r="L21" s="8">
        <f>MIN(J21,1)</f>
        <v/>
      </c>
      <c r="M21" t="inlineStr">
        <is>
          <t>Fire stops</t>
        </is>
      </c>
      <c r="N21" s="7">
        <f>IF(E21="GC","1st Call","Other")</f>
        <v/>
      </c>
      <c r="O21" s="7">
        <f>IF(L21&gt;=1,"Complete",IF(L21&gt;0,"In Progress","Not Started"))</f>
        <v/>
      </c>
      <c r="Q21" s="35">
        <f>IFERROR(MID($A$1,FIND(" acq",$A$1)-4,4)*1,"")</f>
        <v/>
      </c>
      <c r="R21" s="7" t="n"/>
      <c r="S21" s="111" t="n"/>
    </row>
    <row r="22">
      <c r="A22" s="17" t="n">
        <v>143</v>
      </c>
      <c r="B22" s="7" t="inlineStr">
        <is>
          <t>1100- Specialties, Equipment &amp; Furnishings</t>
        </is>
      </c>
      <c r="C22" s="7" t="inlineStr">
        <is>
          <t>Fitness Equipment</t>
        </is>
      </c>
      <c r="D22" s="40" t="inlineStr">
        <is>
          <t>Fitness Upgrades</t>
        </is>
      </c>
      <c r="E22" s="67" t="inlineStr">
        <is>
          <t>Capex</t>
        </is>
      </c>
      <c r="F22" s="7" t="inlineStr">
        <is>
          <t>Year 1</t>
        </is>
      </c>
      <c r="G22" s="20" t="n">
        <v>50000</v>
      </c>
      <c r="H22" s="20" t="n">
        <v>50321</v>
      </c>
      <c r="I22" s="21">
        <f>G22-H22</f>
        <v/>
      </c>
      <c r="J22" s="8">
        <f>IF(G22=0,0,H22/G22)</f>
        <v/>
      </c>
      <c r="K22" s="35" t="inlineStr">
        <is>
          <t>N/A</t>
        </is>
      </c>
      <c r="L22" s="8">
        <f>MIN(J22,1)</f>
        <v/>
      </c>
      <c r="N22" s="7">
        <f>IF(E22="GC","1st Call","Other")</f>
        <v/>
      </c>
      <c r="O22" s="7">
        <f>IF(L22&gt;=1,"Complete",IF(L22&gt;0,"In Progress","Not Started"))</f>
        <v/>
      </c>
      <c r="Q22" s="35">
        <f>IFERROR(MID($A$1,FIND(" acq",$A$1)-4,4)*1,"")</f>
        <v/>
      </c>
      <c r="R22" s="7" t="n"/>
      <c r="S22" s="111" t="n"/>
    </row>
    <row r="23">
      <c r="A23" s="7" t="n">
        <v>20</v>
      </c>
      <c r="B23" s="7" t="inlineStr">
        <is>
          <t>0200 - Site Utilities &amp; Improvements</t>
        </is>
      </c>
      <c r="C23" s="7" t="inlineStr">
        <is>
          <t>Landscape irrigation</t>
        </is>
      </c>
      <c r="D23" s="40" t="inlineStr">
        <is>
          <t>inspect and repair irrigation</t>
        </is>
      </c>
      <c r="E23" s="41" t="inlineStr">
        <is>
          <t>GC</t>
        </is>
      </c>
      <c r="F23" s="7" t="inlineStr">
        <is>
          <t>Year 1</t>
        </is>
      </c>
      <c r="G23" s="20" t="n">
        <v>45000</v>
      </c>
      <c r="H23" s="20" t="n">
        <v>45000</v>
      </c>
      <c r="I23" s="21">
        <f>G23-H23</f>
        <v/>
      </c>
      <c r="J23" s="8">
        <f>IF(G23=0,0,H23/G23)</f>
        <v/>
      </c>
      <c r="K23" s="35" t="n">
        <v>0</v>
      </c>
      <c r="L23" s="8">
        <f>MIN(J23,1)</f>
        <v/>
      </c>
      <c r="M23" t="inlineStr">
        <is>
          <t>inspect and repair irrigation</t>
        </is>
      </c>
      <c r="N23" s="7">
        <f>IF(E23="GC","1st Call","Other")</f>
        <v/>
      </c>
      <c r="O23" s="7">
        <f>IF(L23&gt;=1,"Complete",IF(L23&gt;0,"In Progress","Not Started"))</f>
        <v/>
      </c>
      <c r="Q23" s="35">
        <f>IFERROR(MID($A$1,FIND(" acq",$A$1)-4,4)*1,"")</f>
        <v/>
      </c>
      <c r="R23" s="7" t="n"/>
      <c r="S23" s="111" t="n"/>
    </row>
    <row r="24">
      <c r="A24" s="17" t="n">
        <v>80</v>
      </c>
      <c r="B24" s="7" t="inlineStr">
        <is>
          <t>0800 - Exterior Wall</t>
        </is>
      </c>
      <c r="C24" s="7" t="inlineStr">
        <is>
          <t>Repair stucco</t>
        </is>
      </c>
      <c r="D24" s="40" t="inlineStr">
        <is>
          <t>repair cracked stucco</t>
        </is>
      </c>
      <c r="E24" s="41" t="inlineStr">
        <is>
          <t>GC</t>
        </is>
      </c>
      <c r="F24" s="7" t="inlineStr">
        <is>
          <t>Year 1</t>
        </is>
      </c>
      <c r="G24" s="20" t="n">
        <v>45000</v>
      </c>
      <c r="H24" s="20" t="n">
        <v>45000</v>
      </c>
      <c r="I24" s="21">
        <f>G24-H24</f>
        <v/>
      </c>
      <c r="J24" s="8">
        <f>IF(G24=0,0,H24/G24)</f>
        <v/>
      </c>
      <c r="K24" s="35" t="n">
        <v>0</v>
      </c>
      <c r="L24" s="8">
        <f>MIN(J24,1)</f>
        <v/>
      </c>
      <c r="M24" t="inlineStr">
        <is>
          <t>repair cracked stucco</t>
        </is>
      </c>
      <c r="N24" s="7">
        <f>IF(E24="GC","1st Call","Other")</f>
        <v/>
      </c>
      <c r="O24" s="7">
        <f>IF(L24&gt;=1,"Complete",IF(L24&gt;0,"In Progress","Not Started"))</f>
        <v/>
      </c>
      <c r="Q24" s="35">
        <f>IFERROR(MID($A$1,FIND(" acq",$A$1)-4,4)*1,"")</f>
        <v/>
      </c>
      <c r="R24" s="7" t="n"/>
      <c r="S24" s="111" t="n"/>
    </row>
    <row r="25" ht="30" customHeight="1">
      <c r="A25" s="7" t="n">
        <v>84</v>
      </c>
      <c r="B25" s="7" t="inlineStr">
        <is>
          <t>0800 - Exterior Wall</t>
        </is>
      </c>
      <c r="C25" s="7" t="inlineStr">
        <is>
          <t>Repair / replace wood trim</t>
        </is>
      </c>
      <c r="D25" s="40" t="inlineStr">
        <is>
          <t>From PCA- $1,000- The wood siding at buildings #10 and #12 was
observed to be damaged.</t>
        </is>
      </c>
      <c r="E25" s="41" t="inlineStr">
        <is>
          <t>GC</t>
        </is>
      </c>
      <c r="F25" s="7" t="inlineStr">
        <is>
          <t>Year 1</t>
        </is>
      </c>
      <c r="G25" s="20" t="n">
        <v>45000</v>
      </c>
      <c r="H25" s="20" t="n">
        <v>45000</v>
      </c>
      <c r="I25" s="21">
        <f>G25-H25</f>
        <v/>
      </c>
      <c r="J25" s="8">
        <f>IF(G25=0,0,H25/G25)</f>
        <v/>
      </c>
      <c r="K25" s="35" t="n">
        <v>0</v>
      </c>
      <c r="L25" s="8">
        <f>MIN(J25,1)</f>
        <v/>
      </c>
      <c r="M25" t="inlineStr">
        <is>
          <t>From PCA- $1,000- The wood siding at buildings #10 and #12 was
observed to be damaged.</t>
        </is>
      </c>
      <c r="N25" s="7">
        <f>IF(E25="GC","1st Call","Other")</f>
        <v/>
      </c>
      <c r="O25" s="7">
        <f>IF(L25&gt;=1,"Complete",IF(L25&gt;0,"In Progress","Not Started"))</f>
        <v/>
      </c>
      <c r="Q25" s="35">
        <f>IFERROR(MID($A$1,FIND(" acq",$A$1)-4,4)*1,"")</f>
        <v/>
      </c>
      <c r="R25" s="7" t="n"/>
      <c r="S25" s="131" t="n">
        <v>45381</v>
      </c>
    </row>
    <row r="26">
      <c r="A26" s="17" t="n">
        <v>26</v>
      </c>
      <c r="B26" s="7" t="inlineStr">
        <is>
          <t>0200 - Site Utilities &amp; Improvements</t>
        </is>
      </c>
      <c r="C26" s="7" t="inlineStr">
        <is>
          <t>Landscaping</t>
        </is>
      </c>
      <c r="D26" s="40" t="inlineStr">
        <is>
          <t>Tree trim</t>
        </is>
      </c>
      <c r="E26" s="41" t="inlineStr">
        <is>
          <t>GC</t>
        </is>
      </c>
      <c r="F26" s="7" t="inlineStr">
        <is>
          <t>Year 1</t>
        </is>
      </c>
      <c r="G26" s="20" t="n">
        <v>42000</v>
      </c>
      <c r="H26" s="20" t="n">
        <v>42000</v>
      </c>
      <c r="I26" s="21">
        <f>G26-H26</f>
        <v/>
      </c>
      <c r="J26" s="8">
        <f>IF(G26=0,0,H26/G26)</f>
        <v/>
      </c>
      <c r="K26" s="35" t="n">
        <v>0</v>
      </c>
      <c r="L26" s="8">
        <f>MIN(J26,1)</f>
        <v/>
      </c>
      <c r="M26" t="inlineStr">
        <is>
          <t>Tree trim</t>
        </is>
      </c>
      <c r="N26" s="7">
        <f>IF(E26="GC","1st Call","Other")</f>
        <v/>
      </c>
      <c r="O26" s="7">
        <f>IF(L26&gt;=1,"Complete",IF(L26&gt;0,"In Progress","Not Started"))</f>
        <v/>
      </c>
      <c r="Q26" s="35">
        <f>IFERROR(MID($A$1,FIND(" acq",$A$1)-4,4)*1,"")</f>
        <v/>
      </c>
      <c r="R26" s="7" t="n"/>
      <c r="S26" s="111" t="n"/>
    </row>
    <row r="27">
      <c r="A27" s="7" t="n">
        <v>170</v>
      </c>
      <c r="B27" s="7" t="inlineStr">
        <is>
          <t>1600 - Electrical</t>
        </is>
      </c>
      <c r="C27" s="7" t="inlineStr">
        <is>
          <t xml:space="preserve">Replace breezeway lights </t>
        </is>
      </c>
      <c r="D27" s="40" t="inlineStr">
        <is>
          <t>change breezeway lights to LED</t>
        </is>
      </c>
      <c r="E27" s="41" t="inlineStr">
        <is>
          <t>GC</t>
        </is>
      </c>
      <c r="F27" s="7" t="inlineStr">
        <is>
          <t>Year 1</t>
        </is>
      </c>
      <c r="G27" s="20" t="n">
        <v>42000</v>
      </c>
      <c r="H27" s="20" t="n">
        <v>42000</v>
      </c>
      <c r="I27" s="21">
        <f>G27-H27</f>
        <v/>
      </c>
      <c r="J27" s="8">
        <f>IF(G27=0,0,H27/G27)</f>
        <v/>
      </c>
      <c r="K27" s="35" t="n">
        <v>0</v>
      </c>
      <c r="L27" s="8">
        <f>MIN(J27,1)</f>
        <v/>
      </c>
      <c r="M27" t="inlineStr">
        <is>
          <t>change breezeway lights to LED</t>
        </is>
      </c>
      <c r="N27" s="7">
        <f>IF(E27="GC","1st Call","Other")</f>
        <v/>
      </c>
      <c r="O27" s="7">
        <f>IF(L27&gt;=1,"Complete",IF(L27&gt;0,"In Progress","Not Started"))</f>
        <v/>
      </c>
      <c r="Q27" s="35">
        <f>IFERROR(MID($A$1,FIND(" acq",$A$1)-4,4)*1,"")</f>
        <v/>
      </c>
      <c r="R27" s="7" t="n"/>
      <c r="S27" s="111" t="n"/>
    </row>
    <row r="28">
      <c r="A28" s="17" t="n">
        <v>137</v>
      </c>
      <c r="B28" s="7" t="inlineStr">
        <is>
          <t>1100- Specialties, Equipment &amp; Furnishings</t>
        </is>
      </c>
      <c r="C28" s="7" t="inlineStr">
        <is>
          <t>Clubhouse Furniture</t>
        </is>
      </c>
      <c r="D28" s="40" t="inlineStr">
        <is>
          <t>Clubhouse Furniture Upgrades</t>
        </is>
      </c>
      <c r="E28" s="67" t="inlineStr">
        <is>
          <t>Capex</t>
        </is>
      </c>
      <c r="F28" s="7" t="inlineStr">
        <is>
          <t>Year 1</t>
        </is>
      </c>
      <c r="G28" s="20" t="n">
        <v>40000</v>
      </c>
      <c r="H28" s="20" t="n">
        <v>2946</v>
      </c>
      <c r="I28" s="21">
        <f>G28-H28</f>
        <v/>
      </c>
      <c r="J28" s="8">
        <f>IF(G28=0,0,H28/G28)</f>
        <v/>
      </c>
      <c r="K28" s="35" t="inlineStr">
        <is>
          <t>N/A</t>
        </is>
      </c>
      <c r="L28" s="8">
        <f>MIN(J28,1)</f>
        <v/>
      </c>
      <c r="N28" s="7">
        <f>IF(E28="GC","1st Call","Other")</f>
        <v/>
      </c>
      <c r="O28" s="7">
        <f>IF(L28&gt;=1,"Complete",IF(L28&gt;0,"In Progress","Not Started"))</f>
        <v/>
      </c>
      <c r="Q28" s="35">
        <f>IFERROR(MID($A$1,FIND(" acq",$A$1)-4,4)*1,"")</f>
        <v/>
      </c>
      <c r="R28" s="7" t="n"/>
      <c r="S28" s="111" t="n"/>
    </row>
    <row r="29">
      <c r="A29" s="7" t="n">
        <v>144</v>
      </c>
      <c r="B29" s="7" t="inlineStr">
        <is>
          <t>1100- Specialties, Equipment &amp; Furnishings</t>
        </is>
      </c>
      <c r="C29" s="7" t="inlineStr">
        <is>
          <t>Pool furniture</t>
        </is>
      </c>
      <c r="D29" s="40" t="inlineStr">
        <is>
          <t>To include installation of cabanas</t>
        </is>
      </c>
      <c r="E29" s="67" t="inlineStr">
        <is>
          <t>Capex</t>
        </is>
      </c>
      <c r="F29" s="7" t="inlineStr">
        <is>
          <t>Year 1</t>
        </is>
      </c>
      <c r="G29" s="20" t="n">
        <v>40000</v>
      </c>
      <c r="H29" s="20" t="n">
        <v>0</v>
      </c>
      <c r="I29" s="21">
        <f>G29-H29</f>
        <v/>
      </c>
      <c r="J29" s="8">
        <f>IF(G29=0,0,H29/G29)</f>
        <v/>
      </c>
      <c r="K29" s="35" t="inlineStr">
        <is>
          <t>N/A</t>
        </is>
      </c>
      <c r="L29" s="8">
        <f>MIN(J29,1)</f>
        <v/>
      </c>
      <c r="M29" t="inlineStr">
        <is>
          <t>To include installation of cabanas</t>
        </is>
      </c>
      <c r="N29" s="7">
        <f>IF(E29="GC","1st Call","Other")</f>
        <v/>
      </c>
      <c r="O29" s="7">
        <f>IF(L29&gt;=1,"Complete",IF(L29&gt;0,"In Progress","Not Started"))</f>
        <v/>
      </c>
      <c r="Q29" s="35">
        <f>IFERROR(MID($A$1,FIND(" acq",$A$1)-4,4)*1,"")</f>
        <v/>
      </c>
      <c r="R29" s="7" t="n"/>
      <c r="S29" s="111" t="n"/>
    </row>
    <row r="30" ht="45" customHeight="1">
      <c r="A30" s="17" t="n">
        <v>41</v>
      </c>
      <c r="B30" s="7" t="inlineStr">
        <is>
          <t>0200 - Site Utilities &amp; Improvements</t>
        </is>
      </c>
      <c r="C30" s="7" t="inlineStr">
        <is>
          <t>Carports / Garages</t>
        </is>
      </c>
      <c r="D30" s="40" t="inlineStr">
        <is>
          <t>repair Car ports
From PCA- $750- The metal carport by building #12 was observed to be damaged.</t>
        </is>
      </c>
      <c r="E30" s="41" t="inlineStr">
        <is>
          <t>GC</t>
        </is>
      </c>
      <c r="F30" s="7" t="inlineStr">
        <is>
          <t>Year 1</t>
        </is>
      </c>
      <c r="G30" s="20" t="n">
        <v>36000</v>
      </c>
      <c r="H30" s="20" t="n">
        <v>36000</v>
      </c>
      <c r="I30" s="21">
        <f>G30-H30</f>
        <v/>
      </c>
      <c r="J30" s="8">
        <f>IF(G30=0,0,H30/G30)</f>
        <v/>
      </c>
      <c r="K30" s="35" t="n">
        <v>0</v>
      </c>
      <c r="L30" s="8">
        <f>MIN(J30,1)</f>
        <v/>
      </c>
      <c r="M30" t="inlineStr">
        <is>
          <t>repair Car ports
From PCA- $750- The metal carport by building #12 was observed to be damaged.</t>
        </is>
      </c>
      <c r="N30" s="7">
        <f>IF(E30="GC","1st Call","Other")</f>
        <v/>
      </c>
      <c r="O30" s="7">
        <f>IF(L30&gt;=1,"Complete",IF(L30&gt;0,"In Progress","Not Started"))</f>
        <v/>
      </c>
      <c r="Q30" s="35">
        <f>IFERROR(MID($A$1,FIND(" acq",$A$1)-4,4)*1,"")</f>
        <v/>
      </c>
      <c r="R30" s="7" t="n"/>
      <c r="S30" s="131" t="n">
        <v>45381</v>
      </c>
    </row>
    <row r="31">
      <c r="A31" s="7" t="n">
        <v>169</v>
      </c>
      <c r="B31" s="7" t="inlineStr">
        <is>
          <t>1600 - Electrical</t>
        </is>
      </c>
      <c r="C31" s="7" t="inlineStr">
        <is>
          <t>Common area light fixtures</t>
        </is>
      </c>
      <c r="D31" s="40" t="inlineStr">
        <is>
          <t>Change all 8 ft pole lights to LED</t>
        </is>
      </c>
      <c r="E31" s="41" t="inlineStr">
        <is>
          <t>GC</t>
        </is>
      </c>
      <c r="F31" s="7" t="inlineStr">
        <is>
          <t>Year 1</t>
        </is>
      </c>
      <c r="G31" s="20" t="n">
        <v>36000</v>
      </c>
      <c r="H31" s="20" t="n">
        <v>36000</v>
      </c>
      <c r="I31" s="21">
        <f>G31-H31</f>
        <v/>
      </c>
      <c r="J31" s="8">
        <f>IF(G31=0,0,H31/G31)</f>
        <v/>
      </c>
      <c r="K31" s="35" t="n">
        <v>0</v>
      </c>
      <c r="L31" s="8">
        <f>MIN(J31,1)</f>
        <v/>
      </c>
      <c r="M31" t="inlineStr">
        <is>
          <t>Change all 8 ft pole lights to LED</t>
        </is>
      </c>
      <c r="N31" s="7">
        <f>IF(E31="GC","1st Call","Other")</f>
        <v/>
      </c>
      <c r="O31" s="7">
        <f>IF(L31&gt;=1,"Complete",IF(L31&gt;0,"In Progress","Not Started"))</f>
        <v/>
      </c>
      <c r="Q31" s="35">
        <f>IFERROR(MID($A$1,FIND(" acq",$A$1)-4,4)*1,"")</f>
        <v/>
      </c>
      <c r="R31" s="7" t="n"/>
      <c r="S31" s="111" t="n"/>
    </row>
    <row r="32" ht="60" customHeight="1">
      <c r="A32" s="17" t="n">
        <v>25</v>
      </c>
      <c r="B32" s="7" t="inlineStr">
        <is>
          <t>0200 - Site Utilities &amp; Improvements</t>
        </is>
      </c>
      <c r="C32" s="7" t="inlineStr">
        <is>
          <t xml:space="preserve">Retaining walls </t>
        </is>
      </c>
      <c r="D32" s="40" t="inlineStr">
        <is>
          <t>repair cracks in retaining walls
From PCA- $1,000- The retaining walls are in generally good
condition, but there are sections by buildings #10 and #4 that appear to be failing. In order to prevent further deterioration</t>
        </is>
      </c>
      <c r="E32" s="41" t="inlineStr">
        <is>
          <t>GC</t>
        </is>
      </c>
      <c r="F32" s="7" t="inlineStr">
        <is>
          <t>Year 1</t>
        </is>
      </c>
      <c r="G32" s="20" t="n">
        <v>35600</v>
      </c>
      <c r="H32" s="20" t="n">
        <v>35600</v>
      </c>
      <c r="I32" s="21">
        <f>G32-H32</f>
        <v/>
      </c>
      <c r="J32" s="8">
        <f>IF(G32=0,0,H32/G32)</f>
        <v/>
      </c>
      <c r="K32" s="35" t="n">
        <v>0</v>
      </c>
      <c r="L32" s="8">
        <f>MIN(J32,1)</f>
        <v/>
      </c>
      <c r="M32" t="inlineStr">
        <is>
          <t>repair cracks in retaining walls
From PCA- $1,000- The retaining walls are in generally good
condition, but there are sections by buildings #10 and #4 that appear to be failing. In order to prevent fu</t>
        </is>
      </c>
      <c r="N32" s="7">
        <f>IF(E32="GC","1st Call","Other")</f>
        <v/>
      </c>
      <c r="O32" s="7">
        <f>IF(L32&gt;=1,"Complete",IF(L32&gt;0,"In Progress","Not Started"))</f>
        <v/>
      </c>
      <c r="Q32" s="35">
        <f>IFERROR(MID($A$1,FIND(" acq",$A$1)-4,4)*1,"")</f>
        <v/>
      </c>
      <c r="R32" s="7" t="n"/>
      <c r="S32" s="131" t="n">
        <v>45381</v>
      </c>
    </row>
    <row r="33">
      <c r="A33" s="7" t="n">
        <v>141</v>
      </c>
      <c r="B33" s="7" t="inlineStr">
        <is>
          <t>1100- Specialties, Equipment &amp; Furnishings</t>
        </is>
      </c>
      <c r="C33" s="7" t="inlineStr">
        <is>
          <t>Audio systems</t>
        </is>
      </c>
      <c r="D33" s="40" t="inlineStr">
        <is>
          <t>Audio Visual Upgrades</t>
        </is>
      </c>
      <c r="E33" s="67" t="inlineStr">
        <is>
          <t>Capex</t>
        </is>
      </c>
      <c r="F33" s="7" t="inlineStr">
        <is>
          <t>Year 1</t>
        </is>
      </c>
      <c r="G33" s="20" t="n">
        <v>30000</v>
      </c>
      <c r="H33" s="20" t="n">
        <v>0</v>
      </c>
      <c r="I33" s="21">
        <f>G33-H33</f>
        <v/>
      </c>
      <c r="J33" s="8">
        <f>IF(G33=0,0,H33/G33)</f>
        <v/>
      </c>
      <c r="K33" s="35" t="inlineStr">
        <is>
          <t>N/A</t>
        </is>
      </c>
      <c r="L33" s="8">
        <f>MIN(J33,1)</f>
        <v/>
      </c>
      <c r="N33" s="7">
        <f>IF(E33="GC","1st Call","Other")</f>
        <v/>
      </c>
      <c r="O33" s="7">
        <f>IF(L33&gt;=1,"Complete",IF(L33&gt;0,"In Progress","Not Started"))</f>
        <v/>
      </c>
      <c r="Q33" s="35">
        <f>IFERROR(MID($A$1,FIND(" acq",$A$1)-4,4)*1,"")</f>
        <v/>
      </c>
      <c r="R33" s="7" t="n"/>
      <c r="S33" s="111" t="n"/>
    </row>
    <row r="34">
      <c r="A34" s="17" t="n">
        <v>155</v>
      </c>
      <c r="B34" s="7" t="inlineStr">
        <is>
          <t>1400 - Plumbing</t>
        </is>
      </c>
      <c r="C34" s="7" t="inlineStr">
        <is>
          <t>Plumbing- General</t>
        </is>
      </c>
      <c r="D34" s="40" t="inlineStr">
        <is>
          <t>6 buildings with leaks</t>
        </is>
      </c>
      <c r="E34" s="41" t="inlineStr">
        <is>
          <t>GC</t>
        </is>
      </c>
      <c r="F34" s="7" t="inlineStr">
        <is>
          <t>Year 1</t>
        </is>
      </c>
      <c r="G34" s="20" t="n">
        <v>30000</v>
      </c>
      <c r="H34" s="20" t="n">
        <v>30000</v>
      </c>
      <c r="I34" s="21">
        <f>G34-H34</f>
        <v/>
      </c>
      <c r="J34" s="8">
        <f>IF(G34=0,0,H34/G34)</f>
        <v/>
      </c>
      <c r="K34" s="35" t="n">
        <v>0</v>
      </c>
      <c r="L34" s="8">
        <f>MIN(J34,1)</f>
        <v/>
      </c>
      <c r="M34" t="inlineStr">
        <is>
          <t>6 buildings with leaks</t>
        </is>
      </c>
      <c r="N34" s="7">
        <f>IF(E34="GC","1st Call","Other")</f>
        <v/>
      </c>
      <c r="O34" s="7">
        <f>IF(L34&gt;=1,"Complete",IF(L34&gt;0,"In Progress","Not Started"))</f>
        <v/>
      </c>
      <c r="Q34" s="35">
        <f>IFERROR(MID($A$1,FIND(" acq",$A$1)-4,4)*1,"")</f>
        <v/>
      </c>
      <c r="R34" s="7" t="n"/>
      <c r="S34" s="111" t="n"/>
    </row>
    <row r="35">
      <c r="A35" s="7" t="n">
        <v>50</v>
      </c>
      <c r="B35" s="7" t="inlineStr">
        <is>
          <t>0400 - Structure</t>
        </is>
      </c>
      <c r="C35" s="7" t="inlineStr">
        <is>
          <t>Concrete deck / floor fill</t>
        </is>
      </c>
      <c r="D35" s="40" t="inlineStr">
        <is>
          <t>fill cracks in breezeways</t>
        </is>
      </c>
      <c r="E35" s="41" t="inlineStr">
        <is>
          <t>GC</t>
        </is>
      </c>
      <c r="F35" s="7" t="inlineStr">
        <is>
          <t>Year 1</t>
        </is>
      </c>
      <c r="G35" s="20" t="n">
        <v>29000</v>
      </c>
      <c r="H35" s="20" t="n">
        <v>29000</v>
      </c>
      <c r="I35" s="21">
        <f>G35-H35</f>
        <v/>
      </c>
      <c r="J35" s="8">
        <f>IF(G35=0,0,H35/G35)</f>
        <v/>
      </c>
      <c r="K35" s="35" t="n">
        <v>0</v>
      </c>
      <c r="L35" s="8">
        <f>MIN(J35,1)</f>
        <v/>
      </c>
      <c r="M35" t="inlineStr">
        <is>
          <t>fill cracks in breezeways</t>
        </is>
      </c>
      <c r="N35" s="7">
        <f>IF(E35="GC","1st Call","Other")</f>
        <v/>
      </c>
      <c r="O35" s="7">
        <f>IF(L35&gt;=1,"Complete",IF(L35&gt;0,"In Progress","Not Started"))</f>
        <v/>
      </c>
      <c r="Q35" s="35">
        <f>IFERROR(MID($A$1,FIND(" acq",$A$1)-4,4)*1,"")</f>
        <v/>
      </c>
      <c r="R35" s="7" t="n"/>
      <c r="S35" s="111" t="n"/>
    </row>
    <row r="36">
      <c r="A36" s="17" t="n">
        <v>55</v>
      </c>
      <c r="B36" s="7" t="inlineStr">
        <is>
          <t>0400 - Structure</t>
        </is>
      </c>
      <c r="C36" s="7" t="inlineStr">
        <is>
          <t>Repair exterior stair treads and stringers</t>
        </is>
      </c>
      <c r="D36" s="40" t="inlineStr">
        <is>
          <t>Stair Repairs</t>
        </is>
      </c>
      <c r="E36" s="41" t="inlineStr">
        <is>
          <t>GC</t>
        </is>
      </c>
      <c r="F36" s="7" t="inlineStr">
        <is>
          <t>Year 1</t>
        </is>
      </c>
      <c r="G36" s="20" t="n">
        <v>29000</v>
      </c>
      <c r="H36" s="20" t="n">
        <v>29000</v>
      </c>
      <c r="I36" s="21">
        <f>G36-H36</f>
        <v/>
      </c>
      <c r="J36" s="8">
        <f>IF(G36=0,0,H36/G36)</f>
        <v/>
      </c>
      <c r="K36" s="35" t="n">
        <v>0</v>
      </c>
      <c r="L36" s="8">
        <f>MIN(J36,1)</f>
        <v/>
      </c>
      <c r="N36" s="7">
        <f>IF(E36="GC","1st Call","Other")</f>
        <v/>
      </c>
      <c r="O36" s="7">
        <f>IF(L36&gt;=1,"Complete",IF(L36&gt;0,"In Progress","Not Started"))</f>
        <v/>
      </c>
      <c r="Q36" s="35">
        <f>IFERROR(MID($A$1,FIND(" acq",$A$1)-4,4)*1,"")</f>
        <v/>
      </c>
      <c r="R36" s="7" t="n"/>
      <c r="S36" s="111" t="n"/>
    </row>
    <row r="37" ht="45" customHeight="1">
      <c r="A37" s="7" t="n">
        <v>68</v>
      </c>
      <c r="B37" s="7" t="inlineStr">
        <is>
          <t>0700 - Roofing</t>
        </is>
      </c>
      <c r="C37" s="7" t="inlineStr">
        <is>
          <t>Gutters &amp; downspouts</t>
        </is>
      </c>
      <c r="D37" s="40" t="inlineStr">
        <is>
          <t>clean and repin 
From PCA- $2,000- some of the metal gutters and the metal leaders of building #26 were observed to be damaged.</t>
        </is>
      </c>
      <c r="E37" s="41" t="inlineStr">
        <is>
          <t>GC</t>
        </is>
      </c>
      <c r="F37" s="7" t="inlineStr">
        <is>
          <t>Year 1</t>
        </is>
      </c>
      <c r="G37" s="20" t="n">
        <v>29000</v>
      </c>
      <c r="H37" s="20" t="n">
        <v>29000</v>
      </c>
      <c r="I37" s="21">
        <f>G37-H37</f>
        <v/>
      </c>
      <c r="J37" s="8">
        <f>IF(G37=0,0,H37/G37)</f>
        <v/>
      </c>
      <c r="K37" t="n">
        <v>0</v>
      </c>
      <c r="L37" s="8">
        <f>MIN(J37,1)</f>
        <v/>
      </c>
      <c r="M37" t="inlineStr">
        <is>
          <t>clean and repin 
From PCA- $2,000- some of the metal gutters and the metal leaders of building #26 were observed to be damaged.</t>
        </is>
      </c>
      <c r="N37" s="7">
        <f>IF(E37="GC","1st Call","Other")</f>
        <v/>
      </c>
      <c r="O37" s="7">
        <f>IF(L37&gt;=1,"Complete",IF(L37&gt;0,"In Progress","Not Started"))</f>
        <v/>
      </c>
      <c r="Q37" s="35">
        <f>IFERROR(MID($A$1,FIND(" acq",$A$1)-4,4)*1,"")</f>
        <v/>
      </c>
      <c r="R37" s="7" t="n"/>
      <c r="S37" s="131" t="n">
        <v>45381</v>
      </c>
    </row>
    <row r="38">
      <c r="A38" s="17" t="n">
        <v>77</v>
      </c>
      <c r="B38" s="7" t="inlineStr">
        <is>
          <t>0800 - Exterior Wall</t>
        </is>
      </c>
      <c r="C38" s="7" t="inlineStr">
        <is>
          <t>Soffit repairs</t>
        </is>
      </c>
      <c r="D38" s="40" t="inlineStr">
        <is>
          <t>repair damaged soffits</t>
        </is>
      </c>
      <c r="E38" s="41" t="inlineStr">
        <is>
          <t>GC</t>
        </is>
      </c>
      <c r="F38" s="7" t="inlineStr">
        <is>
          <t>Year 1</t>
        </is>
      </c>
      <c r="G38" s="20" t="n">
        <v>29000</v>
      </c>
      <c r="H38" s="20" t="n">
        <v>29000</v>
      </c>
      <c r="I38" s="21">
        <f>G38-H38</f>
        <v/>
      </c>
      <c r="J38" s="8">
        <f>IF(G38=0,0,H38/G38)</f>
        <v/>
      </c>
      <c r="K38" s="18" t="n">
        <v>0</v>
      </c>
      <c r="L38" s="8">
        <f>MIN(J38,1)</f>
        <v/>
      </c>
      <c r="M38" t="inlineStr">
        <is>
          <t>repair damaged soffits</t>
        </is>
      </c>
      <c r="N38" s="7">
        <f>IF(E38="GC","1st Call","Other")</f>
        <v/>
      </c>
      <c r="O38" s="7">
        <f>IF(L38&gt;=1,"Complete",IF(L38&gt;0,"In Progress","Not Started"))</f>
        <v/>
      </c>
      <c r="Q38" s="35">
        <f>IFERROR(MID($A$1,FIND(" acq",$A$1)-4,4)*1,"")</f>
        <v/>
      </c>
      <c r="S38" s="112" t="n"/>
    </row>
    <row r="39">
      <c r="A39" s="7" t="n">
        <v>28</v>
      </c>
      <c r="B39" s="7" t="inlineStr">
        <is>
          <t>0200 - Site Utilities &amp; Improvements</t>
        </is>
      </c>
      <c r="C39" s="7" t="inlineStr">
        <is>
          <t>Replace swimming pool coping</t>
        </is>
      </c>
      <c r="D39" s="40" t="inlineStr">
        <is>
          <t>replace deck-o-seal on four pools</t>
        </is>
      </c>
      <c r="E39" s="41" t="inlineStr">
        <is>
          <t>GC</t>
        </is>
      </c>
      <c r="F39" s="7" t="inlineStr">
        <is>
          <t>Year 1</t>
        </is>
      </c>
      <c r="G39" s="20" t="n">
        <v>25000</v>
      </c>
      <c r="H39" s="20" t="n">
        <v>25000</v>
      </c>
      <c r="I39" s="21">
        <f>G39-H39</f>
        <v/>
      </c>
      <c r="J39" s="8">
        <f>IF(G39=0,0,H39/G39)</f>
        <v/>
      </c>
      <c r="K39" t="n">
        <v>0</v>
      </c>
      <c r="L39" s="18">
        <f>MIN(J39,1)</f>
        <v/>
      </c>
      <c r="M39" s="48" t="inlineStr">
        <is>
          <t>replace deck-o-seal on four pools</t>
        </is>
      </c>
      <c r="N39" s="48">
        <f>IF(E39="GC","1st Call","Other")</f>
        <v/>
      </c>
      <c r="O39" s="48">
        <f>IF(L39&gt;=1,"Complete",IF(L39&gt;0,"In Progress","Not Started"))</f>
        <v/>
      </c>
      <c r="P39" s="48" t="n"/>
      <c r="Q39" s="70">
        <f>IFERROR(MID($A$1,FIND(" acq",$A$1)-4,4)*1,"")</f>
        <v/>
      </c>
      <c r="S39" s="112" t="n"/>
    </row>
    <row r="40" ht="45" customHeight="1">
      <c r="A40" s="17" t="n">
        <v>136</v>
      </c>
      <c r="B40" s="7" t="inlineStr">
        <is>
          <t>1100- Specialties, Equipment &amp; Furnishings</t>
        </is>
      </c>
      <c r="C40" s="7" t="inlineStr">
        <is>
          <t>Clubhouse Renovation</t>
        </is>
      </c>
      <c r="D40" s="40" t="inlineStr">
        <is>
          <t>Hide cabling
Look at replacing hexagonal mirrored tile on walls
Kitchen upgrades?</t>
        </is>
      </c>
      <c r="E40" s="67" t="inlineStr">
        <is>
          <t>Capex</t>
        </is>
      </c>
      <c r="F40" s="7" t="inlineStr">
        <is>
          <t>Year 1</t>
        </is>
      </c>
      <c r="G40" s="20" t="n">
        <v>25000</v>
      </c>
      <c r="H40" s="20" t="n">
        <v>1720</v>
      </c>
      <c r="I40" s="21">
        <f>G40-H40</f>
        <v/>
      </c>
      <c r="J40" s="8">
        <f>IF(G40=0,0,H40/G40)</f>
        <v/>
      </c>
      <c r="K40" s="8" t="inlineStr">
        <is>
          <t>N/A</t>
        </is>
      </c>
      <c r="L40" s="8">
        <f>MIN(J40,1)</f>
        <v/>
      </c>
      <c r="M40" t="inlineStr">
        <is>
          <t>Hide cabling
Look at replacing hexagonal mirrored tile on walls
Kitchen upgrades?</t>
        </is>
      </c>
      <c r="N40" s="7">
        <f>IF(E40="GC","1st Call","Other")</f>
        <v/>
      </c>
      <c r="O40" s="7">
        <f>IF(L40&gt;=1,"Complete",IF(L40&gt;0,"In Progress","Not Started"))</f>
        <v/>
      </c>
      <c r="Q40" s="35">
        <f>IFERROR(MID($A$1,FIND(" acq",$A$1)-4,4)*1,"")</f>
        <v/>
      </c>
      <c r="S40" s="112" t="n"/>
    </row>
    <row r="41">
      <c r="A41" s="7" t="n">
        <v>32</v>
      </c>
      <c r="B41" s="7" t="inlineStr">
        <is>
          <t>0200 - Site Utilities &amp; Improvements</t>
        </is>
      </c>
      <c r="C41" s="7" t="inlineStr">
        <is>
          <t>Fences &amp; gates - swimming pool</t>
        </is>
      </c>
      <c r="D41" s="40" t="inlineStr">
        <is>
          <t>Repair Pool fence and paint</t>
        </is>
      </c>
      <c r="E41" s="41" t="inlineStr">
        <is>
          <t>GC</t>
        </is>
      </c>
      <c r="F41" s="7" t="inlineStr">
        <is>
          <t>Year 1</t>
        </is>
      </c>
      <c r="G41" s="20" t="n">
        <v>24000</v>
      </c>
      <c r="H41" s="20" t="n">
        <v>24000</v>
      </c>
      <c r="I41" s="21">
        <f>G41-H41</f>
        <v/>
      </c>
      <c r="J41" s="8">
        <f>IF(G41=0,0,H41/G41)</f>
        <v/>
      </c>
      <c r="K41" s="8" t="n">
        <v>0</v>
      </c>
      <c r="L41" s="8">
        <f>MIN(J41,1)</f>
        <v/>
      </c>
      <c r="M41" t="inlineStr">
        <is>
          <t>Repair Pool fence and paint</t>
        </is>
      </c>
      <c r="N41" s="7">
        <f>IF(E41="GC","1st Call","Other")</f>
        <v/>
      </c>
      <c r="O41" s="7">
        <f>IF(L41&gt;=1,"Complete",IF(L41&gt;0,"In Progress","Not Started"))</f>
        <v/>
      </c>
      <c r="Q41" s="35">
        <f>IFERROR(MID($A$1,FIND(" acq",$A$1)-4,4)*1,"")</f>
        <v/>
      </c>
      <c r="S41" s="112" t="n"/>
    </row>
    <row r="42" ht="30" customHeight="1">
      <c r="A42" s="17" t="n">
        <v>167</v>
      </c>
      <c r="B42" s="7" t="inlineStr">
        <is>
          <t>1600 - Electrical</t>
        </is>
      </c>
      <c r="C42" s="7" t="inlineStr">
        <is>
          <t>Install CO Detector</t>
        </is>
      </c>
      <c r="D42" s="40" t="inlineStr">
        <is>
          <t>From PCA- $12,950- Carbon Monoxide detectors were not observed as required.</t>
        </is>
      </c>
      <c r="E42" s="41" t="inlineStr">
        <is>
          <t>GC</t>
        </is>
      </c>
      <c r="F42" s="7" t="inlineStr">
        <is>
          <t>Year 1</t>
        </is>
      </c>
      <c r="G42" s="20" t="n">
        <v>23310</v>
      </c>
      <c r="H42" s="20" t="n">
        <v>23310</v>
      </c>
      <c r="I42" s="21">
        <f>G42-H42</f>
        <v/>
      </c>
      <c r="J42" s="8">
        <f>IF(G42=0,0,H42/G42)</f>
        <v/>
      </c>
      <c r="K42" t="n">
        <v>0</v>
      </c>
      <c r="L42" s="8">
        <f>MIN(J42,1)</f>
        <v/>
      </c>
      <c r="M42" t="inlineStr">
        <is>
          <t>From PCA- $12,950- Carbon Monoxide detectors were not observed as required.</t>
        </is>
      </c>
      <c r="N42" s="7">
        <f>IF(E42="GC","1st Call","Other")</f>
        <v/>
      </c>
      <c r="O42" s="7">
        <f>IF(L42&gt;=1,"Complete",IF(L42&gt;0,"In Progress","Not Started"))</f>
        <v/>
      </c>
      <c r="Q42" s="35">
        <f>IFERROR(MID($A$1,FIND(" acq",$A$1)-4,4)*1,"")</f>
        <v/>
      </c>
      <c r="S42" s="132" t="n">
        <v>45106</v>
      </c>
    </row>
    <row r="43">
      <c r="A43" s="7" t="n">
        <v>128</v>
      </c>
      <c r="B43" s="7" t="inlineStr">
        <is>
          <t>0900 - FF&amp;E in Units</t>
        </is>
      </c>
      <c r="C43" s="7" t="inlineStr">
        <is>
          <t>Dryer Vents</t>
        </is>
      </c>
      <c r="D43" s="40" t="inlineStr">
        <is>
          <t>Clean dryer vents</t>
        </is>
      </c>
      <c r="E43" s="41" t="inlineStr">
        <is>
          <t>GC</t>
        </is>
      </c>
      <c r="F43" s="7" t="inlineStr">
        <is>
          <t>Year 1</t>
        </is>
      </c>
      <c r="G43" s="20" t="n">
        <v>23175</v>
      </c>
      <c r="H43" s="20" t="n">
        <v>23175</v>
      </c>
      <c r="I43" s="21">
        <f>G43-H43</f>
        <v/>
      </c>
      <c r="J43" s="8">
        <f>IF(G43=0,0,H43/G43)</f>
        <v/>
      </c>
      <c r="K43" t="n">
        <v>0</v>
      </c>
      <c r="L43" s="8">
        <f>MIN(J43,1)</f>
        <v/>
      </c>
      <c r="M43" t="inlineStr">
        <is>
          <t>Clean dryer vents</t>
        </is>
      </c>
      <c r="N43" s="7">
        <f>IF(E43="GC","1st Call","Other")</f>
        <v/>
      </c>
      <c r="O43" s="7">
        <f>IF(L43&gt;=1,"Complete",IF(L43&gt;0,"In Progress","Not Started"))</f>
        <v/>
      </c>
      <c r="Q43" s="35">
        <f>IFERROR(MID($A$1,FIND(" acq",$A$1)-4,4)*1,"")</f>
        <v/>
      </c>
      <c r="S43" s="112" t="n"/>
    </row>
    <row r="44">
      <c r="A44" s="17" t="n">
        <v>16</v>
      </c>
      <c r="B44" s="7" t="inlineStr">
        <is>
          <t>0200 - Site Utilities &amp; Improvements</t>
        </is>
      </c>
      <c r="C44" s="7" t="inlineStr">
        <is>
          <t>Parking equipment</t>
        </is>
      </c>
      <c r="D44" s="40" t="inlineStr">
        <is>
          <t>add parking stops by fencing</t>
        </is>
      </c>
      <c r="E44" s="41" t="inlineStr">
        <is>
          <t>GC</t>
        </is>
      </c>
      <c r="F44" s="7" t="inlineStr">
        <is>
          <t>Year 1</t>
        </is>
      </c>
      <c r="G44" s="20" t="n">
        <v>22000</v>
      </c>
      <c r="H44" s="20" t="n">
        <v>22000</v>
      </c>
      <c r="I44" s="21">
        <f>G44-H44</f>
        <v/>
      </c>
      <c r="J44" s="8">
        <f>IF(G44=0,0,H44/G44)</f>
        <v/>
      </c>
      <c r="K44" t="n">
        <v>0</v>
      </c>
      <c r="L44" s="8">
        <f>MIN(J44,1)</f>
        <v/>
      </c>
      <c r="M44" t="inlineStr">
        <is>
          <t>add parking stops by fencing</t>
        </is>
      </c>
      <c r="N44" s="7">
        <f>IF(E44="GC","1st Call","Other")</f>
        <v/>
      </c>
      <c r="O44" s="7">
        <f>IF(L44&gt;=1,"Complete",IF(L44&gt;0,"In Progress","Not Started"))</f>
        <v/>
      </c>
      <c r="Q44" s="35">
        <f>IFERROR(MID($A$1,FIND(" acq",$A$1)-4,4)*1,"")</f>
        <v/>
      </c>
      <c r="S44" s="112" t="n"/>
    </row>
    <row r="45">
      <c r="A45" s="7" t="n">
        <v>23</v>
      </c>
      <c r="B45" s="7" t="inlineStr">
        <is>
          <t>0200 - Site Utilities &amp; Improvements</t>
        </is>
      </c>
      <c r="C45" s="7" t="inlineStr">
        <is>
          <t>Fences &amp; gates - site perimeter</t>
        </is>
      </c>
      <c r="D45" s="40" t="inlineStr">
        <is>
          <t>Fix Entrance Gates &amp; Access Control</t>
        </is>
      </c>
      <c r="E45" s="41" t="inlineStr">
        <is>
          <t>GC</t>
        </is>
      </c>
      <c r="F45" s="7" t="inlineStr">
        <is>
          <t>Year 1</t>
        </is>
      </c>
      <c r="G45" s="20" t="n">
        <v>20000</v>
      </c>
      <c r="H45" s="20" t="n">
        <v>20000</v>
      </c>
      <c r="I45" s="21">
        <f>G45-H45</f>
        <v/>
      </c>
      <c r="J45" s="8">
        <f>IF(G45=0,0,H45/G45)</f>
        <v/>
      </c>
      <c r="K45" t="n">
        <v>0</v>
      </c>
      <c r="L45" s="8">
        <f>MIN(J45,1)</f>
        <v/>
      </c>
      <c r="M45" t="inlineStr">
        <is>
          <t>Fix Entrance Gates &amp; Access Control</t>
        </is>
      </c>
      <c r="N45" s="7">
        <f>IF(E45="GC","1st Call","Other")</f>
        <v/>
      </c>
      <c r="O45" s="7">
        <f>IF(L45&gt;=1,"Complete",IF(L45&gt;0,"In Progress","Not Started"))</f>
        <v/>
      </c>
      <c r="Q45" s="35">
        <f>IFERROR(MID($A$1,FIND(" acq",$A$1)-4,4)*1,"")</f>
        <v/>
      </c>
      <c r="S45" s="112" t="n"/>
    </row>
    <row r="46">
      <c r="A46" s="17" t="n">
        <v>51</v>
      </c>
      <c r="B46" s="7" t="inlineStr">
        <is>
          <t>0400 - Structure</t>
        </is>
      </c>
      <c r="C46" s="7" t="inlineStr">
        <is>
          <t>Roof pad</t>
        </is>
      </c>
      <c r="D46" s="40" t="inlineStr">
        <is>
          <t>Roof Repairs</t>
        </is>
      </c>
      <c r="E46" s="41" t="inlineStr">
        <is>
          <t>GC</t>
        </is>
      </c>
      <c r="F46" s="7" t="inlineStr">
        <is>
          <t>Year 1</t>
        </is>
      </c>
      <c r="G46" s="20" t="n">
        <v>20000</v>
      </c>
      <c r="H46" s="20" t="n">
        <v>20000</v>
      </c>
      <c r="I46" s="21">
        <f>G46-H46</f>
        <v/>
      </c>
      <c r="J46" s="8">
        <f>IF(G46=0,0,H46/G46)</f>
        <v/>
      </c>
      <c r="K46" t="n">
        <v>0</v>
      </c>
      <c r="L46" s="8">
        <f>MIN(J46,1)</f>
        <v/>
      </c>
      <c r="N46" s="7">
        <f>IF(E46="GC","1st Call","Other")</f>
        <v/>
      </c>
      <c r="O46" s="7">
        <f>IF(L46&gt;=1,"Complete",IF(L46&gt;0,"In Progress","Not Started"))</f>
        <v/>
      </c>
      <c r="Q46" s="35">
        <f>IFERROR(MID($A$1,FIND(" acq",$A$1)-4,4)*1,"")</f>
        <v/>
      </c>
      <c r="S46" s="112" t="n"/>
    </row>
    <row r="47">
      <c r="A47" s="7" t="n">
        <v>146</v>
      </c>
      <c r="B47" s="7" t="inlineStr">
        <is>
          <t>1100- Specialties, Equipment &amp; Furnishings</t>
        </is>
      </c>
      <c r="C47" s="7" t="inlineStr">
        <is>
          <t>Fitness center renovation</t>
        </is>
      </c>
      <c r="D47" s="40" t="inlineStr">
        <is>
          <t>New flooring- rubber or epoxy</t>
        </is>
      </c>
      <c r="E47" s="41" t="inlineStr">
        <is>
          <t>GC</t>
        </is>
      </c>
      <c r="F47" s="7" t="inlineStr">
        <is>
          <t>Year 1</t>
        </is>
      </c>
      <c r="G47" s="20" t="n">
        <v>20000</v>
      </c>
      <c r="H47" s="20" t="n">
        <v>20000</v>
      </c>
      <c r="I47" s="21">
        <f>G47-H47</f>
        <v/>
      </c>
      <c r="J47" s="8">
        <f>IF(G47=0,0,H47/G47)</f>
        <v/>
      </c>
      <c r="K47" t="n">
        <v>0</v>
      </c>
      <c r="L47" s="8">
        <f>MIN(J47,1)</f>
        <v/>
      </c>
      <c r="M47" t="inlineStr">
        <is>
          <t>New flooring- rubber or epoxy</t>
        </is>
      </c>
      <c r="N47" s="7">
        <f>IF(E47="GC","1st Call","Other")</f>
        <v/>
      </c>
      <c r="O47" s="7">
        <f>IF(L47&gt;=1,"Complete",IF(L47&gt;0,"In Progress","Not Started"))</f>
        <v/>
      </c>
      <c r="Q47" s="35">
        <f>IFERROR(MID($A$1,FIND(" acq",$A$1)-4,4)*1,"")</f>
        <v/>
      </c>
      <c r="S47" s="112" t="n"/>
    </row>
    <row r="48">
      <c r="A48" s="17" t="n">
        <v>39</v>
      </c>
      <c r="B48" s="7" t="inlineStr">
        <is>
          <t>0200 - Site Utilities &amp; Improvements</t>
        </is>
      </c>
      <c r="C48" s="7" t="inlineStr">
        <is>
          <t>Dumpster enclosures</t>
        </is>
      </c>
      <c r="D48" s="40" t="inlineStr">
        <is>
          <t>Repair Dumpsters and paint</t>
        </is>
      </c>
      <c r="E48" s="41" t="inlineStr">
        <is>
          <t>GC</t>
        </is>
      </c>
      <c r="F48" s="7" t="inlineStr">
        <is>
          <t>Year 1</t>
        </is>
      </c>
      <c r="G48" s="20" t="n">
        <v>19800</v>
      </c>
      <c r="H48" s="20" t="n">
        <v>19800</v>
      </c>
      <c r="I48" s="21">
        <f>G48-H48</f>
        <v/>
      </c>
      <c r="J48" s="8">
        <f>IF(G48=0,0,H48/G48)</f>
        <v/>
      </c>
      <c r="K48" t="n">
        <v>0</v>
      </c>
      <c r="L48" s="8">
        <f>MIN(J48,1)</f>
        <v/>
      </c>
      <c r="M48" t="inlineStr">
        <is>
          <t>Repair Dumpsters and paint</t>
        </is>
      </c>
      <c r="N48" s="7">
        <f>IF(E48="GC","1st Call","Other")</f>
        <v/>
      </c>
      <c r="O48" s="7">
        <f>IF(L48&gt;=1,"Complete",IF(L48&gt;0,"In Progress","Not Started"))</f>
        <v/>
      </c>
      <c r="Q48" s="35">
        <f>IFERROR(MID($A$1,FIND(" acq",$A$1)-4,4)*1,"")</f>
        <v/>
      </c>
      <c r="S48" s="112" t="n"/>
    </row>
    <row r="49" ht="30" customHeight="1">
      <c r="A49" s="7" t="n">
        <v>130</v>
      </c>
      <c r="B49" s="7" t="inlineStr">
        <is>
          <t>0900 - FF&amp;E in Units</t>
        </is>
      </c>
      <c r="C49" s="7" t="inlineStr">
        <is>
          <t>Install GFCI outlet in wet areas</t>
        </is>
      </c>
      <c r="D49" s="40" t="inlineStr">
        <is>
          <t>From PCA- $11,750- 50% of the bathrooms of 2-bedroom units had Non-GFCI outlets.</t>
        </is>
      </c>
      <c r="E49" s="41" t="inlineStr">
        <is>
          <t>GC</t>
        </is>
      </c>
      <c r="F49" s="7" t="inlineStr">
        <is>
          <t>Year 1</t>
        </is>
      </c>
      <c r="G49" s="20" t="n">
        <v>17625</v>
      </c>
      <c r="H49" s="20" t="n">
        <v>17625</v>
      </c>
      <c r="I49" s="21">
        <f>G49-H49</f>
        <v/>
      </c>
      <c r="J49" s="8">
        <f>IF(G49=0,0,H49/G49)</f>
        <v/>
      </c>
      <c r="K49" t="n">
        <v>0</v>
      </c>
      <c r="L49" s="8">
        <f>MIN(J49,1)</f>
        <v/>
      </c>
      <c r="M49" t="inlineStr">
        <is>
          <t>From PCA- $11,750- 50% of the bathrooms of 2-bedroom units had Non-GFCI outlets.</t>
        </is>
      </c>
      <c r="N49" s="7">
        <f>IF(E49="GC","1st Call","Other")</f>
        <v/>
      </c>
      <c r="O49" s="7">
        <f>IF(L49&gt;=1,"Complete",IF(L49&gt;0,"In Progress","Not Started"))</f>
        <v/>
      </c>
      <c r="Q49" s="35">
        <f>IFERROR(MID($A$1,FIND(" acq",$A$1)-4,4)*1,"")</f>
        <v/>
      </c>
      <c r="S49" s="132" t="n">
        <v>45106</v>
      </c>
    </row>
    <row r="50">
      <c r="A50" s="17" t="n">
        <v>54</v>
      </c>
      <c r="B50" s="7" t="inlineStr">
        <is>
          <t>0400 - Structure</t>
        </is>
      </c>
      <c r="C50" s="7" t="inlineStr">
        <is>
          <t>Roof deck</t>
        </is>
      </c>
      <c r="D50" s="40" t="inlineStr">
        <is>
          <t>replace decking and underlayment on roofs</t>
        </is>
      </c>
      <c r="E50" s="41" t="inlineStr">
        <is>
          <t>GC</t>
        </is>
      </c>
      <c r="F50" s="7" t="inlineStr">
        <is>
          <t>Year 1</t>
        </is>
      </c>
      <c r="G50" s="20" t="n">
        <v>17500</v>
      </c>
      <c r="H50" s="20" t="n">
        <v>17500</v>
      </c>
      <c r="I50" s="21">
        <f>G50-H50</f>
        <v/>
      </c>
      <c r="J50" s="8">
        <f>IF(G50=0,0,H50/G50)</f>
        <v/>
      </c>
      <c r="K50" t="n">
        <v>0</v>
      </c>
      <c r="L50" s="8">
        <f>MIN(J50,1)</f>
        <v/>
      </c>
      <c r="M50" t="inlineStr">
        <is>
          <t>replace decking and underlayment on roofs</t>
        </is>
      </c>
      <c r="N50" s="7">
        <f>IF(E50="GC","1st Call","Other")</f>
        <v/>
      </c>
      <c r="O50" s="7">
        <f>IF(L50&gt;=1,"Complete",IF(L50&gt;0,"In Progress","Not Started"))</f>
        <v/>
      </c>
      <c r="Q50" s="35">
        <f>IFERROR(MID($A$1,FIND(" acq",$A$1)-4,4)*1,"")</f>
        <v/>
      </c>
      <c r="S50" s="112" t="n"/>
    </row>
    <row r="51">
      <c r="A51" s="7" t="n">
        <v>30</v>
      </c>
      <c r="B51" s="7" t="inlineStr">
        <is>
          <t>0200 - Site Utilities &amp; Improvements</t>
        </is>
      </c>
      <c r="C51" s="7" t="inlineStr">
        <is>
          <t>Repair / replace swimming pool pumps</t>
        </is>
      </c>
      <c r="D51" s="40" t="inlineStr">
        <is>
          <t>inspect and repair/replace pool pumps</t>
        </is>
      </c>
      <c r="E51" s="41" t="inlineStr">
        <is>
          <t>GC</t>
        </is>
      </c>
      <c r="F51" s="7" t="inlineStr">
        <is>
          <t>Year 1</t>
        </is>
      </c>
      <c r="G51" s="20" t="n">
        <v>15000</v>
      </c>
      <c r="H51" s="20" t="n">
        <v>15000</v>
      </c>
      <c r="I51" s="21">
        <f>G51-H51</f>
        <v/>
      </c>
      <c r="J51" s="8">
        <f>IF(G51=0,0,H51/G51)</f>
        <v/>
      </c>
      <c r="K51" t="n">
        <v>0</v>
      </c>
      <c r="L51" s="8">
        <f>MIN(J51,1)</f>
        <v/>
      </c>
      <c r="M51" t="inlineStr">
        <is>
          <t>inspect and repair/replace pool pumps</t>
        </is>
      </c>
      <c r="N51" s="7">
        <f>IF(E51="GC","1st Call","Other")</f>
        <v/>
      </c>
      <c r="O51" s="7">
        <f>IF(L51&gt;=1,"Complete",IF(L51&gt;0,"In Progress","Not Started"))</f>
        <v/>
      </c>
      <c r="Q51" s="35">
        <f>IFERROR(MID($A$1,FIND(" acq",$A$1)-4,4)*1,"")</f>
        <v/>
      </c>
      <c r="S51" s="112" t="n"/>
    </row>
    <row r="52">
      <c r="A52" s="17" t="n">
        <v>56</v>
      </c>
      <c r="B52" s="7" t="inlineStr">
        <is>
          <t>0400 - Structure</t>
        </is>
      </c>
      <c r="C52" s="7" t="inlineStr">
        <is>
          <t>Repair exterior stair railings</t>
        </is>
      </c>
      <c r="D52" s="40" t="inlineStr">
        <is>
          <t>Stair Repairs</t>
        </is>
      </c>
      <c r="E52" s="41" t="inlineStr">
        <is>
          <t>GC</t>
        </is>
      </c>
      <c r="F52" s="7" t="inlineStr">
        <is>
          <t>Year 1</t>
        </is>
      </c>
      <c r="G52" s="20" t="n">
        <v>15000</v>
      </c>
      <c r="H52" s="20" t="n">
        <v>15000</v>
      </c>
      <c r="I52" s="21">
        <f>G52-H52</f>
        <v/>
      </c>
      <c r="J52" s="8">
        <f>IF(G52=0,0,H52/G52)</f>
        <v/>
      </c>
      <c r="K52" t="n">
        <v>0</v>
      </c>
      <c r="L52" s="8">
        <f>MIN(J52,1)</f>
        <v/>
      </c>
      <c r="N52" s="7">
        <f>IF(E52="GC","1st Call","Other")</f>
        <v/>
      </c>
      <c r="O52" s="7">
        <f>IF(L52&gt;=1,"Complete",IF(L52&gt;0,"In Progress","Not Started"))</f>
        <v/>
      </c>
      <c r="Q52" s="35">
        <f>IFERROR(MID($A$1,FIND(" acq",$A$1)-4,4)*1,"")</f>
        <v/>
      </c>
      <c r="S52" s="112" t="n"/>
    </row>
    <row r="53">
      <c r="A53" s="7" t="n">
        <v>57</v>
      </c>
      <c r="B53" s="7" t="inlineStr">
        <is>
          <t>0400 - Structure</t>
        </is>
      </c>
      <c r="C53" s="7" t="inlineStr">
        <is>
          <t>Repair balcony framing &amp; decking</t>
        </is>
      </c>
      <c r="D53" s="40" t="inlineStr">
        <is>
          <t>repair 5 balconies</t>
        </is>
      </c>
      <c r="E53" s="41" t="inlineStr">
        <is>
          <t>GC</t>
        </is>
      </c>
      <c r="F53" s="7" t="inlineStr">
        <is>
          <t>Year 1</t>
        </is>
      </c>
      <c r="G53" s="20" t="n">
        <v>15000</v>
      </c>
      <c r="H53" s="20" t="n">
        <v>15000</v>
      </c>
      <c r="I53" s="21">
        <f>G53-H53</f>
        <v/>
      </c>
      <c r="J53" s="8">
        <f>IF(G53=0,0,H53/G53)</f>
        <v/>
      </c>
      <c r="K53" t="n">
        <v>0</v>
      </c>
      <c r="L53" s="8">
        <f>MIN(J53,1)</f>
        <v/>
      </c>
      <c r="M53" t="inlineStr">
        <is>
          <t>repair 5 balconies</t>
        </is>
      </c>
      <c r="N53" s="7">
        <f>IF(E53="GC","1st Call","Other")</f>
        <v/>
      </c>
      <c r="O53" s="7">
        <f>IF(L53&gt;=1,"Complete",IF(L53&gt;0,"In Progress","Not Started"))</f>
        <v/>
      </c>
      <c r="Q53" s="35">
        <f>IFERROR(MID($A$1,FIND(" acq",$A$1)-4,4)*1,"")</f>
        <v/>
      </c>
      <c r="S53" s="112" t="n"/>
    </row>
    <row r="54">
      <c r="A54" s="17" t="n">
        <v>58</v>
      </c>
      <c r="B54" s="7" t="inlineStr">
        <is>
          <t>0400 - Structure</t>
        </is>
      </c>
      <c r="C54" s="7" t="inlineStr">
        <is>
          <t>Repair patio/balcony railings</t>
        </is>
      </c>
      <c r="D54" s="40" t="inlineStr">
        <is>
          <t>secure all railings</t>
        </is>
      </c>
      <c r="E54" s="41" t="inlineStr">
        <is>
          <t>GC</t>
        </is>
      </c>
      <c r="F54" s="7" t="inlineStr">
        <is>
          <t>Year 1</t>
        </is>
      </c>
      <c r="G54" s="20" t="n">
        <v>15000</v>
      </c>
      <c r="H54" s="20" t="n">
        <v>15000</v>
      </c>
      <c r="I54" s="21">
        <f>G54-H54</f>
        <v/>
      </c>
      <c r="J54" s="8">
        <f>IF(G54=0,0,H54/G54)</f>
        <v/>
      </c>
      <c r="K54" t="n">
        <v>0</v>
      </c>
      <c r="L54" s="8">
        <f>MIN(J54,1)</f>
        <v/>
      </c>
      <c r="M54" t="inlineStr">
        <is>
          <t>secure all railings</t>
        </is>
      </c>
      <c r="N54" s="7">
        <f>IF(E54="GC","1st Call","Other")</f>
        <v/>
      </c>
      <c r="O54" s="7">
        <f>IF(L54&gt;=1,"Complete",IF(L54&gt;0,"In Progress","Not Started"))</f>
        <v/>
      </c>
      <c r="Q54" s="35">
        <f>IFERROR(MID($A$1,FIND(" acq",$A$1)-4,4)*1,"")</f>
        <v/>
      </c>
      <c r="S54" s="112" t="n"/>
    </row>
    <row r="55">
      <c r="A55" s="7" t="n">
        <v>69</v>
      </c>
      <c r="B55" s="7" t="inlineStr">
        <is>
          <t>0700 - Roofing</t>
        </is>
      </c>
      <c r="C55" s="7" t="inlineStr">
        <is>
          <t>Flashing</t>
        </is>
      </c>
      <c r="D55" s="40" t="inlineStr">
        <is>
          <t>replace rotted flashing on doghouse meter rooms</t>
        </is>
      </c>
      <c r="E55" s="41" t="inlineStr">
        <is>
          <t>GC</t>
        </is>
      </c>
      <c r="F55" s="7" t="inlineStr">
        <is>
          <t>Year 1</t>
        </is>
      </c>
      <c r="G55" s="20" t="n">
        <v>15000</v>
      </c>
      <c r="H55" s="20" t="n">
        <v>15000</v>
      </c>
      <c r="I55" s="21">
        <f>G55-H55</f>
        <v/>
      </c>
      <c r="J55" s="8">
        <f>IF(G55=0,0,H55/G55)</f>
        <v/>
      </c>
      <c r="K55" t="n">
        <v>0</v>
      </c>
      <c r="L55" s="8">
        <f>MIN(J55,1)</f>
        <v/>
      </c>
      <c r="M55" t="inlineStr">
        <is>
          <t>replace rotted flashing on doghouse meter rooms</t>
        </is>
      </c>
      <c r="N55" s="7">
        <f>IF(E55="GC","1st Call","Other")</f>
        <v/>
      </c>
      <c r="O55" s="7">
        <f>IF(L55&gt;=1,"Complete",IF(L55&gt;0,"In Progress","Not Started"))</f>
        <v/>
      </c>
      <c r="Q55" s="35">
        <f>IFERROR(MID($A$1,FIND(" acq",$A$1)-4,4)*1,"")</f>
        <v/>
      </c>
      <c r="S55" s="112" t="n"/>
    </row>
    <row r="56">
      <c r="A56" s="17" t="n">
        <v>70</v>
      </c>
      <c r="B56" s="7" t="inlineStr">
        <is>
          <t>0700 - Roofing</t>
        </is>
      </c>
      <c r="C56" s="7" t="inlineStr">
        <is>
          <t xml:space="preserve">Sealants &amp; caulking and paint </t>
        </is>
      </c>
      <c r="D56" s="40" t="inlineStr">
        <is>
          <t>Roof Sealants</t>
        </is>
      </c>
      <c r="E56" s="41" t="inlineStr">
        <is>
          <t>GC</t>
        </is>
      </c>
      <c r="F56" s="7" t="inlineStr">
        <is>
          <t>Year 1</t>
        </is>
      </c>
      <c r="G56" s="20" t="n">
        <v>15000</v>
      </c>
      <c r="H56" s="20" t="n">
        <v>15000</v>
      </c>
      <c r="I56" s="21">
        <f>G56-H56</f>
        <v/>
      </c>
      <c r="J56" s="8">
        <f>IF(G56=0,0,H56/G56)</f>
        <v/>
      </c>
      <c r="K56" t="n">
        <v>0</v>
      </c>
      <c r="L56" s="8">
        <f>MIN(J56,1)</f>
        <v/>
      </c>
      <c r="N56" s="7">
        <f>IF(E56="GC","1st Call","Other")</f>
        <v/>
      </c>
      <c r="O56" s="7">
        <f>IF(L56&gt;=1,"Complete",IF(L56&gt;0,"In Progress","Not Started"))</f>
        <v/>
      </c>
      <c r="Q56" s="35">
        <f>IFERROR(MID($A$1,FIND(" acq",$A$1)-4,4)*1,"")</f>
        <v/>
      </c>
      <c r="S56" s="112" t="n"/>
    </row>
    <row r="57">
      <c r="A57" s="7" t="n">
        <v>15</v>
      </c>
      <c r="B57" s="7" t="inlineStr">
        <is>
          <t>0200 - Site Utilities &amp; Improvements</t>
        </is>
      </c>
      <c r="C57" s="7" t="inlineStr">
        <is>
          <t>Stripe parking areas</t>
        </is>
      </c>
      <c r="D57" s="40" t="inlineStr">
        <is>
          <t>Parking Lot Striping</t>
        </is>
      </c>
      <c r="E57" s="41" t="inlineStr">
        <is>
          <t>GC</t>
        </is>
      </c>
      <c r="F57" s="7" t="inlineStr">
        <is>
          <t>Year 1</t>
        </is>
      </c>
      <c r="G57" s="20" t="n">
        <v>14000</v>
      </c>
      <c r="H57" s="20" t="n">
        <v>14000</v>
      </c>
      <c r="I57" s="21">
        <f>G57-H57</f>
        <v/>
      </c>
      <c r="J57" s="8">
        <f>IF(G57=0,0,H57/G57)</f>
        <v/>
      </c>
      <c r="K57" t="n">
        <v>0</v>
      </c>
      <c r="L57" s="8">
        <f>MIN(J57,1)</f>
        <v/>
      </c>
      <c r="N57" s="7">
        <f>IF(E57="GC","1st Call","Other")</f>
        <v/>
      </c>
      <c r="O57" s="7">
        <f>IF(L57&gt;=1,"Complete",IF(L57&gt;0,"In Progress","Not Started"))</f>
        <v/>
      </c>
      <c r="Q57" s="35">
        <f>IFERROR(MID($A$1,FIND(" acq",$A$1)-4,4)*1,"")</f>
        <v/>
      </c>
      <c r="S57" s="112" t="n"/>
    </row>
    <row r="58">
      <c r="A58" s="17" t="n">
        <v>52</v>
      </c>
      <c r="B58" s="7" t="inlineStr">
        <is>
          <t>0400 - Structure</t>
        </is>
      </c>
      <c r="C58" s="7" t="inlineStr">
        <is>
          <t>Roof framing</t>
        </is>
      </c>
      <c r="D58" s="40" t="inlineStr">
        <is>
          <t>Roof Framing Repairs</t>
        </is>
      </c>
      <c r="E58" s="41" t="inlineStr">
        <is>
          <t>GC</t>
        </is>
      </c>
      <c r="F58" s="7" t="inlineStr">
        <is>
          <t>Year 1</t>
        </is>
      </c>
      <c r="G58" s="20" t="n">
        <v>12000</v>
      </c>
      <c r="H58" s="20" t="n">
        <v>12000</v>
      </c>
      <c r="I58" s="21">
        <f>G58-H58</f>
        <v/>
      </c>
      <c r="J58" s="8">
        <f>IF(G58=0,0,H58/G58)</f>
        <v/>
      </c>
      <c r="K58" t="n">
        <v>0</v>
      </c>
      <c r="L58" s="8">
        <f>MIN(J58,1)</f>
        <v/>
      </c>
      <c r="N58" s="7">
        <f>IF(E58="GC","1st Call","Other")</f>
        <v/>
      </c>
      <c r="O58" s="7">
        <f>IF(L58&gt;=1,"Complete",IF(L58&gt;0,"In Progress","Not Started"))</f>
        <v/>
      </c>
      <c r="Q58" s="35">
        <f>IFERROR(MID($A$1,FIND(" acq",$A$1)-4,4)*1,"")</f>
        <v/>
      </c>
      <c r="S58" s="112" t="n"/>
    </row>
    <row r="59">
      <c r="A59" s="7" t="n">
        <v>135</v>
      </c>
      <c r="B59" s="7" t="inlineStr">
        <is>
          <t>1100- Specialties, Equipment &amp; Furnishings</t>
        </is>
      </c>
      <c r="C59" s="7" t="inlineStr">
        <is>
          <t>Clubhouse / Office Remodel</t>
        </is>
      </c>
      <c r="D59" s="40" t="inlineStr">
        <is>
          <t>repair and stain office catwalk balcony</t>
        </is>
      </c>
      <c r="E59" s="41" t="inlineStr">
        <is>
          <t>GC</t>
        </is>
      </c>
      <c r="F59" s="7" t="inlineStr">
        <is>
          <t>Year 1</t>
        </is>
      </c>
      <c r="G59" s="20" t="n">
        <v>12000</v>
      </c>
      <c r="H59" s="20" t="n">
        <v>12000</v>
      </c>
      <c r="I59" s="21">
        <f>G59-H59</f>
        <v/>
      </c>
      <c r="J59" s="8">
        <f>IF(G59=0,0,H59/G59)</f>
        <v/>
      </c>
      <c r="K59" t="n">
        <v>0</v>
      </c>
      <c r="L59" s="8">
        <f>MIN(J59,1)</f>
        <v/>
      </c>
      <c r="M59" t="inlineStr">
        <is>
          <t>repair and stain office catwalk balcony</t>
        </is>
      </c>
      <c r="N59" s="7">
        <f>IF(E59="GC","1st Call","Other")</f>
        <v/>
      </c>
      <c r="O59" s="7">
        <f>IF(L59&gt;=1,"Complete",IF(L59&gt;0,"In Progress","Not Started"))</f>
        <v/>
      </c>
      <c r="Q59" s="35">
        <f>IFERROR(MID($A$1,FIND(" acq",$A$1)-4,4)*1,"")</f>
        <v/>
      </c>
      <c r="S59" s="112" t="n"/>
    </row>
    <row r="60" ht="45" customHeight="1">
      <c r="A60" s="17" t="n">
        <v>127</v>
      </c>
      <c r="B60" s="7" t="inlineStr">
        <is>
          <t>0900 - FF&amp;E in Units</t>
        </is>
      </c>
      <c r="C60" s="7" t="inlineStr">
        <is>
          <t>Down Units</t>
        </is>
      </c>
      <c r="D60" s="40" t="inlineStr">
        <is>
          <t>From PCA- $10,000- At the time of the site visit, 1 down unit (unit #4335) was observed due to subflooring damage according to the property manager.</t>
        </is>
      </c>
      <c r="E60" s="41" t="inlineStr">
        <is>
          <t>GC</t>
        </is>
      </c>
      <c r="F60" s="7" t="inlineStr">
        <is>
          <t>Year 1</t>
        </is>
      </c>
      <c r="G60" s="20" t="n">
        <v>10000</v>
      </c>
      <c r="H60" s="20" t="n">
        <v>10000</v>
      </c>
      <c r="I60" s="21">
        <f>G60-H60</f>
        <v/>
      </c>
      <c r="J60" s="8">
        <f>IF(G60=0,0,H60/G60)</f>
        <v/>
      </c>
      <c r="K60" t="n">
        <v>0</v>
      </c>
      <c r="L60" s="8">
        <f>MIN(J60,1)</f>
        <v/>
      </c>
      <c r="M60" t="inlineStr">
        <is>
          <t>From PCA- $10,000- At the time of the site visit, 1 down unit (unit #4335) was observed due to subflooring damage according to the property manager.</t>
        </is>
      </c>
      <c r="N60" s="7">
        <f>IF(E60="GC","1st Call","Other")</f>
        <v/>
      </c>
      <c r="O60" s="7">
        <f>IF(L60&gt;=1,"Complete",IF(L60&gt;0,"In Progress","Not Started"))</f>
        <v/>
      </c>
      <c r="Q60" s="35">
        <f>IFERROR(MID($A$1,FIND(" acq",$A$1)-4,4)*1,"")</f>
        <v/>
      </c>
      <c r="S60" s="132" t="n">
        <v>45381</v>
      </c>
    </row>
    <row r="61" ht="135" customHeight="1">
      <c r="A61" s="7" t="n">
        <v>123</v>
      </c>
      <c r="B61" s="7" t="inlineStr">
        <is>
          <t>0900 - FF&amp;E in Units</t>
        </is>
      </c>
      <c r="C61" s="7" t="inlineStr">
        <is>
          <t>Repair Leaking at Unit Interiors</t>
        </is>
      </c>
      <c r="D61" s="40" t="inlineStr">
        <is>
          <t>Subsequent to the site visit CBRE was informed of additional areas of repairs needed. Unit 676 - evidence of a major leak in the ceiling of the living room. Unit 4097 - Tenant reported a leak in the pantry, a previous leak in the hallway caused by tub overflow, and the ceiling has not been repaired. The tub appears to still be leaking in the upstairs bathroom and the patio door seal is missing and the door is unstable. CBRE recommends sources for the leaks be isolated, and repaired and that all affected areas be replaced/repaired at this time.</t>
        </is>
      </c>
      <c r="E61" s="69" t="inlineStr">
        <is>
          <t>PMC</t>
        </is>
      </c>
      <c r="F61" s="7" t="inlineStr">
        <is>
          <t>Year 1</t>
        </is>
      </c>
      <c r="G61" s="20" t="n">
        <v>8500</v>
      </c>
      <c r="H61" s="20" t="n">
        <v>56593</v>
      </c>
      <c r="I61" s="21">
        <f>G61-H61</f>
        <v/>
      </c>
      <c r="J61" s="8">
        <f>IF(G61=0,0,H61/G61)</f>
        <v/>
      </c>
      <c r="K61" t="inlineStr">
        <is>
          <t>N/A</t>
        </is>
      </c>
      <c r="L61" s="8">
        <f>MIN(J61,1)</f>
        <v/>
      </c>
      <c r="M61" t="inlineStr">
        <is>
          <t>Subsequent to the site visit CBRE was informed of additional areas of repairs needed. Unit 676 - evidence of a major leak in the ceiling of the living room. Unit 4097 - Tenant reported a leak in the p</t>
        </is>
      </c>
      <c r="N61" s="7">
        <f>IF(E61="GC","1st Call","Other")</f>
        <v/>
      </c>
      <c r="O61" s="7">
        <f>IF(L61&gt;=1,"Complete",IF(L61&gt;0,"In Progress","Not Started"))</f>
        <v/>
      </c>
      <c r="Q61" s="35">
        <f>IFERROR(MID($A$1,FIND(" acq",$A$1)-4,4)*1,"")</f>
        <v/>
      </c>
      <c r="S61" s="132" t="n">
        <v>45381</v>
      </c>
    </row>
    <row r="62" ht="60" customHeight="1">
      <c r="A62" s="17" t="n">
        <v>34</v>
      </c>
      <c r="B62" s="7" t="inlineStr">
        <is>
          <t>0200 - Site Utilities &amp; Improvements</t>
        </is>
      </c>
      <c r="C62" s="7" t="inlineStr">
        <is>
          <t>Pool Area repairs</t>
        </is>
      </c>
      <c r="D62" s="40" t="inlineStr">
        <is>
          <t>From PCA- $7,000- The walls and ceilings of the swimming pool equipment rooms were observed to be damaged. The restrooms in the swimming pool building were observed to be in bad condition.</t>
        </is>
      </c>
      <c r="E62" s="41" t="inlineStr">
        <is>
          <t>GC</t>
        </is>
      </c>
      <c r="F62" s="7" t="inlineStr">
        <is>
          <t>Year 1</t>
        </is>
      </c>
      <c r="G62" s="20" t="n">
        <v>7000</v>
      </c>
      <c r="H62" s="20" t="n">
        <v>7000</v>
      </c>
      <c r="I62" s="21">
        <f>G62-H62</f>
        <v/>
      </c>
      <c r="J62" s="8">
        <f>IF(G62=0,0,H62/G62)</f>
        <v/>
      </c>
      <c r="K62" t="n">
        <v>0</v>
      </c>
      <c r="L62" s="8">
        <f>MIN(J62,1)</f>
        <v/>
      </c>
      <c r="M62" t="inlineStr">
        <is>
          <t>From PCA- $7,000- The walls and ceilings of the swimming pool equipment rooms were observed to be damaged. The restrooms in the swimming pool building were observed to be in bad condition.</t>
        </is>
      </c>
      <c r="N62" s="7">
        <f>IF(E62="GC","1st Call","Other")</f>
        <v/>
      </c>
      <c r="O62" s="7">
        <f>IF(L62&gt;=1,"Complete",IF(L62&gt;0,"In Progress","Not Started"))</f>
        <v/>
      </c>
      <c r="Q62" s="35">
        <f>IFERROR(MID($A$1,FIND(" acq",$A$1)-4,4)*1,"")</f>
        <v/>
      </c>
      <c r="S62" s="132" t="n">
        <v>45381</v>
      </c>
    </row>
    <row r="63">
      <c r="A63" s="7" t="n">
        <v>17</v>
      </c>
      <c r="B63" s="7" t="inlineStr">
        <is>
          <t>0200 - Site Utilities &amp; Improvements</t>
        </is>
      </c>
      <c r="C63" s="7" t="inlineStr">
        <is>
          <t>ADA parking &amp; curb cuts</t>
        </is>
      </c>
      <c r="D63" s="40" t="inlineStr">
        <is>
          <t>add proper signage</t>
        </is>
      </c>
      <c r="E63" s="41" t="inlineStr">
        <is>
          <t>GC</t>
        </is>
      </c>
      <c r="F63" s="7" t="inlineStr">
        <is>
          <t>Year 1</t>
        </is>
      </c>
      <c r="G63" s="20" t="n">
        <v>5600</v>
      </c>
      <c r="H63" s="20" t="n">
        <v>5600</v>
      </c>
      <c r="I63" s="21">
        <f>G63-H63</f>
        <v/>
      </c>
      <c r="J63" s="8">
        <f>IF(G63=0,0,H63/G63)</f>
        <v/>
      </c>
      <c r="K63" t="n">
        <v>0</v>
      </c>
      <c r="L63" s="8">
        <f>MIN(J63,1)</f>
        <v/>
      </c>
      <c r="M63" t="inlineStr">
        <is>
          <t>add proper signage</t>
        </is>
      </c>
      <c r="N63" s="7">
        <f>IF(E63="GC","1st Call","Other")</f>
        <v/>
      </c>
      <c r="O63" s="7">
        <f>IF(L63&gt;=1,"Complete",IF(L63&gt;0,"In Progress","Not Started"))</f>
        <v/>
      </c>
      <c r="Q63" s="35">
        <f>IFERROR(MID($A$1,FIND(" acq",$A$1)-4,4)*1,"")</f>
        <v/>
      </c>
      <c r="S63" s="112" t="n"/>
    </row>
    <row r="64" ht="45" customHeight="1">
      <c r="A64" s="17" t="n">
        <v>163</v>
      </c>
      <c r="B64" s="7" t="inlineStr">
        <is>
          <t>1600 - Electrical</t>
        </is>
      </c>
      <c r="C64" s="7" t="inlineStr">
        <is>
          <t>Electrical distribution</t>
        </is>
      </c>
      <c r="D64" s="40" t="inlineStr">
        <is>
          <t>From PCA- $1,000- The Electrical Panel in the swimming pool equipment by the leasing office was observed to be without cover and exposed wiring.</t>
        </is>
      </c>
      <c r="E64" s="41" t="inlineStr">
        <is>
          <t>GC</t>
        </is>
      </c>
      <c r="F64" s="7" t="inlineStr">
        <is>
          <t>Year 1</t>
        </is>
      </c>
      <c r="G64" s="20" t="n">
        <v>5200</v>
      </c>
      <c r="H64" s="20" t="n">
        <v>5200</v>
      </c>
      <c r="I64" s="21">
        <f>G64-H64</f>
        <v/>
      </c>
      <c r="J64" s="8">
        <f>IF(G64=0,0,H64/G64)</f>
        <v/>
      </c>
      <c r="K64" t="n">
        <v>0</v>
      </c>
      <c r="L64" s="8">
        <f>MIN(J64,1)</f>
        <v/>
      </c>
      <c r="M64" t="inlineStr">
        <is>
          <t>From PCA- $1,000- The Electrical Panel in the swimming pool equipment by the leasing office was observed to be without cover and exposed wiring.</t>
        </is>
      </c>
      <c r="N64" s="7">
        <f>IF(E64="GC","1st Call","Other")</f>
        <v/>
      </c>
      <c r="O64" s="7">
        <f>IF(L64&gt;=1,"Complete",IF(L64&gt;0,"In Progress","Not Started"))</f>
        <v/>
      </c>
      <c r="Q64" s="35">
        <f>IFERROR(MID($A$1,FIND(" acq",$A$1)-4,4)*1,"")</f>
        <v/>
      </c>
      <c r="S64" s="132" t="n">
        <v>45106</v>
      </c>
    </row>
    <row r="65">
      <c r="A65" s="7" t="n">
        <v>24</v>
      </c>
      <c r="B65" s="7" t="inlineStr">
        <is>
          <t>0200 - Site Utilities &amp; Improvements</t>
        </is>
      </c>
      <c r="C65" s="7" t="inlineStr">
        <is>
          <t>Access Control</t>
        </is>
      </c>
      <c r="D65" s="40" t="inlineStr">
        <is>
          <t>Need more fobs, repair hardware &amp; need software to program</t>
        </is>
      </c>
      <c r="E65" s="41" t="inlineStr">
        <is>
          <t>GC</t>
        </is>
      </c>
      <c r="F65" s="7" t="inlineStr">
        <is>
          <t>Year 1</t>
        </is>
      </c>
      <c r="G65" s="20" t="n">
        <v>5000</v>
      </c>
      <c r="H65" s="20" t="n">
        <v>5000</v>
      </c>
      <c r="I65" s="21">
        <f>G65-H65</f>
        <v/>
      </c>
      <c r="J65" s="8">
        <f>IF(G65=0,0,H65/G65)</f>
        <v/>
      </c>
      <c r="K65" t="n">
        <v>0</v>
      </c>
      <c r="L65" s="8">
        <f>MIN(J65,1)</f>
        <v/>
      </c>
      <c r="M65" t="inlineStr">
        <is>
          <t>Need more fobs, repair hardware &amp; need software to program</t>
        </is>
      </c>
      <c r="N65" s="7">
        <f>IF(E65="GC","1st Call","Other")</f>
        <v/>
      </c>
      <c r="O65" s="7">
        <f>IF(L65&gt;=1,"Complete",IF(L65&gt;0,"In Progress","Not Started"))</f>
        <v/>
      </c>
      <c r="Q65" s="35">
        <f>IFERROR(MID($A$1,FIND(" acq",$A$1)-4,4)*1,"")</f>
        <v/>
      </c>
      <c r="S65" s="112" t="n"/>
    </row>
    <row r="66" ht="30" customHeight="1">
      <c r="A66" s="17" t="n">
        <v>168</v>
      </c>
      <c r="B66" s="7" t="inlineStr">
        <is>
          <t>1600 - Electrical</t>
        </is>
      </c>
      <c r="C66" s="7" t="inlineStr">
        <is>
          <t>Fire suppression</t>
        </is>
      </c>
      <c r="D66" s="40" t="inlineStr">
        <is>
          <t>From PCA- $2,000- No fire extinguishers were observed in any visited units.</t>
        </is>
      </c>
      <c r="E66" s="41" t="inlineStr">
        <is>
          <t>GC</t>
        </is>
      </c>
      <c r="F66" s="7" t="inlineStr">
        <is>
          <t>Year 1</t>
        </is>
      </c>
      <c r="G66" s="20" t="n">
        <v>2500</v>
      </c>
      <c r="H66" s="20" t="n">
        <v>2500</v>
      </c>
      <c r="I66" s="21">
        <f>G66-H66</f>
        <v/>
      </c>
      <c r="J66" s="8">
        <f>IF(G66=0,0,H66/G66)</f>
        <v/>
      </c>
      <c r="K66" t="n">
        <v>0</v>
      </c>
      <c r="L66" s="8">
        <f>MIN(J66,1)</f>
        <v/>
      </c>
      <c r="M66" t="inlineStr">
        <is>
          <t>From PCA- $2,000- No fire extinguishers were observed in any visited units.</t>
        </is>
      </c>
      <c r="N66" s="7">
        <f>IF(E66="GC","1st Call","Other")</f>
        <v/>
      </c>
      <c r="O66" s="7">
        <f>IF(L66&gt;=1,"Complete",IF(L66&gt;0,"In Progress","Not Started"))</f>
        <v/>
      </c>
      <c r="Q66" s="35">
        <f>IFERROR(MID($A$1,FIND(" acq",$A$1)-4,4)*1,"")</f>
        <v/>
      </c>
      <c r="S66" s="132" t="n">
        <v>45106</v>
      </c>
    </row>
    <row r="67" ht="45" customHeight="1">
      <c r="A67" s="7" t="n">
        <v>125</v>
      </c>
      <c r="B67" s="7" t="inlineStr">
        <is>
          <t>0900 - FF&amp;E in Units</t>
        </is>
      </c>
      <c r="C67" s="7" t="inlineStr">
        <is>
          <t>Remove interior mold</t>
        </is>
      </c>
      <c r="D67" s="40" t="inlineStr">
        <is>
          <t>From PCA- $2,000- CBRE observed conspicuous mold growth in the areas identified as walls and ceiling of the living room of Unit #4275. walls of the storage area on the balcony of unit #528.</t>
        </is>
      </c>
      <c r="E67" s="69" t="inlineStr">
        <is>
          <t>PMC</t>
        </is>
      </c>
      <c r="F67" s="7" t="inlineStr">
        <is>
          <t>Year 1</t>
        </is>
      </c>
      <c r="G67" s="20" t="n">
        <v>2000</v>
      </c>
      <c r="H67" s="20" t="n">
        <v>13316</v>
      </c>
      <c r="I67" s="21">
        <f>G67-H67</f>
        <v/>
      </c>
      <c r="J67" s="8">
        <f>IF(G67=0,0,H67/G67)</f>
        <v/>
      </c>
      <c r="K67" t="inlineStr">
        <is>
          <t>N/A</t>
        </is>
      </c>
      <c r="L67" s="8">
        <f>MIN(J67,1)</f>
        <v/>
      </c>
      <c r="M67" t="inlineStr">
        <is>
          <t>From PCA- $2,000- CBRE observed conspicuous mold growth in the areas identified as walls and ceiling of the living room of Unit #4275. walls of the storage area on the balcony of unit #528.</t>
        </is>
      </c>
      <c r="N67" s="7">
        <f>IF(E67="GC","1st Call","Other")</f>
        <v/>
      </c>
      <c r="O67" s="7">
        <f>IF(L67&gt;=1,"Complete",IF(L67&gt;0,"In Progress","Not Started"))</f>
        <v/>
      </c>
      <c r="Q67" s="35">
        <f>IFERROR(MID($A$1,FIND(" acq",$A$1)-4,4)*1,"")</f>
        <v/>
      </c>
      <c r="S67" s="132" t="n">
        <v>45106</v>
      </c>
    </row>
    <row r="68" ht="30" customHeight="1">
      <c r="A68" s="17" t="n">
        <v>165</v>
      </c>
      <c r="B68" s="7" t="inlineStr">
        <is>
          <t>1600 - Electrical</t>
        </is>
      </c>
      <c r="C68" s="7" t="inlineStr">
        <is>
          <t>Fix/ test the fire riser</t>
        </is>
      </c>
      <c r="D68" s="40" t="inlineStr">
        <is>
          <t>From PCA- $2,000- The fire sprinkler riser in building #10 has a red inspection tag.</t>
        </is>
      </c>
      <c r="E68" s="41" t="inlineStr">
        <is>
          <t>GC</t>
        </is>
      </c>
      <c r="F68" s="7" t="inlineStr">
        <is>
          <t>Year 1</t>
        </is>
      </c>
      <c r="G68" s="20" t="n">
        <v>2000</v>
      </c>
      <c r="H68" s="20" t="n">
        <v>2000</v>
      </c>
      <c r="I68" s="21">
        <f>G68-H68</f>
        <v/>
      </c>
      <c r="J68" s="8">
        <f>IF(G68=0,0,H68/G68)</f>
        <v/>
      </c>
      <c r="K68" t="n">
        <v>0</v>
      </c>
      <c r="L68" s="8">
        <f>MIN(J68,1)</f>
        <v/>
      </c>
      <c r="M68" t="inlineStr">
        <is>
          <t>From PCA- $2,000- The fire sprinkler riser in building #10 has a red inspection tag.</t>
        </is>
      </c>
      <c r="N68" s="7">
        <f>IF(E68="GC","1st Call","Other")</f>
        <v/>
      </c>
      <c r="O68" s="7">
        <f>IF(L68&gt;=1,"Complete",IF(L68&gt;0,"In Progress","Not Started"))</f>
        <v/>
      </c>
      <c r="Q68" s="35">
        <f>IFERROR(MID($A$1,FIND(" acq",$A$1)-4,4)*1,"")</f>
        <v/>
      </c>
      <c r="S68" s="132" t="n">
        <v>45106</v>
      </c>
    </row>
    <row r="69" ht="45" customHeight="1">
      <c r="A69" s="7" t="n">
        <v>18</v>
      </c>
      <c r="B69" s="7" t="inlineStr">
        <is>
          <t>0200 - Site Utilities &amp; Improvements</t>
        </is>
      </c>
      <c r="C69" s="7" t="inlineStr">
        <is>
          <t>Curbs &amp; gutters</t>
        </is>
      </c>
      <c r="D69" s="40" t="inlineStr">
        <is>
          <t>Sections of the concrete curbing were noted to be chipped, spalled, and damaged. Such sections were noted by the maintenance shop, buildings #13, #14, and #20.</t>
        </is>
      </c>
      <c r="E69" s="41" t="inlineStr">
        <is>
          <t>GC</t>
        </is>
      </c>
      <c r="F69" s="7" t="inlineStr">
        <is>
          <t>Year 1</t>
        </is>
      </c>
      <c r="G69" s="20" t="n">
        <v>1500</v>
      </c>
      <c r="H69" s="20" t="n">
        <v>1500</v>
      </c>
      <c r="I69" s="21">
        <f>G69-H69</f>
        <v/>
      </c>
      <c r="J69" s="8">
        <f>IF(G69=0,0,H69/G69)</f>
        <v/>
      </c>
      <c r="K69" t="n">
        <v>0</v>
      </c>
      <c r="L69" s="8">
        <f>MIN(J69,1)</f>
        <v/>
      </c>
      <c r="M69" t="inlineStr">
        <is>
          <t>Sections of the concrete curbing were noted to be chipped, spalled, and damaged. Such sections were noted by the maintenance shop, buildings #13, #14, and #20.</t>
        </is>
      </c>
      <c r="N69" s="7">
        <f>IF(E69="GC","1st Call","Other")</f>
        <v/>
      </c>
      <c r="O69" s="7">
        <f>IF(L69&gt;=1,"Complete",IF(L69&gt;0,"In Progress","Not Started"))</f>
        <v/>
      </c>
      <c r="Q69" s="35">
        <f>IFERROR(MID($A$1,FIND(" acq",$A$1)-4,4)*1,"")</f>
        <v/>
      </c>
      <c r="S69" s="132" t="n">
        <v>45381</v>
      </c>
    </row>
    <row r="70" ht="90" customHeight="1">
      <c r="A70" s="17" t="n">
        <v>126</v>
      </c>
      <c r="B70" s="7" t="inlineStr">
        <is>
          <t>0900 - FF&amp;E in Units</t>
        </is>
      </c>
      <c r="C70" s="7" t="inlineStr">
        <is>
          <t>Remove Interior Mold in Unit 3951</t>
        </is>
      </c>
      <c r="D70" s="40" t="inlineStr">
        <is>
          <t>From PCA- $1,000- Subsequent to the site visit CBRE was informed of additional areas of repairs needed. Unit 3951 - major leak with mold was observed. CBRE recommends sources for the leaks be isolated, and repaired and that all affected areas be replaced/repaired at this time. Costs for this work are included in the cost table and documentation is included in the appendices.</t>
        </is>
      </c>
      <c r="E70" s="69" t="inlineStr">
        <is>
          <t>PMC</t>
        </is>
      </c>
      <c r="F70" s="7" t="inlineStr">
        <is>
          <t>Year 1</t>
        </is>
      </c>
      <c r="G70" s="20" t="n">
        <v>1000</v>
      </c>
      <c r="H70" s="20" t="n">
        <v>6658</v>
      </c>
      <c r="I70" s="21">
        <f>G70-H70</f>
        <v/>
      </c>
      <c r="J70" s="8">
        <f>IF(G70=0,0,H70/G70)</f>
        <v/>
      </c>
      <c r="K70" t="inlineStr">
        <is>
          <t>N/A</t>
        </is>
      </c>
      <c r="L70" s="8">
        <f>MIN(J70,1)</f>
        <v/>
      </c>
      <c r="M70" t="inlineStr">
        <is>
          <t>From PCA- $1,000- Subsequent to the site visit CBRE was informed of additional areas of repairs needed. Unit 3951 - major leak with mold was observed. CBRE recommends sources for the leaks be isolated</t>
        </is>
      </c>
      <c r="N70" s="7">
        <f>IF(E70="GC","1st Call","Other")</f>
        <v/>
      </c>
      <c r="O70" s="7">
        <f>IF(L70&gt;=1,"Complete",IF(L70&gt;0,"In Progress","Not Started"))</f>
        <v/>
      </c>
      <c r="Q70" s="35">
        <f>IFERROR(MID($A$1,FIND(" acq",$A$1)-4,4)*1,"")</f>
        <v/>
      </c>
      <c r="S70" s="132" t="n">
        <v>45106</v>
      </c>
    </row>
    <row r="71" ht="30" customHeight="1">
      <c r="A71" s="7" t="n">
        <v>166</v>
      </c>
      <c r="B71" s="7" t="inlineStr">
        <is>
          <t>1600 - Electrical</t>
        </is>
      </c>
      <c r="C71" s="7" t="inlineStr">
        <is>
          <t>Fix the fire alarm panel</t>
        </is>
      </c>
      <c r="D71" s="40" t="inlineStr">
        <is>
          <t>From PCA- $1,000- A trouble indicator light was noted at the fire alarm panel of building #5.</t>
        </is>
      </c>
      <c r="E71" s="41" t="inlineStr">
        <is>
          <t>GC</t>
        </is>
      </c>
      <c r="F71" s="7" t="inlineStr">
        <is>
          <t>Year 1</t>
        </is>
      </c>
      <c r="G71" s="20" t="n">
        <v>1000</v>
      </c>
      <c r="H71" s="20" t="n">
        <v>1000</v>
      </c>
      <c r="I71" s="21">
        <f>G71-H71</f>
        <v/>
      </c>
      <c r="J71" s="8">
        <f>IF(G71=0,0,H71/G71)</f>
        <v/>
      </c>
      <c r="K71" t="n">
        <v>0</v>
      </c>
      <c r="L71" s="8">
        <f>MIN(J71,1)</f>
        <v/>
      </c>
      <c r="M71" t="inlineStr">
        <is>
          <t>From PCA- $1,000- A trouble indicator light was noted at the fire alarm panel of building #5.</t>
        </is>
      </c>
      <c r="N71" s="7">
        <f>IF(E71="GC","1st Call","Other")</f>
        <v/>
      </c>
      <c r="O71" s="7">
        <f>IF(L71&gt;=1,"Complete",IF(L71&gt;0,"In Progress","Not Started"))</f>
        <v/>
      </c>
      <c r="Q71" s="35">
        <f>IFERROR(MID($A$1,FIND(" acq",$A$1)-4,4)*1,"")</f>
        <v/>
      </c>
      <c r="S71" s="132" t="n">
        <v>45106</v>
      </c>
    </row>
    <row r="72" ht="60" customHeight="1">
      <c r="A72" s="17" t="n">
        <v>164</v>
      </c>
      <c r="B72" s="7" t="inlineStr">
        <is>
          <t>1600 - Electrical</t>
        </is>
      </c>
      <c r="C72" s="7" t="inlineStr">
        <is>
          <t>Switchgear/metering</t>
        </is>
      </c>
      <c r="D72" s="40" t="inlineStr">
        <is>
          <t>From PCA- $700- The Electrical Panels in the swimming pool equipment by the leasing office and in the electrical room of building #3 were observed to be without cover and exposed wiring.</t>
        </is>
      </c>
      <c r="E72" s="41" t="inlineStr">
        <is>
          <t>GC</t>
        </is>
      </c>
      <c r="F72" s="7" t="inlineStr">
        <is>
          <t>Year 1</t>
        </is>
      </c>
      <c r="G72" s="20" t="n">
        <v>700</v>
      </c>
      <c r="H72" s="20" t="n">
        <v>700</v>
      </c>
      <c r="I72" s="21">
        <f>G72-H72</f>
        <v/>
      </c>
      <c r="J72" s="8">
        <f>IF(G72=0,0,H72/G72)</f>
        <v/>
      </c>
      <c r="K72" t="n">
        <v>0</v>
      </c>
      <c r="L72" s="8">
        <f>MIN(J72,1)</f>
        <v/>
      </c>
      <c r="M72" t="inlineStr">
        <is>
          <t>From PCA- $700- The Electrical Panels in the swimming pool equipment by the leasing office and in the electrical room of building #3 were observed to be without cover and exposed wiring.</t>
        </is>
      </c>
      <c r="N72" s="7">
        <f>IF(E72="GC","1st Call","Other")</f>
        <v/>
      </c>
      <c r="O72" s="7">
        <f>IF(L72&gt;=1,"Complete",IF(L72&gt;0,"In Progress","Not Started"))</f>
        <v/>
      </c>
      <c r="Q72" s="35">
        <f>IFERROR(MID($A$1,FIND(" acq",$A$1)-4,4)*1,"")</f>
        <v/>
      </c>
      <c r="S72" s="132" t="n">
        <v>45106</v>
      </c>
    </row>
    <row r="73" ht="60" customHeight="1">
      <c r="A73" s="7" t="n">
        <v>124</v>
      </c>
      <c r="B73" s="7" t="inlineStr">
        <is>
          <t>0900 - FF&amp;E in Units</t>
        </is>
      </c>
      <c r="C73" s="7" t="inlineStr">
        <is>
          <t>Fix Broken handrail in Unit 4425</t>
        </is>
      </c>
      <c r="D73" s="40" t="inlineStr">
        <is>
          <t>Subsequent to the site visit CBRE was informed of additional areas of repairs needed. Unit 4425 - Handrail is broken and should be repaired at this time. Costs for this work are included in the cost table and documentation is included in the appendices.</t>
        </is>
      </c>
      <c r="E73" s="69" t="inlineStr">
        <is>
          <t>PMC</t>
        </is>
      </c>
      <c r="F73" s="7" t="inlineStr">
        <is>
          <t>Year 1</t>
        </is>
      </c>
      <c r="G73" s="20" t="n">
        <v>500</v>
      </c>
      <c r="H73" s="20" t="n">
        <v>0</v>
      </c>
      <c r="I73" s="21">
        <f>G73-H73</f>
        <v/>
      </c>
      <c r="J73" s="8">
        <f>IF(G73=0,0,H73/G73)</f>
        <v/>
      </c>
      <c r="K73" t="inlineStr">
        <is>
          <t>N/A</t>
        </is>
      </c>
      <c r="L73" s="8">
        <f>MIN(J73,1)</f>
        <v/>
      </c>
      <c r="M73" t="inlineStr">
        <is>
          <t>Subsequent to the site visit CBRE was informed of additional areas of repairs needed. Unit 4425 - Handrail is broken and should be repaired at this time. Costs for this work are included in the cost t</t>
        </is>
      </c>
      <c r="N73" s="7">
        <f>IF(E73="GC","1st Call","Other")</f>
        <v/>
      </c>
      <c r="O73" s="7" t="inlineStr">
        <is>
          <t>Completed</t>
        </is>
      </c>
      <c r="Q73" s="35">
        <f>IFERROR(MID($A$1,FIND(" acq",$A$1)-4,4)*1,"")</f>
        <v/>
      </c>
      <c r="S73" s="132" t="n">
        <v>45381</v>
      </c>
    </row>
    <row r="74">
      <c r="D74" s="40" t="n"/>
      <c r="E74" s="69" t="n"/>
      <c r="G74" s="20" t="n"/>
      <c r="H74" s="20" t="n"/>
      <c r="I74" s="21" t="n"/>
      <c r="J74" s="8" t="n"/>
      <c r="S74" s="112" t="n"/>
    </row>
    <row r="75">
      <c r="C75" s="48" t="inlineStr">
        <is>
          <t>PROJECTS subtotal (excl. contingency/CM fee)</t>
        </is>
      </c>
      <c r="E75" s="68" t="n"/>
      <c r="G75" s="22">
        <f>SUM(G5:G73)</f>
        <v/>
      </c>
      <c r="H75" s="22">
        <f>SUM(H5:H73)</f>
        <v/>
      </c>
      <c r="I75" s="22">
        <f>SUM(I5:I73)</f>
        <v/>
      </c>
      <c r="J75" s="18">
        <f>IF(G75=0,0,H75/G75)</f>
        <v/>
      </c>
      <c r="L75" s="8">
        <f>MIN(J75,1)</f>
        <v/>
      </c>
      <c r="O75" s="7">
        <f>IF(L75&gt;=1,"Complete",IF(L75&gt;0,"In Progress","Not Started"))</f>
        <v/>
      </c>
      <c r="S75" s="112" t="n"/>
    </row>
    <row r="76">
      <c r="E76" s="52" t="n"/>
      <c r="S76" s="112" t="n"/>
    </row>
    <row r="77">
      <c r="A77" s="17" t="n">
        <v>176</v>
      </c>
      <c r="B77" s="7" t="inlineStr">
        <is>
          <t>Contingency</t>
        </is>
      </c>
      <c r="C77" s="7" t="inlineStr">
        <is>
          <t>Contingency- Other</t>
        </is>
      </c>
      <c r="D77" s="40" t="n"/>
      <c r="E77" s="67" t="inlineStr">
        <is>
          <t>CON</t>
        </is>
      </c>
      <c r="F77" s="15" t="inlineStr">
        <is>
          <t>Contingency</t>
        </is>
      </c>
      <c r="G77" s="20" t="n">
        <v>162465</v>
      </c>
      <c r="H77" s="20" t="n">
        <v>0</v>
      </c>
      <c r="I77" s="21" t="n">
        <v>162465</v>
      </c>
      <c r="J77" s="8">
        <f>IF(G77=0,0,H77/G77)</f>
        <v/>
      </c>
      <c r="K77" t="inlineStr">
        <is>
          <t>N/A</t>
        </is>
      </c>
      <c r="L77" s="8">
        <f>MIN(J77,1)</f>
        <v/>
      </c>
      <c r="N77" s="7">
        <f>IF(E77="GC","1st Call","Other")</f>
        <v/>
      </c>
      <c r="O77" s="7">
        <f>IF(L77&gt;=1,"Complete",IF(L77&gt;0,"In Progress","Not Started"))</f>
        <v/>
      </c>
      <c r="Q77" s="35">
        <f>IFERROR(MID($A$1,FIND(" acq",$A$1)-4,4)*1,"")</f>
        <v/>
      </c>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
  <mergeCells count="2">
    <mergeCell ref="A1:D1"/>
    <mergeCell ref="A2:D2"/>
  </mergeCells>
  <dataValidations count="4">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R5:R119" showDropDown="0" showInputMessage="1" showErrorMessage="1" allowBlank="1" type="list">
      <formula1>"Lender, City Required, Investor, Fire Dept."</formula1>
    </dataValidation>
    <dataValidation sqref="K5:K25"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T173"/>
  <sheetViews>
    <sheetView zoomScaleNormal="100" workbookViewId="0">
      <pane xSplit="2" ySplit="4" topLeftCell="C46" activePane="bottomRight" state="frozen"/>
      <selection activeCell="A2" sqref="A2:D2"/>
      <selection pane="topRight" activeCell="A2" sqref="A2:D2"/>
      <selection pane="bottomLeft" activeCell="A2" sqref="A2:D2"/>
      <selection pane="bottomRight" activeCell="K1"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Oak Forest — 2023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79</v>
      </c>
      <c r="B5" s="7" t="inlineStr">
        <is>
          <t>0800 - Exterior Wall</t>
        </is>
      </c>
      <c r="C5" s="7" t="inlineStr">
        <is>
          <t>Exterior building</t>
        </is>
      </c>
      <c r="D5" s="40" t="inlineStr">
        <is>
          <t>Paint community</t>
        </is>
      </c>
      <c r="E5" s="41" t="inlineStr">
        <is>
          <t>GC</t>
        </is>
      </c>
      <c r="F5" s="7" t="inlineStr">
        <is>
          <t>Year 1</t>
        </is>
      </c>
      <c r="G5" s="20" t="n">
        <v>686000</v>
      </c>
      <c r="H5" s="20" t="n">
        <v>686000</v>
      </c>
      <c r="I5" s="21">
        <f>G5-H5</f>
        <v/>
      </c>
      <c r="J5" s="8">
        <f>IF(G5=0,0,H5/G5)</f>
        <v/>
      </c>
      <c r="K5" s="35" t="n">
        <v>0</v>
      </c>
      <c r="L5" s="8">
        <f>MIN(J5,1)</f>
        <v/>
      </c>
      <c r="M5" t="inlineStr">
        <is>
          <t>Paint community</t>
        </is>
      </c>
      <c r="N5" s="7">
        <f>IF(E5="GC","1st Call","Other")</f>
        <v/>
      </c>
      <c r="O5" s="7">
        <f>IF(L5&gt;=1,"Complete",IF(L5&gt;0,"In Progress","Not Started"))</f>
        <v/>
      </c>
      <c r="Q5" s="35">
        <f>IFERROR(MID($A$1,FIND(" acq",$A$1)-4,4)*1,"")</f>
        <v/>
      </c>
      <c r="R5" s="7" t="n"/>
      <c r="S5" s="111" t="n"/>
    </row>
    <row r="6">
      <c r="A6" s="17" t="n">
        <v>119</v>
      </c>
      <c r="B6" s="7" t="inlineStr">
        <is>
          <t>1100- Specialties, Equipment &amp; Furnishings</t>
        </is>
      </c>
      <c r="C6" s="7" t="inlineStr">
        <is>
          <t>Video systems</t>
        </is>
      </c>
      <c r="D6" s="40" t="n"/>
      <c r="E6" s="67" t="inlineStr">
        <is>
          <t>Capex</t>
        </is>
      </c>
      <c r="F6" s="7" t="inlineStr">
        <is>
          <t>Year 1</t>
        </is>
      </c>
      <c r="G6" s="20" t="n">
        <v>250000</v>
      </c>
      <c r="H6" s="20" t="n">
        <v>40715</v>
      </c>
      <c r="I6" s="21">
        <f>G6-H6</f>
        <v/>
      </c>
      <c r="J6" s="8">
        <f>IF(G6=0,0,H6/G6)</f>
        <v/>
      </c>
      <c r="K6" s="35" t="inlineStr">
        <is>
          <t>N/A</t>
        </is>
      </c>
      <c r="L6" s="8">
        <f>MIN(J6,1)</f>
        <v/>
      </c>
      <c r="N6" s="7">
        <f>IF(E6="GC","1st Call","Other")</f>
        <v/>
      </c>
      <c r="O6" s="7">
        <f>IF(L6&gt;=1,"Complete",IF(L6&gt;0,"In Progress","Not Started"))</f>
        <v/>
      </c>
      <c r="Q6" s="35">
        <f>IFERROR(MID($A$1,FIND(" acq",$A$1)-4,4)*1,"")</f>
        <v/>
      </c>
      <c r="R6" s="7" t="n"/>
      <c r="S6" s="111" t="n"/>
    </row>
    <row r="7" ht="30" customHeight="1">
      <c r="A7" s="7" t="n">
        <v>21</v>
      </c>
      <c r="B7" s="7" t="inlineStr">
        <is>
          <t>0200 - Site Utilities &amp; Improvements</t>
        </is>
      </c>
      <c r="C7" s="7" t="inlineStr">
        <is>
          <t>Fences &amp; gates - site perimeter</t>
        </is>
      </c>
      <c r="D7" s="40" t="inlineStr">
        <is>
          <t>Repair and paint wooden fence and replace sections of damaged metal fence, Repair gate operators and ped gate closers</t>
        </is>
      </c>
      <c r="E7" s="41" t="inlineStr">
        <is>
          <t>GC</t>
        </is>
      </c>
      <c r="F7" s="7" t="inlineStr">
        <is>
          <t>Year 1</t>
        </is>
      </c>
      <c r="G7" s="20" t="n">
        <v>185000</v>
      </c>
      <c r="H7" s="20" t="n">
        <v>185000</v>
      </c>
      <c r="I7" s="21">
        <f>G7-H7</f>
        <v/>
      </c>
      <c r="J7" s="8">
        <f>IF(G7=0,0,H7/G7)</f>
        <v/>
      </c>
      <c r="K7" s="35" t="n">
        <v>0</v>
      </c>
      <c r="L7" s="8">
        <f>MIN(J7,1)</f>
        <v/>
      </c>
      <c r="M7" t="inlineStr">
        <is>
          <t>Repair and paint wooden fence and replace sections of damaged metal fence, Repair gate operators and ped gate closers</t>
        </is>
      </c>
      <c r="N7" s="7">
        <f>IF(E7="GC","1st Call","Other")</f>
        <v/>
      </c>
      <c r="O7" s="7">
        <f>IF(L7&gt;=1,"Complete",IF(L7&gt;0,"In Progress","Not Started"))</f>
        <v/>
      </c>
      <c r="Q7" s="35">
        <f>IFERROR(MID($A$1,FIND(" acq",$A$1)-4,4)*1,"")</f>
        <v/>
      </c>
      <c r="R7" s="7" t="n"/>
      <c r="S7" s="111" t="n"/>
    </row>
    <row r="8">
      <c r="A8" s="17" t="n">
        <v>108</v>
      </c>
      <c r="B8" s="7" t="inlineStr">
        <is>
          <t>0900 - FF&amp;E in Units</t>
        </is>
      </c>
      <c r="C8" s="7" t="inlineStr">
        <is>
          <t>Washer/dryer</t>
        </is>
      </c>
      <c r="D8" s="40" t="n"/>
      <c r="E8" s="67" t="inlineStr">
        <is>
          <t>Capex</t>
        </is>
      </c>
      <c r="F8" s="7" t="inlineStr">
        <is>
          <t>Year 1</t>
        </is>
      </c>
      <c r="G8" s="20" t="n">
        <v>130000</v>
      </c>
      <c r="H8" s="20" t="n">
        <v>0</v>
      </c>
      <c r="I8" s="21">
        <f>G8-H8</f>
        <v/>
      </c>
      <c r="J8" s="8">
        <f>IF(G8=0,0,H8/G8)</f>
        <v/>
      </c>
      <c r="K8" s="35" t="inlineStr">
        <is>
          <t>N/A</t>
        </is>
      </c>
      <c r="L8" s="8">
        <f>MIN(J8,1)</f>
        <v/>
      </c>
      <c r="N8" s="7">
        <f>IF(E8="GC","1st Call","Other")</f>
        <v/>
      </c>
      <c r="O8" s="7">
        <f>IF(L8&gt;=1,"Complete",IF(L8&gt;0,"In Progress","Not Started"))</f>
        <v/>
      </c>
      <c r="Q8" s="35">
        <f>IFERROR(MID($A$1,FIND(" acq",$A$1)-4,4)*1,"")</f>
        <v/>
      </c>
      <c r="R8" s="7" t="n"/>
      <c r="S8" s="111" t="n"/>
    </row>
    <row r="9">
      <c r="A9" s="7" t="n">
        <v>23</v>
      </c>
      <c r="B9" s="7" t="inlineStr">
        <is>
          <t>0200 - Site Utilities &amp; Improvements</t>
        </is>
      </c>
      <c r="C9" s="7" t="inlineStr">
        <is>
          <t>Landscaping</t>
        </is>
      </c>
      <c r="D9" s="40" t="inlineStr">
        <is>
          <t>Trim Trees and remove dead bushes</t>
        </is>
      </c>
      <c r="E9" s="41" t="inlineStr">
        <is>
          <t>GC</t>
        </is>
      </c>
      <c r="F9" s="7" t="inlineStr">
        <is>
          <t>Year 1</t>
        </is>
      </c>
      <c r="G9" s="20" t="n">
        <v>85000</v>
      </c>
      <c r="H9" s="20" t="n">
        <v>85000</v>
      </c>
      <c r="I9" s="21">
        <f>G9-H9</f>
        <v/>
      </c>
      <c r="J9" s="8">
        <f>IF(G9=0,0,H9/G9)</f>
        <v/>
      </c>
      <c r="K9" s="35" t="n">
        <v>0</v>
      </c>
      <c r="L9" s="8">
        <f>MIN(J9,1)</f>
        <v/>
      </c>
      <c r="M9" t="inlineStr">
        <is>
          <t>Trim Trees and remove dead bushes</t>
        </is>
      </c>
      <c r="N9" s="7">
        <f>IF(E9="GC","1st Call","Other")</f>
        <v/>
      </c>
      <c r="O9" s="7">
        <f>IF(L9&gt;=1,"Complete",IF(L9&gt;0,"In Progress","Not Started"))</f>
        <v/>
      </c>
      <c r="Q9" s="35">
        <f>IFERROR(MID($A$1,FIND(" acq",$A$1)-4,4)*1,"")</f>
        <v/>
      </c>
      <c r="R9" s="7" t="n"/>
      <c r="S9" s="111" t="n"/>
    </row>
    <row r="10">
      <c r="A10" s="17" t="n">
        <v>24</v>
      </c>
      <c r="B10" s="7" t="inlineStr">
        <is>
          <t>0200 - Site Utilities &amp; Improvements</t>
        </is>
      </c>
      <c r="C10" s="7" t="inlineStr">
        <is>
          <t>Resurface swimming pool</t>
        </is>
      </c>
      <c r="D10" s="40" t="inlineStr">
        <is>
          <t>Resurface three pools with pebble tech plaster</t>
        </is>
      </c>
      <c r="E10" s="41" t="inlineStr">
        <is>
          <t>GC</t>
        </is>
      </c>
      <c r="F10" s="7" t="inlineStr">
        <is>
          <t>Year 1</t>
        </is>
      </c>
      <c r="G10" s="20" t="n">
        <v>81000</v>
      </c>
      <c r="H10" s="20" t="n">
        <v>81000</v>
      </c>
      <c r="I10" s="21">
        <f>G10-H10</f>
        <v/>
      </c>
      <c r="J10" s="8">
        <f>IF(G10=0,0,H10/G10)</f>
        <v/>
      </c>
      <c r="K10" s="35" t="n">
        <v>0</v>
      </c>
      <c r="L10" s="8">
        <f>MIN(J10,1)</f>
        <v/>
      </c>
      <c r="M10" t="inlineStr">
        <is>
          <t>Resurface three pools with pebble tech plaster</t>
        </is>
      </c>
      <c r="N10" s="7">
        <f>IF(E10="GC","1st Call","Other")</f>
        <v/>
      </c>
      <c r="O10" s="7">
        <f>IF(L10&gt;=1,"Complete",IF(L10&gt;0,"In Progress","Not Started"))</f>
        <v/>
      </c>
      <c r="Q10" s="35">
        <f>IFERROR(MID($A$1,FIND(" acq",$A$1)-4,4)*1,"")</f>
        <v/>
      </c>
      <c r="R10" s="7" t="n"/>
      <c r="S10" s="111" t="n"/>
    </row>
    <row r="11">
      <c r="A11" s="7" t="n">
        <v>114</v>
      </c>
      <c r="B11" s="7" t="inlineStr">
        <is>
          <t>1100- Specialties, Equipment &amp; Furnishings</t>
        </is>
      </c>
      <c r="C11" s="7" t="inlineStr">
        <is>
          <t>Clubhouse / Office Redecorate (FFE)</t>
        </is>
      </c>
      <c r="D11" s="40" t="inlineStr">
        <is>
          <t>New clubhouse furniture</t>
        </is>
      </c>
      <c r="E11" s="67" t="inlineStr">
        <is>
          <t>Capex</t>
        </is>
      </c>
      <c r="F11" s="7" t="inlineStr">
        <is>
          <t>Year 1</t>
        </is>
      </c>
      <c r="G11" s="20" t="n">
        <v>80000</v>
      </c>
      <c r="H11" s="20" t="n">
        <v>59297</v>
      </c>
      <c r="I11" s="21">
        <f>G11-H11</f>
        <v/>
      </c>
      <c r="J11" s="8">
        <f>IF(G11=0,0,H11/G11)</f>
        <v/>
      </c>
      <c r="K11" s="35" t="inlineStr">
        <is>
          <t>N/A</t>
        </is>
      </c>
      <c r="L11" s="8">
        <f>MIN(J11,1)</f>
        <v/>
      </c>
      <c r="M11" t="inlineStr">
        <is>
          <t>New clubhouse furniture</t>
        </is>
      </c>
      <c r="N11" s="7">
        <f>IF(E11="GC","1st Call","Other")</f>
        <v/>
      </c>
      <c r="O11" s="7">
        <f>IF(L11&gt;=1,"Complete",IF(L11&gt;0,"In Progress","Not Started"))</f>
        <v/>
      </c>
      <c r="Q11" s="35">
        <f>IFERROR(MID($A$1,FIND(" acq",$A$1)-4,4)*1,"")</f>
        <v/>
      </c>
      <c r="R11" s="7" t="n"/>
      <c r="S11" s="111" t="n"/>
    </row>
    <row r="12">
      <c r="A12" s="17" t="n">
        <v>122</v>
      </c>
      <c r="B12" s="7" t="inlineStr">
        <is>
          <t>1100- Specialties, Equipment &amp; Furnishings</t>
        </is>
      </c>
      <c r="C12" s="7" t="inlineStr">
        <is>
          <t>Pool area enhancements</t>
        </is>
      </c>
      <c r="D12" s="40" t="inlineStr">
        <is>
          <t>Address pool inspection items, upgraded pool deck</t>
        </is>
      </c>
      <c r="E12" s="67" t="inlineStr">
        <is>
          <t>Capex</t>
        </is>
      </c>
      <c r="F12" s="7" t="inlineStr">
        <is>
          <t>Year 1</t>
        </is>
      </c>
      <c r="G12" s="20" t="n">
        <v>80000</v>
      </c>
      <c r="H12" s="20" t="n">
        <v>23295</v>
      </c>
      <c r="I12" s="21">
        <f>G12-H12</f>
        <v/>
      </c>
      <c r="J12" s="8">
        <f>IF(G12=0,0,H12/G12)</f>
        <v/>
      </c>
      <c r="K12" s="35" t="inlineStr">
        <is>
          <t>N/A</t>
        </is>
      </c>
      <c r="L12" s="8">
        <f>MIN(J12,1)</f>
        <v/>
      </c>
      <c r="M12" t="inlineStr">
        <is>
          <t>Address pool inspection items, upgraded pool deck</t>
        </is>
      </c>
      <c r="N12" s="7">
        <f>IF(E12="GC","1st Call","Other")</f>
        <v/>
      </c>
      <c r="O12" s="7">
        <f>IF(L12&gt;=1,"Complete",IF(L12&gt;0,"In Progress","Not Started"))</f>
        <v/>
      </c>
      <c r="Q12" s="35">
        <f>IFERROR(MID($A$1,FIND(" acq",$A$1)-4,4)*1,"")</f>
        <v/>
      </c>
      <c r="R12" s="7" t="n"/>
      <c r="S12" s="111" t="n"/>
    </row>
    <row r="13" ht="240" customHeight="1">
      <c r="A13" s="7" t="n">
        <v>143</v>
      </c>
      <c r="B13" s="7" t="inlineStr">
        <is>
          <t>1600 - Electrical</t>
        </is>
      </c>
      <c r="C13" s="7" t="inlineStr">
        <is>
          <t>Fire and Sprinklers</t>
        </is>
      </c>
      <c r="D13" s="40" t="inlineStr">
        <is>
          <t>replace painted heads in units 
From PCA- $68,000- The fire and life safety system appeared to be in overall fair to average condition. The AFSS risers were last inspected by FPI LLC in December 2022, and the fire alarm panels were last inspected by ACT Low Voltage LLC in December 2022. All of the building AFSS were yellow tagged for painted fire sprinkler heads, and most fire alarm panels observed had supervisory/ trouble statuses or were actively alarming. Management did not provide a copy of the most recent fire inspection report or a bid to complete repairs. Blackstone recommends that a fire safety contractor evaluate the AFSS and fire alarm panels and complete necessary repairs to correct these conditions as a priority repair (PR-90) need. The costs included for these repairs are for budgetary purposes only; the fire safety contractor will need to provide an accurate count of painted fire sprinkler heads and provide more accurate costs for repairs.</t>
        </is>
      </c>
      <c r="E13" s="41" t="inlineStr">
        <is>
          <t>GC</t>
        </is>
      </c>
      <c r="F13" s="7" t="inlineStr">
        <is>
          <t>Year 1</t>
        </is>
      </c>
      <c r="G13" s="20" t="n">
        <v>68000</v>
      </c>
      <c r="H13" s="20" t="n">
        <v>68000</v>
      </c>
      <c r="I13" s="21">
        <f>G13-H13</f>
        <v/>
      </c>
      <c r="J13" s="8">
        <f>IF(G13=0,0,H13/G13)</f>
        <v/>
      </c>
      <c r="K13" s="35" t="n">
        <v>0</v>
      </c>
      <c r="L13" s="8">
        <f>MIN(J13,1)</f>
        <v/>
      </c>
      <c r="M13" t="inlineStr">
        <is>
          <t>replace painted heads in units 
From PCA- $68,000- The fire and life safety system appeared to be in overall fair to average condition. The AFSS risers were last inspected by FPI LLC in December 2022,</t>
        </is>
      </c>
      <c r="N13" s="7">
        <f>IF(E13="GC","1st Call","Other")</f>
        <v/>
      </c>
      <c r="O13" s="7">
        <f>IF(L13&gt;=1,"Complete",IF(L13&gt;0,"In Progress","Not Started"))</f>
        <v/>
      </c>
      <c r="Q13" s="35">
        <f>IFERROR(MID($A$1,FIND(" acq",$A$1)-4,4)*1,"")</f>
        <v/>
      </c>
      <c r="R13" s="7" t="n"/>
      <c r="S13" s="131" t="n">
        <v>45090</v>
      </c>
    </row>
    <row r="14">
      <c r="A14" s="17" t="n">
        <v>107</v>
      </c>
      <c r="B14" s="7" t="inlineStr">
        <is>
          <t>0900 - FF&amp;E in Units</t>
        </is>
      </c>
      <c r="C14" s="7" t="inlineStr">
        <is>
          <t xml:space="preserve">Range Queen </t>
        </is>
      </c>
      <c r="D14" s="40" t="inlineStr">
        <is>
          <t>Fire stops</t>
        </is>
      </c>
      <c r="E14" s="41" t="inlineStr">
        <is>
          <t>GC</t>
        </is>
      </c>
      <c r="F14" s="7" t="inlineStr">
        <is>
          <t>Year 1</t>
        </is>
      </c>
      <c r="G14" s="20" t="n">
        <v>66120</v>
      </c>
      <c r="H14" s="20" t="n">
        <v>66120</v>
      </c>
      <c r="I14" s="21">
        <f>G14-H14</f>
        <v/>
      </c>
      <c r="J14" s="8">
        <f>IF(G14=0,0,H14/G14)</f>
        <v/>
      </c>
      <c r="K14" s="35" t="n">
        <v>0</v>
      </c>
      <c r="L14" s="8">
        <f>MIN(J14,1)</f>
        <v/>
      </c>
      <c r="M14" t="inlineStr">
        <is>
          <t>Fire stops</t>
        </is>
      </c>
      <c r="N14" s="7">
        <f>IF(E14="GC","1st Call","Other")</f>
        <v/>
      </c>
      <c r="O14" s="7">
        <f>IF(L14&gt;=1,"Complete",IF(L14&gt;0,"In Progress","Not Started"))</f>
        <v/>
      </c>
      <c r="Q14" s="35">
        <f>IFERROR(MID($A$1,FIND(" acq",$A$1)-4,4)*1,"")</f>
        <v/>
      </c>
      <c r="R14" s="7" t="n"/>
      <c r="S14" s="111" t="n"/>
    </row>
    <row r="15">
      <c r="A15" s="7" t="n">
        <v>14</v>
      </c>
      <c r="B15" s="7" t="inlineStr">
        <is>
          <t>0200 - Site Utilities &amp; Improvements</t>
        </is>
      </c>
      <c r="C15" s="7" t="inlineStr">
        <is>
          <t>Concrete pavement</t>
        </is>
      </c>
      <c r="D15" s="40" t="inlineStr">
        <is>
          <t>repair pot holes and broken sidewalks</t>
        </is>
      </c>
      <c r="E15" s="41" t="inlineStr">
        <is>
          <t>GC</t>
        </is>
      </c>
      <c r="F15" s="7" t="inlineStr">
        <is>
          <t>Year 1</t>
        </is>
      </c>
      <c r="G15" s="20" t="n">
        <v>62000</v>
      </c>
      <c r="H15" s="20" t="n">
        <v>62000</v>
      </c>
      <c r="I15" s="21">
        <f>G15-H15</f>
        <v/>
      </c>
      <c r="J15" s="8">
        <f>IF(G15=0,0,H15/G15)</f>
        <v/>
      </c>
      <c r="K15" s="35" t="n">
        <v>0</v>
      </c>
      <c r="L15" s="8">
        <f>MIN(J15,1)</f>
        <v/>
      </c>
      <c r="M15" t="inlineStr">
        <is>
          <t>repair pot holes and broken sidewalks</t>
        </is>
      </c>
      <c r="N15" s="7">
        <f>IF(E15="GC","1st Call","Other")</f>
        <v/>
      </c>
      <c r="O15" s="7">
        <f>IF(L15&gt;=1,"Complete",IF(L15&gt;0,"In Progress","Not Started"))</f>
        <v/>
      </c>
      <c r="Q15" s="35">
        <f>IFERROR(MID($A$1,FIND(" acq",$A$1)-4,4)*1,"")</f>
        <v/>
      </c>
      <c r="R15" s="7" t="n"/>
      <c r="S15" s="111" t="n"/>
    </row>
    <row r="16">
      <c r="A16" s="17" t="n">
        <v>47</v>
      </c>
      <c r="B16" s="7" t="inlineStr">
        <is>
          <t>0400 - Structure</t>
        </is>
      </c>
      <c r="C16" s="7" t="inlineStr">
        <is>
          <t>Wall framing</t>
        </is>
      </c>
      <c r="D16" s="40" t="inlineStr">
        <is>
          <t>Replace damaged gable vents and balcony structure</t>
        </is>
      </c>
      <c r="E16" s="41" t="inlineStr">
        <is>
          <t>GC</t>
        </is>
      </c>
      <c r="F16" s="7" t="inlineStr">
        <is>
          <t>Year 1</t>
        </is>
      </c>
      <c r="G16" s="20" t="n">
        <v>62000</v>
      </c>
      <c r="H16" s="20" t="n">
        <v>62000</v>
      </c>
      <c r="I16" s="21">
        <f>G16-H16</f>
        <v/>
      </c>
      <c r="J16" s="8">
        <f>IF(G16=0,0,H16/G16)</f>
        <v/>
      </c>
      <c r="K16" s="35" t="n">
        <v>0</v>
      </c>
      <c r="L16" s="8">
        <f>MIN(J16,1)</f>
        <v/>
      </c>
      <c r="M16" t="inlineStr">
        <is>
          <t>Replace damaged gable vents and balcony structure</t>
        </is>
      </c>
      <c r="N16" s="7">
        <f>IF(E16="GC","1st Call","Other")</f>
        <v/>
      </c>
      <c r="O16" s="7">
        <f>IF(L16&gt;=1,"Complete",IF(L16&gt;0,"In Progress","Not Started"))</f>
        <v/>
      </c>
      <c r="Q16" s="35">
        <f>IFERROR(MID($A$1,FIND(" acq",$A$1)-4,4)*1,"")</f>
        <v/>
      </c>
      <c r="R16" s="7" t="n"/>
      <c r="S16" s="111" t="n"/>
    </row>
    <row r="17" ht="45" customHeight="1">
      <c r="A17" s="7" t="n">
        <v>113</v>
      </c>
      <c r="B17" s="7" t="inlineStr">
        <is>
          <t>1100- Specialties, Equipment &amp; Furnishings</t>
        </is>
      </c>
      <c r="C17" s="7" t="inlineStr">
        <is>
          <t>Clubhouse / Office Remodel</t>
        </is>
      </c>
      <c r="D17" s="40" t="inlineStr">
        <is>
          <t>Paint accent walls
Create built in desk/counter
Add glass wall and door to back right office for tenant discussions</t>
        </is>
      </c>
      <c r="E17" s="41" t="inlineStr">
        <is>
          <t>GC</t>
        </is>
      </c>
      <c r="F17" s="7" t="inlineStr">
        <is>
          <t>Year 1</t>
        </is>
      </c>
      <c r="G17" s="20" t="n">
        <v>50000</v>
      </c>
      <c r="H17" s="20" t="n">
        <v>50000</v>
      </c>
      <c r="I17" s="21">
        <f>G17-H17</f>
        <v/>
      </c>
      <c r="J17" s="8">
        <f>IF(G17=0,0,H17/G17)</f>
        <v/>
      </c>
      <c r="K17" s="35" t="n">
        <v>0</v>
      </c>
      <c r="L17" s="8">
        <f>MIN(J17,1)</f>
        <v/>
      </c>
      <c r="M17" t="inlineStr">
        <is>
          <t>Paint accent walls
Create built in desk/counter
Add glass wall and door to back right office for tenant discussions</t>
        </is>
      </c>
      <c r="N17" s="7">
        <f>IF(E17="GC","1st Call","Other")</f>
        <v/>
      </c>
      <c r="O17" s="7">
        <f>IF(L17&gt;=1,"Complete",IF(L17&gt;0,"In Progress","Not Started"))</f>
        <v/>
      </c>
      <c r="Q17" s="35">
        <f>IFERROR(MID($A$1,FIND(" acq",$A$1)-4,4)*1,"")</f>
        <v/>
      </c>
      <c r="R17" s="7" t="n"/>
      <c r="S17" s="111" t="n"/>
    </row>
    <row r="18">
      <c r="A18" s="17" t="n">
        <v>80</v>
      </c>
      <c r="B18" s="7" t="inlineStr">
        <is>
          <t>0800 - Exterior Wall</t>
        </is>
      </c>
      <c r="C18" s="7" t="inlineStr">
        <is>
          <t>Repair / replace wood trim</t>
        </is>
      </c>
      <c r="D18" s="40" t="n"/>
      <c r="E18" s="41" t="inlineStr">
        <is>
          <t>GC</t>
        </is>
      </c>
      <c r="F18" s="7" t="inlineStr">
        <is>
          <t>Year 1</t>
        </is>
      </c>
      <c r="G18" s="20" t="n">
        <v>48000</v>
      </c>
      <c r="H18" s="20" t="n">
        <v>48000</v>
      </c>
      <c r="I18" s="21">
        <f>G18-H18</f>
        <v/>
      </c>
      <c r="J18" s="8">
        <f>IF(G18=0,0,H18/G18)</f>
        <v/>
      </c>
      <c r="K18" s="35" t="n">
        <v>0</v>
      </c>
      <c r="L18" s="8">
        <f>MIN(J18,1)</f>
        <v/>
      </c>
      <c r="N18" s="7">
        <f>IF(E18="GC","1st Call","Other")</f>
        <v/>
      </c>
      <c r="O18" s="7">
        <f>IF(L18&gt;=1,"Complete",IF(L18&gt;0,"In Progress","Not Started"))</f>
        <v/>
      </c>
      <c r="Q18" s="35">
        <f>IFERROR(MID($A$1,FIND(" acq",$A$1)-4,4)*1,"")</f>
        <v/>
      </c>
      <c r="R18" s="7" t="n"/>
      <c r="S18" s="111" t="n"/>
    </row>
    <row r="19">
      <c r="A19" s="7" t="n">
        <v>35</v>
      </c>
      <c r="B19" s="7" t="inlineStr">
        <is>
          <t>0200 - Site Utilities &amp; Improvements</t>
        </is>
      </c>
      <c r="C19" s="7" t="inlineStr">
        <is>
          <t xml:space="preserve">Carport and garage </t>
        </is>
      </c>
      <c r="D19" s="40" t="inlineStr">
        <is>
          <t>Repair carport damage</t>
        </is>
      </c>
      <c r="E19" s="41" t="inlineStr">
        <is>
          <t>GC</t>
        </is>
      </c>
      <c r="F19" s="7" t="inlineStr">
        <is>
          <t>Year 1</t>
        </is>
      </c>
      <c r="G19" s="20" t="n">
        <v>39000</v>
      </c>
      <c r="H19" s="20" t="n">
        <v>39000</v>
      </c>
      <c r="I19" s="21">
        <f>G19-H19</f>
        <v/>
      </c>
      <c r="J19" s="8">
        <f>IF(G19=0,0,H19/G19)</f>
        <v/>
      </c>
      <c r="K19" s="35" t="n">
        <v>0</v>
      </c>
      <c r="L19" s="8">
        <f>MIN(J19,1)</f>
        <v/>
      </c>
      <c r="M19" t="inlineStr">
        <is>
          <t>Repair carport damage</t>
        </is>
      </c>
      <c r="N19" s="7">
        <f>IF(E19="GC","1st Call","Other")</f>
        <v/>
      </c>
      <c r="O19" s="7">
        <f>IF(L19&gt;=1,"Complete",IF(L19&gt;0,"In Progress","Not Started"))</f>
        <v/>
      </c>
      <c r="Q19" s="35">
        <f>IFERROR(MID($A$1,FIND(" acq",$A$1)-4,4)*1,"")</f>
        <v/>
      </c>
      <c r="R19" s="7" t="n"/>
      <c r="S19" s="111" t="n"/>
    </row>
    <row r="20">
      <c r="A20" s="17" t="n">
        <v>59</v>
      </c>
      <c r="B20" s="7" t="inlineStr">
        <is>
          <t>0700 - Roofing</t>
        </is>
      </c>
      <c r="C20" s="7" t="inlineStr">
        <is>
          <t>Asphalt composite shingle roofing</t>
        </is>
      </c>
      <c r="D20" s="40" t="inlineStr">
        <is>
          <t>minor roof repairs</t>
        </is>
      </c>
      <c r="E20" s="41" t="inlineStr">
        <is>
          <t>GC</t>
        </is>
      </c>
      <c r="F20" s="7" t="inlineStr">
        <is>
          <t>Year 1</t>
        </is>
      </c>
      <c r="G20" s="20" t="n">
        <v>38000</v>
      </c>
      <c r="H20" s="20" t="n">
        <v>38000</v>
      </c>
      <c r="I20" s="21">
        <f>G20-H20</f>
        <v/>
      </c>
      <c r="J20" s="8">
        <f>IF(G20=0,0,H20/G20)</f>
        <v/>
      </c>
      <c r="K20" s="35" t="n">
        <v>0</v>
      </c>
      <c r="L20" s="8">
        <f>MIN(J20,1)</f>
        <v/>
      </c>
      <c r="M20" t="inlineStr">
        <is>
          <t>minor roof repairs</t>
        </is>
      </c>
      <c r="N20" s="7">
        <f>IF(E20="GC","1st Call","Other")</f>
        <v/>
      </c>
      <c r="O20" s="7">
        <f>IF(L20&gt;=1,"Complete",IF(L20&gt;0,"In Progress","Not Started"))</f>
        <v/>
      </c>
      <c r="Q20" s="35">
        <f>IFERROR(MID($A$1,FIND(" acq",$A$1)-4,4)*1,"")</f>
        <v/>
      </c>
      <c r="R20" s="7" t="n"/>
      <c r="S20" s="111" t="n"/>
    </row>
    <row r="21">
      <c r="A21" s="7" t="n">
        <v>64</v>
      </c>
      <c r="B21" s="7" t="inlineStr">
        <is>
          <t>0700 - Roofing</t>
        </is>
      </c>
      <c r="C21" s="7" t="inlineStr">
        <is>
          <t>Gutters &amp; downspouts</t>
        </is>
      </c>
      <c r="D21" s="40" t="inlineStr">
        <is>
          <t>Clean down spouts and gutters</t>
        </is>
      </c>
      <c r="E21" s="41" t="inlineStr">
        <is>
          <t>GC</t>
        </is>
      </c>
      <c r="F21" s="7" t="inlineStr">
        <is>
          <t>Year 1</t>
        </is>
      </c>
      <c r="G21" s="20" t="n">
        <v>38000</v>
      </c>
      <c r="H21" s="20" t="n">
        <v>38000</v>
      </c>
      <c r="I21" s="21">
        <f>G21-H21</f>
        <v/>
      </c>
      <c r="J21" s="8">
        <f>IF(G21=0,0,H21/G21)</f>
        <v/>
      </c>
      <c r="K21" s="35" t="n">
        <v>0</v>
      </c>
      <c r="L21" s="8">
        <f>MIN(J21,1)</f>
        <v/>
      </c>
      <c r="M21" t="inlineStr">
        <is>
          <t>Clean down spouts and gutters</t>
        </is>
      </c>
      <c r="N21" s="7">
        <f>IF(E21="GC","1st Call","Other")</f>
        <v/>
      </c>
      <c r="O21" s="7">
        <f>IF(L21&gt;=1,"Complete",IF(L21&gt;0,"In Progress","Not Started"))</f>
        <v/>
      </c>
      <c r="Q21" s="35">
        <f>IFERROR(MID($A$1,FIND(" acq",$A$1)-4,4)*1,"")</f>
        <v/>
      </c>
      <c r="R21" s="7" t="n"/>
      <c r="S21" s="111" t="n"/>
    </row>
    <row r="22">
      <c r="A22" s="17" t="n">
        <v>76</v>
      </c>
      <c r="B22" s="7" t="inlineStr">
        <is>
          <t>0800 - Exterior Wall</t>
        </is>
      </c>
      <c r="C22" s="7" t="inlineStr">
        <is>
          <t>Repair stucco</t>
        </is>
      </c>
      <c r="D22" s="40" t="n"/>
      <c r="E22" s="41" t="inlineStr">
        <is>
          <t>GC</t>
        </is>
      </c>
      <c r="F22" s="7" t="inlineStr">
        <is>
          <t>Year 1</t>
        </is>
      </c>
      <c r="G22" s="20" t="n">
        <v>38000</v>
      </c>
      <c r="H22" s="20" t="n">
        <v>38000</v>
      </c>
      <c r="I22" s="21">
        <f>G22-H22</f>
        <v/>
      </c>
      <c r="J22" s="8">
        <f>IF(G22=0,0,H22/G22)</f>
        <v/>
      </c>
      <c r="K22" s="35" t="n">
        <v>0</v>
      </c>
      <c r="L22" s="8">
        <f>MIN(J22,1)</f>
        <v/>
      </c>
      <c r="N22" s="7">
        <f>IF(E22="GC","1st Call","Other")</f>
        <v/>
      </c>
      <c r="O22" s="7">
        <f>IF(L22&gt;=1,"Complete",IF(L22&gt;0,"In Progress","Not Started"))</f>
        <v/>
      </c>
      <c r="Q22" s="35">
        <f>IFERROR(MID($A$1,FIND(" acq",$A$1)-4,4)*1,"")</f>
        <v/>
      </c>
      <c r="R22" s="7" t="n"/>
      <c r="S22" s="111" t="n"/>
    </row>
    <row r="23" ht="165" customHeight="1">
      <c r="A23" s="7" t="n">
        <v>19</v>
      </c>
      <c r="B23" s="7" t="inlineStr">
        <is>
          <t>0200 - Site Utilities &amp; Improvements</t>
        </is>
      </c>
      <c r="C23" s="7" t="inlineStr">
        <is>
          <t>Landscape irrigation</t>
        </is>
      </c>
      <c r="D23" s="40" t="inlineStr">
        <is>
          <t>Inspect and repair irrigation.  
From PCA- $34,000- The landscaping and irrigation systems appeared to be in fair to average condition. Blackstone observed overgrown shrubs, bushes, and tree branches in contact or in close proximity to exterior walls and roofs at buildings throughout the property. In addition, damaged and/or dead bushes and bare soil were observed at multiple areas. Blackstone recommends installing suitable groundcover and/or resodding areas of bare soil, removing dead/damaged bushes and trimming overgrown shrubs, bushes, and tree branches throughout the property as a priority repair need.</t>
        </is>
      </c>
      <c r="E23" s="41" t="inlineStr">
        <is>
          <t>GC</t>
        </is>
      </c>
      <c r="F23" s="7" t="inlineStr">
        <is>
          <t>Year 1</t>
        </is>
      </c>
      <c r="G23" s="20" t="n">
        <v>34000</v>
      </c>
      <c r="H23" s="20" t="n">
        <v>34000</v>
      </c>
      <c r="I23" s="21">
        <f>G23-H23</f>
        <v/>
      </c>
      <c r="J23" s="8">
        <f>IF(G23=0,0,H23/G23)</f>
        <v/>
      </c>
      <c r="K23" s="35" t="n">
        <v>0</v>
      </c>
      <c r="L23" s="8">
        <f>MIN(J23,1)</f>
        <v/>
      </c>
      <c r="M23" t="inlineStr">
        <is>
          <t xml:space="preserve">Inspect and repair irrigation.  
From PCA- $34,000- The landscaping and irrigation systems appeared to be in fair to average condition. Blackstone observed overgrown shrubs, bushes, and tree branches </t>
        </is>
      </c>
      <c r="N23" s="7">
        <f>IF(E23="GC","1st Call","Other")</f>
        <v/>
      </c>
      <c r="O23" s="7">
        <f>IF(L23&gt;=1,"Complete",IF(L23&gt;0,"In Progress","Not Started"))</f>
        <v/>
      </c>
      <c r="Q23" s="35">
        <f>IFERROR(MID($A$1,FIND(" acq",$A$1)-4,4)*1,"")</f>
        <v/>
      </c>
      <c r="R23" s="7" t="n"/>
      <c r="S23" s="131" t="n">
        <v>45365</v>
      </c>
    </row>
    <row r="24" ht="30" customHeight="1">
      <c r="A24" s="17" t="n">
        <v>74</v>
      </c>
      <c r="B24" s="7" t="inlineStr">
        <is>
          <t>0800 - Exterior Wall</t>
        </is>
      </c>
      <c r="C24" s="7" t="inlineStr">
        <is>
          <t>Dryer Vents</t>
        </is>
      </c>
      <c r="D24" s="40" t="inlineStr">
        <is>
          <t>Clean dryer vents ($45@) &amp; Vent cover replacements as needed ($3000)</t>
        </is>
      </c>
      <c r="E24" s="41" t="inlineStr">
        <is>
          <t>GC</t>
        </is>
      </c>
      <c r="F24" s="7" t="inlineStr">
        <is>
          <t>Year 1</t>
        </is>
      </c>
      <c r="G24" s="20" t="n">
        <v>34000</v>
      </c>
      <c r="H24" s="20" t="n">
        <v>34000</v>
      </c>
      <c r="I24" s="21">
        <f>G24-H24</f>
        <v/>
      </c>
      <c r="J24" s="8">
        <f>IF(G24=0,0,H24/G24)</f>
        <v/>
      </c>
      <c r="K24" s="35" t="n">
        <v>0</v>
      </c>
      <c r="L24" s="8">
        <f>MIN(J24,1)</f>
        <v/>
      </c>
      <c r="M24" t="inlineStr">
        <is>
          <t>Clean dryer vents ($45@) &amp; Vent cover replacements as needed ($3000)</t>
        </is>
      </c>
      <c r="N24" s="7">
        <f>IF(E24="GC","1st Call","Other")</f>
        <v/>
      </c>
      <c r="O24" s="7">
        <f>IF(L24&gt;=1,"Complete",IF(L24&gt;0,"In Progress","Not Started"))</f>
        <v/>
      </c>
      <c r="Q24" s="35">
        <f>IFERROR(MID($A$1,FIND(" acq",$A$1)-4,4)*1,"")</f>
        <v/>
      </c>
      <c r="R24" s="7" t="n"/>
      <c r="S24" s="111" t="n"/>
    </row>
    <row r="25">
      <c r="A25" s="7" t="n">
        <v>77</v>
      </c>
      <c r="B25" s="7" t="inlineStr">
        <is>
          <t>0800 - Exterior Wall</t>
        </is>
      </c>
      <c r="C25" s="7" t="inlineStr">
        <is>
          <t xml:space="preserve">Breezeway soffit repairs </t>
        </is>
      </c>
      <c r="D25" s="40" t="inlineStr">
        <is>
          <t>Repair soffit on breezeways patios and balconies</t>
        </is>
      </c>
      <c r="E25" s="41" t="inlineStr">
        <is>
          <t>GC</t>
        </is>
      </c>
      <c r="F25" s="7" t="inlineStr">
        <is>
          <t>Year 1</t>
        </is>
      </c>
      <c r="G25" s="20" t="n">
        <v>32000</v>
      </c>
      <c r="H25" s="20" t="n">
        <v>32000</v>
      </c>
      <c r="I25" s="21">
        <f>G25-H25</f>
        <v/>
      </c>
      <c r="J25" s="8">
        <f>IF(G25=0,0,H25/G25)</f>
        <v/>
      </c>
      <c r="K25" s="35" t="n">
        <v>0</v>
      </c>
      <c r="L25" s="8">
        <f>MIN(J25,1)</f>
        <v/>
      </c>
      <c r="M25" t="inlineStr">
        <is>
          <t>Repair soffit on breezeways patios and balconies</t>
        </is>
      </c>
      <c r="N25" s="7">
        <f>IF(E25="GC","1st Call","Other")</f>
        <v/>
      </c>
      <c r="O25" s="7">
        <f>IF(L25&gt;=1,"Complete",IF(L25&gt;0,"In Progress","Not Started"))</f>
        <v/>
      </c>
      <c r="Q25" s="35">
        <f>IFERROR(MID($A$1,FIND(" acq",$A$1)-4,4)*1,"")</f>
        <v/>
      </c>
      <c r="R25" s="7" t="n"/>
      <c r="S25" s="111" t="n"/>
    </row>
    <row r="26" ht="165" customHeight="1">
      <c r="A26" s="17" t="n">
        <v>20</v>
      </c>
      <c r="B26" s="7" t="inlineStr">
        <is>
          <t>0200 - Site Utilities &amp; Improvements</t>
        </is>
      </c>
      <c r="C26" s="7" t="inlineStr">
        <is>
          <t xml:space="preserve">Erosion control </t>
        </is>
      </c>
      <c r="D26" s="40" t="inlineStr">
        <is>
          <t>From PCA- $25,500- Management reported erosion repairs in 2022, and Blackstone observed new rock groundcover at several locations. However, these repairs were only completed at some locations and did not appear to be sufficient. Blackstone observed areas of erosion throughout the site including some areas where the new rock groundcover had been installed. Based on conditions observed, we recommend drainage improvements as needed (regrading, French drains, installing downspout extensions, etc.), and landscaping improvements (new plantings, rock or mulch ground cover) at areas of erosion to stabilize the soils as a priority repair need.</t>
        </is>
      </c>
      <c r="E26" s="41" t="inlineStr">
        <is>
          <t>GC</t>
        </is>
      </c>
      <c r="F26" s="7" t="inlineStr">
        <is>
          <t>Year 1</t>
        </is>
      </c>
      <c r="G26" s="20" t="n">
        <v>31000</v>
      </c>
      <c r="H26" s="20" t="n">
        <v>31000</v>
      </c>
      <c r="I26" s="21">
        <f>G26-H26</f>
        <v/>
      </c>
      <c r="J26" s="8">
        <f>IF(G26=0,0,H26/G26)</f>
        <v/>
      </c>
      <c r="K26" s="35" t="n">
        <v>0</v>
      </c>
      <c r="L26" s="8">
        <f>MIN(J26,1)</f>
        <v/>
      </c>
      <c r="M26" t="inlineStr">
        <is>
          <t xml:space="preserve">From PCA- $25,500- Management reported erosion repairs in 2022, and Blackstone observed new rock groundcover at several locations. However, these repairs were only completed at some locations and did </t>
        </is>
      </c>
      <c r="N26" s="7">
        <f>IF(E26="GC","1st Call","Other")</f>
        <v/>
      </c>
      <c r="O26" s="7">
        <f>IF(L26&gt;=1,"Complete",IF(L26&gt;0,"In Progress","Not Started"))</f>
        <v/>
      </c>
      <c r="Q26" s="35">
        <f>IFERROR(MID($A$1,FIND(" acq",$A$1)-4,4)*1,"")</f>
        <v/>
      </c>
      <c r="R26" s="7" t="n"/>
      <c r="S26" s="131" t="n">
        <v>45365</v>
      </c>
    </row>
    <row r="27">
      <c r="A27" s="7" t="n">
        <v>33</v>
      </c>
      <c r="B27" s="7" t="inlineStr">
        <is>
          <t>0200 - Site Utilities &amp; Improvements</t>
        </is>
      </c>
      <c r="C27" s="7" t="inlineStr">
        <is>
          <t>Picnic areas</t>
        </is>
      </c>
      <c r="D27" s="40" t="inlineStr">
        <is>
          <t>replace 8 grills</t>
        </is>
      </c>
      <c r="E27" s="41" t="inlineStr">
        <is>
          <t>GC</t>
        </is>
      </c>
      <c r="F27" s="7" t="inlineStr">
        <is>
          <t>Year 1</t>
        </is>
      </c>
      <c r="G27" s="20" t="n">
        <v>31000</v>
      </c>
      <c r="H27" s="20" t="n">
        <v>31000</v>
      </c>
      <c r="I27" s="21">
        <f>G27-H27</f>
        <v/>
      </c>
      <c r="J27" s="8">
        <f>IF(G27=0,0,H27/G27)</f>
        <v/>
      </c>
      <c r="K27" s="35" t="n">
        <v>0</v>
      </c>
      <c r="L27" s="8">
        <f>MIN(J27,1)</f>
        <v/>
      </c>
      <c r="M27" t="inlineStr">
        <is>
          <t>replace 8 grills</t>
        </is>
      </c>
      <c r="N27" s="7">
        <f>IF(E27="GC","1st Call","Other")</f>
        <v/>
      </c>
      <c r="O27" s="7">
        <f>IF(L27&gt;=1,"Complete",IF(L27&gt;0,"In Progress","Not Started"))</f>
        <v/>
      </c>
      <c r="Q27" s="35">
        <f>IFERROR(MID($A$1,FIND(" acq",$A$1)-4,4)*1,"")</f>
        <v/>
      </c>
      <c r="R27" s="7" t="n"/>
      <c r="S27" s="111" t="n"/>
    </row>
    <row r="28">
      <c r="A28" s="17" t="n">
        <v>120</v>
      </c>
      <c r="B28" s="7" t="inlineStr">
        <is>
          <t>1100- Specialties, Equipment &amp; Furnishings</t>
        </is>
      </c>
      <c r="C28" s="7" t="inlineStr">
        <is>
          <t>Fitness Equipment</t>
        </is>
      </c>
      <c r="D28" s="40" t="n"/>
      <c r="E28" s="67" t="inlineStr">
        <is>
          <t>Capex</t>
        </is>
      </c>
      <c r="F28" s="7" t="inlineStr">
        <is>
          <t>Year 1</t>
        </is>
      </c>
      <c r="G28" s="20" t="n">
        <v>30000</v>
      </c>
      <c r="H28" s="20" t="n">
        <v>42136</v>
      </c>
      <c r="I28" s="21">
        <f>G28-H28</f>
        <v/>
      </c>
      <c r="J28" s="8">
        <f>IF(G28=0,0,H28/G28)</f>
        <v/>
      </c>
      <c r="K28" s="35" t="inlineStr">
        <is>
          <t>N/A</t>
        </is>
      </c>
      <c r="L28" s="8">
        <f>MIN(J28,1)</f>
        <v/>
      </c>
      <c r="N28" s="7">
        <f>IF(E28="GC","1st Call","Other")</f>
        <v/>
      </c>
      <c r="O28" s="7">
        <f>IF(L28&gt;=1,"Complete",IF(L28&gt;0,"In Progress","Not Started"))</f>
        <v/>
      </c>
      <c r="Q28" s="35">
        <f>IFERROR(MID($A$1,FIND(" acq",$A$1)-4,4)*1,"")</f>
        <v/>
      </c>
      <c r="R28" s="7" t="n"/>
      <c r="S28" s="111" t="n"/>
    </row>
    <row r="29" ht="30" customHeight="1">
      <c r="A29" s="7" t="n">
        <v>121</v>
      </c>
      <c r="B29" s="7" t="inlineStr">
        <is>
          <t>1100- Specialties, Equipment &amp; Furnishings</t>
        </is>
      </c>
      <c r="C29" s="7" t="inlineStr">
        <is>
          <t>Pool furniture- Office Pool</t>
        </is>
      </c>
      <c r="D29" s="40" t="inlineStr">
        <is>
          <t>New furniture for office pool area only, repurpose existing good furniture to other 2 pools</t>
        </is>
      </c>
      <c r="E29" s="67" t="inlineStr">
        <is>
          <t>Capex</t>
        </is>
      </c>
      <c r="F29" s="7" t="inlineStr">
        <is>
          <t>Year 1</t>
        </is>
      </c>
      <c r="G29" s="20" t="n">
        <v>30000</v>
      </c>
      <c r="H29" s="20" t="n">
        <v>49605</v>
      </c>
      <c r="I29" s="21">
        <f>G29-H29</f>
        <v/>
      </c>
      <c r="J29" s="8">
        <f>IF(G29=0,0,H29/G29)</f>
        <v/>
      </c>
      <c r="K29" s="35" t="inlineStr">
        <is>
          <t>N/A</t>
        </is>
      </c>
      <c r="L29" s="8">
        <f>MIN(J29,1)</f>
        <v/>
      </c>
      <c r="M29" t="inlineStr">
        <is>
          <t>New furniture for office pool area only, repurpose existing good furniture to other 2 pools</t>
        </is>
      </c>
      <c r="N29" s="7">
        <f>IF(E29="GC","1st Call","Other")</f>
        <v/>
      </c>
      <c r="O29" s="7">
        <f>IF(L29&gt;=1,"Complete",IF(L29&gt;0,"In Progress","Not Started"))</f>
        <v/>
      </c>
      <c r="Q29" s="35">
        <f>IFERROR(MID($A$1,FIND(" acq",$A$1)-4,4)*1,"")</f>
        <v/>
      </c>
      <c r="R29" s="7" t="n"/>
      <c r="S29" s="111" t="n"/>
    </row>
    <row r="30" ht="180" customHeight="1">
      <c r="A30" s="17" t="n">
        <v>18</v>
      </c>
      <c r="B30" s="7" t="inlineStr">
        <is>
          <t>0200 - Site Utilities &amp; Improvements</t>
        </is>
      </c>
      <c r="C30" s="7" t="inlineStr">
        <is>
          <t>Sidewalks</t>
        </is>
      </c>
      <c r="D30" s="40" t="inlineStr">
        <is>
          <t>From PCA- $5,000- The concrete sidewalks and flatwork were observed to be in overall fair to good condition. Blackstone observed damaged, cracked and uplifted sections (trip hazards) of concrete sidewalks at several locations near Buildings 5, 7, 10, 11, 18, 19, and 26. Due to the widespread nature of these conditions, we recommend that management survey all sidewalks and flatwork and repair or replace damaged sections as needed as a priority repair need.
$3,000- Blackstone observed concrete steps with four or more risers and no handrails at Buildings 9 and 14. Blackstone recommends installing handrails at these locations as a priority repair need.</t>
        </is>
      </c>
      <c r="E30" s="41" t="inlineStr">
        <is>
          <t>GC</t>
        </is>
      </c>
      <c r="F30" s="7" t="inlineStr">
        <is>
          <t>Year 1</t>
        </is>
      </c>
      <c r="G30" s="20" t="n">
        <v>24000</v>
      </c>
      <c r="H30" s="20" t="n">
        <v>24000</v>
      </c>
      <c r="I30" s="21">
        <f>G30-H30</f>
        <v/>
      </c>
      <c r="J30" s="8">
        <f>IF(G30=0,0,H30/G30)</f>
        <v/>
      </c>
      <c r="K30" s="35" t="n">
        <v>0</v>
      </c>
      <c r="L30" s="8">
        <f>MIN(J30,1)</f>
        <v/>
      </c>
      <c r="M30" t="inlineStr">
        <is>
          <t>From PCA- $5,000- The concrete sidewalks and flatwork were observed to be in overall fair to good condition. Blackstone observed damaged, cracked and uplifted sections (trip hazards) of concrete sidew</t>
        </is>
      </c>
      <c r="N30" s="7">
        <f>IF(E30="GC","1st Call","Other")</f>
        <v/>
      </c>
      <c r="O30" s="7">
        <f>IF(L30&gt;=1,"Complete",IF(L30&gt;0,"In Progress","Not Started"))</f>
        <v/>
      </c>
      <c r="Q30" s="35">
        <f>IFERROR(MID($A$1,FIND(" acq",$A$1)-4,4)*1,"")</f>
        <v/>
      </c>
      <c r="R30" s="7" t="n"/>
      <c r="S30" s="131" t="n">
        <v>45365</v>
      </c>
    </row>
    <row r="31">
      <c r="A31" s="7" t="n">
        <v>25</v>
      </c>
      <c r="B31" s="7" t="inlineStr">
        <is>
          <t>0200 - Site Utilities &amp; Improvements</t>
        </is>
      </c>
      <c r="C31" s="7" t="inlineStr">
        <is>
          <t>Replace swimming pool coping</t>
        </is>
      </c>
      <c r="D31" s="40" t="inlineStr">
        <is>
          <t>Replace deck-o-seal on pools</t>
        </is>
      </c>
      <c r="E31" s="41" t="inlineStr">
        <is>
          <t>GC</t>
        </is>
      </c>
      <c r="F31" s="7" t="inlineStr">
        <is>
          <t>Year 1</t>
        </is>
      </c>
      <c r="G31" s="20" t="n">
        <v>21000</v>
      </c>
      <c r="H31" s="20" t="n">
        <v>21000</v>
      </c>
      <c r="I31" s="21">
        <f>G31-H31</f>
        <v/>
      </c>
      <c r="J31" s="8">
        <f>IF(G31=0,0,H31/G31)</f>
        <v/>
      </c>
      <c r="K31" s="35" t="n">
        <v>0</v>
      </c>
      <c r="L31" s="8">
        <f>MIN(J31,1)</f>
        <v/>
      </c>
      <c r="M31" t="inlineStr">
        <is>
          <t>Replace deck-o-seal on pools</t>
        </is>
      </c>
      <c r="N31" s="7">
        <f>IF(E31="GC","1st Call","Other")</f>
        <v/>
      </c>
      <c r="O31" s="7">
        <f>IF(L31&gt;=1,"Complete",IF(L31&gt;0,"In Progress","Not Started"))</f>
        <v/>
      </c>
      <c r="Q31" s="35">
        <f>IFERROR(MID($A$1,FIND(" acq",$A$1)-4,4)*1,"")</f>
        <v/>
      </c>
      <c r="R31" s="7" t="n"/>
      <c r="S31" s="111" t="n"/>
    </row>
    <row r="32" ht="75" customHeight="1">
      <c r="A32" s="17" t="n">
        <v>22</v>
      </c>
      <c r="B32" s="7" t="inlineStr">
        <is>
          <t>0200 - Site Utilities &amp; Improvements</t>
        </is>
      </c>
      <c r="C32" s="7" t="inlineStr">
        <is>
          <t xml:space="preserve">Retaining walls </t>
        </is>
      </c>
      <c r="D32" s="40" t="inlineStr">
        <is>
          <t>Tuck Point retaining walls
From PCA- $5,000- Blackstone observed cracking and/or missing stone components at retaining walls near Buildings 10, 11, 30 and 31. Blackstone recommends repairing the stone retaining wall as a priority repair need.</t>
        </is>
      </c>
      <c r="E32" s="41" t="inlineStr">
        <is>
          <t>GC</t>
        </is>
      </c>
      <c r="F32" s="7" t="inlineStr">
        <is>
          <t>Year 1</t>
        </is>
      </c>
      <c r="G32" s="20" t="n">
        <v>20000</v>
      </c>
      <c r="H32" s="20" t="n">
        <v>20000</v>
      </c>
      <c r="I32" s="21">
        <f>G32-H32</f>
        <v/>
      </c>
      <c r="J32" s="8">
        <f>IF(G32=0,0,H32/G32)</f>
        <v/>
      </c>
      <c r="K32" s="35" t="n">
        <v>0</v>
      </c>
      <c r="L32" s="8">
        <f>MIN(J32,1)</f>
        <v/>
      </c>
      <c r="M32" t="inlineStr">
        <is>
          <t>Tuck Point retaining walls
From PCA- $5,000- Blackstone observed cracking and/or missing stone components at retaining walls near Buildings 10, 11, 30 and 31. Blackstone recommends repairing the stone</t>
        </is>
      </c>
      <c r="N32" s="7">
        <f>IF(E32="GC","1st Call","Other")</f>
        <v/>
      </c>
      <c r="O32" s="7">
        <f>IF(L32&gt;=1,"Complete",IF(L32&gt;0,"In Progress","Not Started"))</f>
        <v/>
      </c>
      <c r="Q32" s="35">
        <f>IFERROR(MID($A$1,FIND(" acq",$A$1)-4,4)*1,"")</f>
        <v/>
      </c>
      <c r="R32" s="7" t="n"/>
      <c r="S32" s="131" t="n">
        <v>45365</v>
      </c>
    </row>
    <row r="33">
      <c r="A33" s="7" t="n">
        <v>123</v>
      </c>
      <c r="B33" s="7" t="inlineStr">
        <is>
          <t>1100- Specialties, Equipment &amp; Furnishings</t>
        </is>
      </c>
      <c r="C33" s="7" t="inlineStr">
        <is>
          <t>Pool area enhancements</t>
        </is>
      </c>
      <c r="D33" s="40" t="inlineStr">
        <is>
          <t>Activities, turf, etc</t>
        </is>
      </c>
      <c r="E33" s="67" t="inlineStr">
        <is>
          <t>Capex</t>
        </is>
      </c>
      <c r="F33" s="7" t="inlineStr">
        <is>
          <t>Year 1</t>
        </is>
      </c>
      <c r="G33" s="20" t="n">
        <v>20000</v>
      </c>
      <c r="H33" s="20" t="n">
        <v>0</v>
      </c>
      <c r="I33" s="21">
        <f>G33-H33</f>
        <v/>
      </c>
      <c r="J33" s="8">
        <f>IF(G33=0,0,H33/G33)</f>
        <v/>
      </c>
      <c r="K33" s="35" t="inlineStr">
        <is>
          <t>N/A</t>
        </is>
      </c>
      <c r="L33" s="8">
        <f>MIN(J33,1)</f>
        <v/>
      </c>
      <c r="M33" t="inlineStr">
        <is>
          <t>Activities, turf, etc</t>
        </is>
      </c>
      <c r="N33" s="7">
        <f>IF(E33="GC","1st Call","Other")</f>
        <v/>
      </c>
      <c r="O33" s="7">
        <f>IF(L33&gt;=1,"Complete",IF(L33&gt;0,"In Progress","Not Started"))</f>
        <v/>
      </c>
      <c r="Q33" s="35">
        <f>IFERROR(MID($A$1,FIND(" acq",$A$1)-4,4)*1,"")</f>
        <v/>
      </c>
      <c r="R33" s="7" t="n"/>
      <c r="S33" s="111" t="n"/>
    </row>
    <row r="34">
      <c r="A34" s="17" t="n">
        <v>30</v>
      </c>
      <c r="B34" s="7" t="inlineStr">
        <is>
          <t>0200 - Site Utilities &amp; Improvements</t>
        </is>
      </c>
      <c r="C34" s="7" t="inlineStr">
        <is>
          <t>Pergola</t>
        </is>
      </c>
      <c r="D34" s="40" t="inlineStr">
        <is>
          <t>repair and stain all pergolas</t>
        </is>
      </c>
      <c r="E34" s="41" t="inlineStr">
        <is>
          <t>GC</t>
        </is>
      </c>
      <c r="F34" s="7" t="inlineStr">
        <is>
          <t>Year 1</t>
        </is>
      </c>
      <c r="G34" s="20" t="n">
        <v>18000</v>
      </c>
      <c r="H34" s="20" t="n">
        <v>18000</v>
      </c>
      <c r="I34" s="21">
        <f>G34-H34</f>
        <v/>
      </c>
      <c r="J34" s="8">
        <f>IF(G34=0,0,H34/G34)</f>
        <v/>
      </c>
      <c r="K34" s="35" t="n">
        <v>0</v>
      </c>
      <c r="L34" s="8">
        <f>MIN(J34,1)</f>
        <v/>
      </c>
      <c r="M34" t="inlineStr">
        <is>
          <t>repair and stain all pergolas</t>
        </is>
      </c>
      <c r="N34" s="7">
        <f>IF(E34="GC","1st Call","Other")</f>
        <v/>
      </c>
      <c r="O34" s="7">
        <f>IF(L34&gt;=1,"Complete",IF(L34&gt;0,"In Progress","Not Started"))</f>
        <v/>
      </c>
      <c r="Q34" s="35">
        <f>IFERROR(MID($A$1,FIND(" acq",$A$1)-4,4)*1,"")</f>
        <v/>
      </c>
      <c r="R34" s="7" t="n"/>
      <c r="S34" s="111" t="n"/>
    </row>
    <row r="35">
      <c r="A35" s="7" t="n">
        <v>53</v>
      </c>
      <c r="B35" s="7" t="inlineStr">
        <is>
          <t>0400 - Structure</t>
        </is>
      </c>
      <c r="C35" s="7" t="inlineStr">
        <is>
          <t>Repair balcony framing &amp; decking</t>
        </is>
      </c>
      <c r="D35" s="40" t="inlineStr">
        <is>
          <t>repair balcony band boards</t>
        </is>
      </c>
      <c r="E35" s="41" t="inlineStr">
        <is>
          <t>GC</t>
        </is>
      </c>
      <c r="F35" s="7" t="inlineStr">
        <is>
          <t>Year 1</t>
        </is>
      </c>
      <c r="G35" s="20" t="n">
        <v>18000</v>
      </c>
      <c r="H35" s="20" t="n">
        <v>18000</v>
      </c>
      <c r="I35" s="21">
        <f>G35-H35</f>
        <v/>
      </c>
      <c r="J35" s="8">
        <f>IF(G35=0,0,H35/G35)</f>
        <v/>
      </c>
      <c r="K35" s="35" t="n">
        <v>0</v>
      </c>
      <c r="L35" s="8">
        <f>MIN(J35,1)</f>
        <v/>
      </c>
      <c r="M35" t="inlineStr">
        <is>
          <t>repair balcony band boards</t>
        </is>
      </c>
      <c r="N35" s="7">
        <f>IF(E35="GC","1st Call","Other")</f>
        <v/>
      </c>
      <c r="O35" s="7">
        <f>IF(L35&gt;=1,"Complete",IF(L35&gt;0,"In Progress","Not Started"))</f>
        <v/>
      </c>
      <c r="Q35" s="35">
        <f>IFERROR(MID($A$1,FIND(" acq",$A$1)-4,4)*1,"")</f>
        <v/>
      </c>
      <c r="R35" s="7" t="n"/>
      <c r="S35" s="111" t="n"/>
    </row>
    <row r="36">
      <c r="A36" s="17" t="n">
        <v>66</v>
      </c>
      <c r="B36" s="7" t="inlineStr">
        <is>
          <t>0700 - Roofing</t>
        </is>
      </c>
      <c r="C36" s="7" t="inlineStr">
        <is>
          <t xml:space="preserve">Sealants &amp; caulking and paint </t>
        </is>
      </c>
      <c r="D36" s="40" t="n"/>
      <c r="E36" s="41" t="inlineStr">
        <is>
          <t>GC</t>
        </is>
      </c>
      <c r="F36" s="7" t="inlineStr">
        <is>
          <t>Year 1</t>
        </is>
      </c>
      <c r="G36" s="20" t="n">
        <v>18000</v>
      </c>
      <c r="H36" s="20" t="n">
        <v>18000</v>
      </c>
      <c r="I36" s="21">
        <f>G36-H36</f>
        <v/>
      </c>
      <c r="J36" s="8">
        <f>IF(G36=0,0,H36/G36)</f>
        <v/>
      </c>
      <c r="K36" s="35" t="n">
        <v>0</v>
      </c>
      <c r="L36" s="8">
        <f>MIN(J36,1)</f>
        <v/>
      </c>
      <c r="N36" s="7">
        <f>IF(E36="GC","1st Call","Other")</f>
        <v/>
      </c>
      <c r="O36" s="7">
        <f>IF(L36&gt;=1,"Complete",IF(L36&gt;0,"In Progress","Not Started"))</f>
        <v/>
      </c>
      <c r="Q36" s="35">
        <f>IFERROR(MID($A$1,FIND(" acq",$A$1)-4,4)*1,"")</f>
        <v/>
      </c>
      <c r="R36" s="7" t="n"/>
      <c r="S36" s="111" t="n"/>
    </row>
    <row r="37">
      <c r="A37" s="7" t="n">
        <v>29</v>
      </c>
      <c r="B37" s="7" t="inlineStr">
        <is>
          <t>0200 - Site Utilities &amp; Improvements</t>
        </is>
      </c>
      <c r="C37" s="7" t="inlineStr">
        <is>
          <t>Fences &amp; gates - swimming pool</t>
        </is>
      </c>
      <c r="D37" s="40" t="inlineStr">
        <is>
          <t>Repair and paint pool fences</t>
        </is>
      </c>
      <c r="E37" s="41" t="inlineStr">
        <is>
          <t>GC</t>
        </is>
      </c>
      <c r="F37" s="7" t="inlineStr">
        <is>
          <t>Year 1</t>
        </is>
      </c>
      <c r="G37" s="20" t="n">
        <v>16000</v>
      </c>
      <c r="H37" s="20" t="n">
        <v>16000</v>
      </c>
      <c r="I37" s="21">
        <f>G37-H37</f>
        <v/>
      </c>
      <c r="J37" s="8">
        <f>IF(G37=0,0,H37/G37)</f>
        <v/>
      </c>
      <c r="K37" t="n">
        <v>0</v>
      </c>
      <c r="L37" s="8">
        <f>MIN(J37,1)</f>
        <v/>
      </c>
      <c r="M37" t="inlineStr">
        <is>
          <t>Repair and paint pool fences</t>
        </is>
      </c>
      <c r="N37" s="7">
        <f>IF(E37="GC","1st Call","Other")</f>
        <v/>
      </c>
      <c r="O37" s="7">
        <f>IF(L37&gt;=1,"Complete",IF(L37&gt;0,"In Progress","Not Started"))</f>
        <v/>
      </c>
      <c r="Q37" s="35">
        <f>IFERROR(MID($A$1,FIND(" acq",$A$1)-4,4)*1,"")</f>
        <v/>
      </c>
      <c r="R37" s="7" t="n"/>
      <c r="S37" s="111" t="n"/>
    </row>
    <row r="38">
      <c r="A38" s="17" t="n">
        <v>36</v>
      </c>
      <c r="B38" s="7" t="inlineStr">
        <is>
          <t>0200 - Site Utilities &amp; Improvements</t>
        </is>
      </c>
      <c r="C38" s="7" t="inlineStr">
        <is>
          <t>Dumpster enclosures</t>
        </is>
      </c>
      <c r="D38" s="40" t="inlineStr">
        <is>
          <t>Repair dumpster enclosures</t>
        </is>
      </c>
      <c r="E38" s="41" t="inlineStr">
        <is>
          <t>GC</t>
        </is>
      </c>
      <c r="F38" s="7" t="inlineStr">
        <is>
          <t>Year 1</t>
        </is>
      </c>
      <c r="G38" s="20" t="n">
        <v>15000</v>
      </c>
      <c r="H38" s="20" t="n">
        <v>15000</v>
      </c>
      <c r="I38" s="21">
        <f>G38-H38</f>
        <v/>
      </c>
      <c r="J38" s="8">
        <f>IF(G38=0,0,H38/G38)</f>
        <v/>
      </c>
      <c r="K38" s="18" t="n">
        <v>0</v>
      </c>
      <c r="L38" s="8">
        <f>MIN(J38,1)</f>
        <v/>
      </c>
      <c r="M38" t="inlineStr">
        <is>
          <t>Repair dumpster enclosures</t>
        </is>
      </c>
      <c r="N38" s="7">
        <f>IF(E38="GC","1st Call","Other")</f>
        <v/>
      </c>
      <c r="O38" s="7">
        <f>IF(L38&gt;=1,"Complete",IF(L38&gt;0,"In Progress","Not Started"))</f>
        <v/>
      </c>
      <c r="Q38" s="35">
        <f>IFERROR(MID($A$1,FIND(" acq",$A$1)-4,4)*1,"")</f>
        <v/>
      </c>
      <c r="S38" s="112" t="n"/>
    </row>
    <row r="39">
      <c r="A39" s="7" t="n">
        <v>12</v>
      </c>
      <c r="B39" s="7" t="inlineStr">
        <is>
          <t>0200 - Site Utilities &amp; Improvements</t>
        </is>
      </c>
      <c r="C39" s="7" t="inlineStr">
        <is>
          <t>Storm sewer piping</t>
        </is>
      </c>
      <c r="D39" s="40" t="inlineStr">
        <is>
          <t>clean out storm drain boxes</t>
        </is>
      </c>
      <c r="E39" s="41" t="inlineStr">
        <is>
          <t>GC</t>
        </is>
      </c>
      <c r="F39" s="7" t="inlineStr">
        <is>
          <t>Year 1</t>
        </is>
      </c>
      <c r="G39" s="20" t="n">
        <v>14000</v>
      </c>
      <c r="H39" s="20" t="n">
        <v>14000</v>
      </c>
      <c r="I39" s="21">
        <f>G39-H39</f>
        <v/>
      </c>
      <c r="J39" s="8">
        <f>IF(G39=0,0,H39/G39)</f>
        <v/>
      </c>
      <c r="K39" t="n">
        <v>0</v>
      </c>
      <c r="L39" s="18">
        <f>MIN(J39,1)</f>
        <v/>
      </c>
      <c r="M39" s="48" t="inlineStr">
        <is>
          <t>clean out storm drain boxes</t>
        </is>
      </c>
      <c r="N39" s="48">
        <f>IF(E39="GC","1st Call","Other")</f>
        <v/>
      </c>
      <c r="O39" s="48">
        <f>IF(L39&gt;=1,"Complete",IF(L39&gt;0,"In Progress","Not Started"))</f>
        <v/>
      </c>
      <c r="P39" s="48" t="n"/>
      <c r="Q39" s="70">
        <f>IFERROR(MID($A$1,FIND(" acq",$A$1)-4,4)*1,"")</f>
        <v/>
      </c>
      <c r="S39" s="112" t="n"/>
    </row>
    <row r="40">
      <c r="A40" s="17" t="n">
        <v>15</v>
      </c>
      <c r="B40" s="7" t="inlineStr">
        <is>
          <t>0200 - Site Utilities &amp; Improvements</t>
        </is>
      </c>
      <c r="C40" s="7" t="inlineStr">
        <is>
          <t>Stripe parking areas</t>
        </is>
      </c>
      <c r="D40" s="40" t="n"/>
      <c r="E40" s="41" t="inlineStr">
        <is>
          <t>GC</t>
        </is>
      </c>
      <c r="F40" s="7" t="inlineStr">
        <is>
          <t>Year 1</t>
        </is>
      </c>
      <c r="G40" s="20" t="n">
        <v>14000</v>
      </c>
      <c r="H40" s="20" t="n">
        <v>14000</v>
      </c>
      <c r="I40" s="21">
        <f>G40-H40</f>
        <v/>
      </c>
      <c r="J40" s="8">
        <f>IF(G40=0,0,H40/G40)</f>
        <v/>
      </c>
      <c r="K40" s="8" t="n">
        <v>0</v>
      </c>
      <c r="L40" s="8">
        <f>MIN(J40,1)</f>
        <v/>
      </c>
      <c r="N40" s="7">
        <f>IF(E40="GC","1st Call","Other")</f>
        <v/>
      </c>
      <c r="O40" s="7">
        <f>IF(L40&gt;=1,"Complete",IF(L40&gt;0,"In Progress","Not Started"))</f>
        <v/>
      </c>
      <c r="Q40" s="35">
        <f>IFERROR(MID($A$1,FIND(" acq",$A$1)-4,4)*1,"")</f>
        <v/>
      </c>
      <c r="S40" s="112" t="n"/>
    </row>
    <row r="41">
      <c r="A41" s="7" t="n">
        <v>32</v>
      </c>
      <c r="B41" s="7" t="inlineStr">
        <is>
          <t>0200 - Site Utilities &amp; Improvements</t>
        </is>
      </c>
      <c r="C41" s="7" t="inlineStr">
        <is>
          <t>Playground equipment</t>
        </is>
      </c>
      <c r="D41" s="40" t="inlineStr">
        <is>
          <t>Replace Fall zone in play ground</t>
        </is>
      </c>
      <c r="E41" s="41" t="inlineStr">
        <is>
          <t>GC</t>
        </is>
      </c>
      <c r="F41" s="7" t="inlineStr">
        <is>
          <t>Year 1</t>
        </is>
      </c>
      <c r="G41" s="20" t="n">
        <v>14000</v>
      </c>
      <c r="H41" s="20" t="n">
        <v>14000</v>
      </c>
      <c r="I41" s="21">
        <f>G41-H41</f>
        <v/>
      </c>
      <c r="J41" s="8">
        <f>IF(G41=0,0,H41/G41)</f>
        <v/>
      </c>
      <c r="K41" s="8" t="n">
        <v>0</v>
      </c>
      <c r="L41" s="8">
        <f>MIN(J41,1)</f>
        <v/>
      </c>
      <c r="M41" t="inlineStr">
        <is>
          <t>Replace Fall zone in play ground</t>
        </is>
      </c>
      <c r="N41" s="7">
        <f>IF(E41="GC","1st Call","Other")</f>
        <v/>
      </c>
      <c r="O41" s="7">
        <f>IF(L41&gt;=1,"Complete",IF(L41&gt;0,"In Progress","Not Started"))</f>
        <v/>
      </c>
      <c r="Q41" s="35">
        <f>IFERROR(MID($A$1,FIND(" acq",$A$1)-4,4)*1,"")</f>
        <v/>
      </c>
      <c r="S41" s="112" t="n"/>
    </row>
    <row r="42">
      <c r="A42" s="17" t="n">
        <v>55</v>
      </c>
      <c r="B42" s="7" t="inlineStr">
        <is>
          <t>0400 - Structure</t>
        </is>
      </c>
      <c r="C42" s="7" t="inlineStr">
        <is>
          <t>Repair catwalks</t>
        </is>
      </c>
      <c r="D42" s="40" t="inlineStr">
        <is>
          <t>clean and seal expansion joints</t>
        </is>
      </c>
      <c r="E42" s="41" t="inlineStr">
        <is>
          <t>GC</t>
        </is>
      </c>
      <c r="F42" s="7" t="inlineStr">
        <is>
          <t>Year 1</t>
        </is>
      </c>
      <c r="G42" s="20" t="n">
        <v>14000</v>
      </c>
      <c r="H42" s="20" t="n">
        <v>14000</v>
      </c>
      <c r="I42" s="21">
        <f>G42-H42</f>
        <v/>
      </c>
      <c r="J42" s="8">
        <f>IF(G42=0,0,H42/G42)</f>
        <v/>
      </c>
      <c r="K42" t="n">
        <v>0</v>
      </c>
      <c r="L42" s="8">
        <f>MIN(J42,1)</f>
        <v/>
      </c>
      <c r="M42" t="inlineStr">
        <is>
          <t>clean and seal expansion joints</t>
        </is>
      </c>
      <c r="N42" s="7">
        <f>IF(E42="GC","1st Call","Other")</f>
        <v/>
      </c>
      <c r="O42" s="7">
        <f>IF(L42&gt;=1,"Complete",IF(L42&gt;0,"In Progress","Not Started"))</f>
        <v/>
      </c>
      <c r="Q42" s="35">
        <f>IFERROR(MID($A$1,FIND(" acq",$A$1)-4,4)*1,"")</f>
        <v/>
      </c>
      <c r="S42" s="112" t="n"/>
    </row>
    <row r="43">
      <c r="A43" s="7" t="n">
        <v>70</v>
      </c>
      <c r="B43" s="7" t="inlineStr">
        <is>
          <t>0800 - Exterior Wall</t>
        </is>
      </c>
      <c r="C43" s="7" t="inlineStr">
        <is>
          <t>Repair / replace wood siding</t>
        </is>
      </c>
      <c r="D43" s="40" t="inlineStr">
        <is>
          <t>repair damaged siding</t>
        </is>
      </c>
      <c r="E43" s="41" t="inlineStr">
        <is>
          <t>GC</t>
        </is>
      </c>
      <c r="F43" s="7" t="inlineStr">
        <is>
          <t>Year 1</t>
        </is>
      </c>
      <c r="G43" s="20" t="n">
        <v>12000</v>
      </c>
      <c r="H43" s="20" t="n">
        <v>12000</v>
      </c>
      <c r="I43" s="21">
        <f>G43-H43</f>
        <v/>
      </c>
      <c r="J43" s="8">
        <f>IF(G43=0,0,H43/G43)</f>
        <v/>
      </c>
      <c r="K43" t="n">
        <v>0</v>
      </c>
      <c r="L43" s="8">
        <f>MIN(J43,1)</f>
        <v/>
      </c>
      <c r="M43" t="inlineStr">
        <is>
          <t>repair damaged siding</t>
        </is>
      </c>
      <c r="N43" s="7">
        <f>IF(E43="GC","1st Call","Other")</f>
        <v/>
      </c>
      <c r="O43" s="7">
        <f>IF(L43&gt;=1,"Complete",IF(L43&gt;0,"In Progress","Not Started"))</f>
        <v/>
      </c>
      <c r="Q43" s="35">
        <f>IFERROR(MID($A$1,FIND(" acq",$A$1)-4,4)*1,"")</f>
        <v/>
      </c>
      <c r="S43" s="112" t="n"/>
    </row>
    <row r="44">
      <c r="A44" s="17" t="n">
        <v>75</v>
      </c>
      <c r="B44" s="7" t="inlineStr">
        <is>
          <t>0800 - Exterior Wall</t>
        </is>
      </c>
      <c r="C44" s="7" t="inlineStr">
        <is>
          <t>Tuck-pointing</t>
        </is>
      </c>
      <c r="D44" s="40" t="n"/>
      <c r="E44" s="41" t="inlineStr">
        <is>
          <t>GC</t>
        </is>
      </c>
      <c r="F44" s="7" t="inlineStr">
        <is>
          <t>Year 1</t>
        </is>
      </c>
      <c r="G44" s="20" t="n">
        <v>12000</v>
      </c>
      <c r="H44" s="20" t="n">
        <v>12000</v>
      </c>
      <c r="I44" s="21">
        <f>G44-H44</f>
        <v/>
      </c>
      <c r="J44" s="8">
        <f>IF(G44=0,0,H44/G44)</f>
        <v/>
      </c>
      <c r="K44" t="n">
        <v>0</v>
      </c>
      <c r="L44" s="8">
        <f>MIN(J44,1)</f>
        <v/>
      </c>
      <c r="N44" s="7">
        <f>IF(E44="GC","1st Call","Other")</f>
        <v/>
      </c>
      <c r="O44" s="7">
        <f>IF(L44&gt;=1,"Complete",IF(L44&gt;0,"In Progress","Not Started"))</f>
        <v/>
      </c>
      <c r="Q44" s="35">
        <f>IFERROR(MID($A$1,FIND(" acq",$A$1)-4,4)*1,"")</f>
        <v/>
      </c>
      <c r="S44" s="112" t="n"/>
    </row>
    <row r="45" ht="195" customHeight="1">
      <c r="A45" s="7" t="n">
        <v>106</v>
      </c>
      <c r="B45" s="7" t="inlineStr">
        <is>
          <t>0900 - FF&amp;E in Units</t>
        </is>
      </c>
      <c r="C45" s="7" t="inlineStr">
        <is>
          <t>Radon Mitigation Systems:</t>
        </is>
      </c>
      <c r="D45" s="40" t="inlineStr">
        <is>
          <t>Lender Mandate- In accordance with the Freddie Mac Phase I ESA Guidelines, Blackstone conducted a radon screening at the subject property to measure radon gas concentrations. The screening program included the deployment of short-term (48-96 hour) radon scintillation screening devices. Radon gas concentrations above the USEPA 4.0 pCi/L guidance limit were identified in Building 1, Unit 111 (5.0 pCi/L), Building 23, Unit 2314 (8.4 pCi/L), and Building 32 Unit 3214 (4.8 pCi/L) during the short-term screenings, and long-term testing is currently in progress. Based upon the results of the initial screening, Blackstone recommends budgeting for the potential installation of radon mitigation systems at Building 1, Unit 111, Building 23, Unit 2314, and Building 32 Unit 3214 as a priority repair need.</t>
        </is>
      </c>
      <c r="E45" s="67" t="inlineStr">
        <is>
          <t>Capex</t>
        </is>
      </c>
      <c r="F45" s="7" t="inlineStr">
        <is>
          <t>Year 1</t>
        </is>
      </c>
      <c r="G45" s="20" t="n">
        <v>10500</v>
      </c>
      <c r="H45" s="20" t="n">
        <v>0</v>
      </c>
      <c r="I45" s="21">
        <f>G45-H45</f>
        <v/>
      </c>
      <c r="J45" s="8">
        <f>IF(G45=0,0,H45/G45)</f>
        <v/>
      </c>
      <c r="K45" t="inlineStr">
        <is>
          <t>N/A</t>
        </is>
      </c>
      <c r="L45" s="8">
        <f>MIN(J45,1)</f>
        <v/>
      </c>
      <c r="M45" t="inlineStr">
        <is>
          <t>Lender Mandate- In accordance with the Freddie Mac Phase I ESA Guidelines, Blackstone conducted a radon screening at the subject property to measure radon gas concentrations. The screening program inc</t>
        </is>
      </c>
      <c r="N45" s="7">
        <f>IF(E45="GC","1st Call","Other")</f>
        <v/>
      </c>
      <c r="O45" s="7">
        <f>IF(L45&gt;=1,"Complete",IF(L45&gt;0,"In Progress","Not Started"))</f>
        <v/>
      </c>
      <c r="Q45" s="35">
        <f>IFERROR(MID($A$1,FIND(" acq",$A$1)-4,4)*1,"")</f>
        <v/>
      </c>
      <c r="S45" s="132" t="n">
        <v>45365</v>
      </c>
    </row>
    <row r="46">
      <c r="A46" s="17" t="n">
        <v>50</v>
      </c>
      <c r="B46" s="7" t="inlineStr">
        <is>
          <t>0400 - Structure</t>
        </is>
      </c>
      <c r="C46" s="7" t="inlineStr">
        <is>
          <t>Roof deck</t>
        </is>
      </c>
      <c r="D46" s="40" t="inlineStr">
        <is>
          <t>replace bad decking on roofs</t>
        </is>
      </c>
      <c r="E46" s="41" t="inlineStr">
        <is>
          <t>GC</t>
        </is>
      </c>
      <c r="F46" s="7" t="inlineStr">
        <is>
          <t>Year 1</t>
        </is>
      </c>
      <c r="G46" s="20" t="n">
        <v>10000</v>
      </c>
      <c r="H46" s="20" t="n">
        <v>10000</v>
      </c>
      <c r="I46" s="21">
        <f>G46-H46</f>
        <v/>
      </c>
      <c r="J46" s="8">
        <f>IF(G46=0,0,H46/G46)</f>
        <v/>
      </c>
      <c r="K46" t="n">
        <v>0</v>
      </c>
      <c r="L46" s="8">
        <f>MIN(J46,1)</f>
        <v/>
      </c>
      <c r="M46" t="inlineStr">
        <is>
          <t>replace bad decking on roofs</t>
        </is>
      </c>
      <c r="N46" s="7">
        <f>IF(E46="GC","1st Call","Other")</f>
        <v/>
      </c>
      <c r="O46" s="7">
        <f>IF(L46&gt;=1,"Complete",IF(L46&gt;0,"In Progress","Not Started"))</f>
        <v/>
      </c>
      <c r="Q46" s="35">
        <f>IFERROR(MID($A$1,FIND(" acq",$A$1)-4,4)*1,"")</f>
        <v/>
      </c>
      <c r="S46" s="112" t="n"/>
    </row>
    <row r="47">
      <c r="A47" s="7" t="n">
        <v>52</v>
      </c>
      <c r="B47" s="7" t="inlineStr">
        <is>
          <t>0400 - Structure</t>
        </is>
      </c>
      <c r="C47" s="7" t="inlineStr">
        <is>
          <t>Repair exterior stair railings</t>
        </is>
      </c>
      <c r="D47" s="40" t="inlineStr">
        <is>
          <t>secure railings</t>
        </is>
      </c>
      <c r="E47" s="41" t="inlineStr">
        <is>
          <t>GC</t>
        </is>
      </c>
      <c r="F47" s="7" t="inlineStr">
        <is>
          <t>Year 1</t>
        </is>
      </c>
      <c r="G47" s="20" t="n">
        <v>8300</v>
      </c>
      <c r="H47" s="20" t="n">
        <v>8300</v>
      </c>
      <c r="I47" s="21">
        <f>G47-H47</f>
        <v/>
      </c>
      <c r="J47" s="8">
        <f>IF(G47=0,0,H47/G47)</f>
        <v/>
      </c>
      <c r="K47" t="n">
        <v>0</v>
      </c>
      <c r="L47" s="8">
        <f>MIN(J47,1)</f>
        <v/>
      </c>
      <c r="M47" t="inlineStr">
        <is>
          <t>secure railings</t>
        </is>
      </c>
      <c r="N47" s="7">
        <f>IF(E47="GC","1st Call","Other")</f>
        <v/>
      </c>
      <c r="O47" s="7">
        <f>IF(L47&gt;=1,"Complete",IF(L47&gt;0,"In Progress","Not Started"))</f>
        <v/>
      </c>
      <c r="Q47" s="35">
        <f>IFERROR(MID($A$1,FIND(" acq",$A$1)-4,4)*1,"")</f>
        <v/>
      </c>
      <c r="S47" s="112" t="n"/>
    </row>
    <row r="48">
      <c r="A48" s="17" t="n">
        <v>54</v>
      </c>
      <c r="B48" s="7" t="inlineStr">
        <is>
          <t>0400 - Structure</t>
        </is>
      </c>
      <c r="C48" s="7" t="inlineStr">
        <is>
          <t>Repair patio/balcony railings</t>
        </is>
      </c>
      <c r="D48" s="40" t="inlineStr">
        <is>
          <t>secure railings</t>
        </is>
      </c>
      <c r="E48" s="41" t="inlineStr">
        <is>
          <t>GC</t>
        </is>
      </c>
      <c r="F48" s="7" t="inlineStr">
        <is>
          <t>Year 1</t>
        </is>
      </c>
      <c r="G48" s="20" t="n">
        <v>8300</v>
      </c>
      <c r="H48" s="20" t="n">
        <v>8300</v>
      </c>
      <c r="I48" s="21">
        <f>G48-H48</f>
        <v/>
      </c>
      <c r="J48" s="8">
        <f>IF(G48=0,0,H48/G48)</f>
        <v/>
      </c>
      <c r="K48" t="n">
        <v>0</v>
      </c>
      <c r="L48" s="8">
        <f>MIN(J48,1)</f>
        <v/>
      </c>
      <c r="M48" t="inlineStr">
        <is>
          <t>secure railings</t>
        </is>
      </c>
      <c r="N48" s="7">
        <f>IF(E48="GC","1st Call","Other")</f>
        <v/>
      </c>
      <c r="O48" s="7">
        <f>IF(L48&gt;=1,"Complete",IF(L48&gt;0,"In Progress","Not Started"))</f>
        <v/>
      </c>
      <c r="Q48" s="35">
        <f>IFERROR(MID($A$1,FIND(" acq",$A$1)-4,4)*1,"")</f>
        <v/>
      </c>
      <c r="S48" s="112" t="n"/>
    </row>
    <row r="49">
      <c r="A49" s="7" t="n">
        <v>17</v>
      </c>
      <c r="B49" s="7" t="inlineStr">
        <is>
          <t>0200 - Site Utilities &amp; Improvements</t>
        </is>
      </c>
      <c r="C49" s="7" t="inlineStr">
        <is>
          <t>ADA parking &amp; curb cuts</t>
        </is>
      </c>
      <c r="D49" s="40" t="n"/>
      <c r="E49" s="41" t="inlineStr">
        <is>
          <t>GC</t>
        </is>
      </c>
      <c r="F49" s="7" t="inlineStr">
        <is>
          <t>Year 1</t>
        </is>
      </c>
      <c r="G49" s="20" t="n">
        <v>6500</v>
      </c>
      <c r="H49" s="20" t="n">
        <v>6500</v>
      </c>
      <c r="I49" s="21">
        <f>G49-H49</f>
        <v/>
      </c>
      <c r="J49" s="8">
        <f>IF(G49=0,0,H49/G49)</f>
        <v/>
      </c>
      <c r="K49" t="n">
        <v>0</v>
      </c>
      <c r="L49" s="8">
        <f>MIN(J49,1)</f>
        <v/>
      </c>
      <c r="N49" s="7">
        <f>IF(E49="GC","1st Call","Other")</f>
        <v/>
      </c>
      <c r="O49" s="7">
        <f>IF(L49&gt;=1,"Complete",IF(L49&gt;0,"In Progress","Not Started"))</f>
        <v/>
      </c>
      <c r="Q49" s="35">
        <f>IFERROR(MID($A$1,FIND(" acq",$A$1)-4,4)*1,"")</f>
        <v/>
      </c>
      <c r="S49" s="112" t="n"/>
    </row>
    <row r="50">
      <c r="A50" s="17" t="n">
        <v>124</v>
      </c>
      <c r="B50" s="7" t="inlineStr">
        <is>
          <t>1100- Specialties, Equipment &amp; Furnishings</t>
        </is>
      </c>
      <c r="C50" s="7" t="inlineStr">
        <is>
          <t>Fitness center renovation</t>
        </is>
      </c>
      <c r="D50" s="40" t="inlineStr">
        <is>
          <t>Close 2-3 wall openings between gym and bathroom hallway</t>
        </is>
      </c>
      <c r="E50" s="41" t="inlineStr">
        <is>
          <t>GC</t>
        </is>
      </c>
      <c r="F50" s="7" t="inlineStr">
        <is>
          <t>Year 1</t>
        </is>
      </c>
      <c r="G50" s="20" t="n">
        <v>5000</v>
      </c>
      <c r="H50" s="20" t="n">
        <v>5000</v>
      </c>
      <c r="I50" s="21">
        <f>G50-H50</f>
        <v/>
      </c>
      <c r="J50" s="8">
        <f>IF(G50=0,0,H50/G50)</f>
        <v/>
      </c>
      <c r="K50" t="n">
        <v>0</v>
      </c>
      <c r="L50" s="8">
        <f>MIN(J50,1)</f>
        <v/>
      </c>
      <c r="M50" t="inlineStr">
        <is>
          <t>Close 2-3 wall openings between gym and bathroom hallway</t>
        </is>
      </c>
      <c r="N50" s="7">
        <f>IF(E50="GC","1st Call","Other")</f>
        <v/>
      </c>
      <c r="O50" s="7">
        <f>IF(L50&gt;=1,"Complete",IF(L50&gt;0,"In Progress","Not Started"))</f>
        <v/>
      </c>
      <c r="Q50" s="35">
        <f>IFERROR(MID($A$1,FIND(" acq",$A$1)-4,4)*1,"")</f>
        <v/>
      </c>
      <c r="S50" s="112" t="n"/>
    </row>
    <row r="51">
      <c r="A51" s="7" t="n">
        <v>125</v>
      </c>
      <c r="B51" s="7" t="inlineStr">
        <is>
          <t>1100- Specialties, Equipment &amp; Furnishings</t>
        </is>
      </c>
      <c r="C51" s="7" t="inlineStr">
        <is>
          <t>Fitness center adjacent restroom upgrades</t>
        </is>
      </c>
      <c r="D51" s="40" t="inlineStr">
        <is>
          <t>Repair/replace partitions, touch up paint and base</t>
        </is>
      </c>
      <c r="E51" s="41" t="inlineStr">
        <is>
          <t>GC</t>
        </is>
      </c>
      <c r="F51" s="7" t="inlineStr">
        <is>
          <t>Year 1</t>
        </is>
      </c>
      <c r="G51" s="20" t="n">
        <v>5000</v>
      </c>
      <c r="H51" s="20" t="n">
        <v>5000</v>
      </c>
      <c r="I51" s="21">
        <f>G51-H51</f>
        <v/>
      </c>
      <c r="J51" s="8">
        <f>IF(G51=0,0,H51/G51)</f>
        <v/>
      </c>
      <c r="K51" t="n">
        <v>0</v>
      </c>
      <c r="L51" s="8">
        <f>MIN(J51,1)</f>
        <v/>
      </c>
      <c r="M51" t="inlineStr">
        <is>
          <t>Repair/replace partitions, touch up paint and base</t>
        </is>
      </c>
      <c r="N51" s="7">
        <f>IF(E51="GC","1st Call","Other")</f>
        <v/>
      </c>
      <c r="O51" s="7">
        <f>IF(L51&gt;=1,"Complete",IF(L51&gt;0,"In Progress","Not Started"))</f>
        <v/>
      </c>
      <c r="Q51" s="35">
        <f>IFERROR(MID($A$1,FIND(" acq",$A$1)-4,4)*1,"")</f>
        <v/>
      </c>
      <c r="S51" s="112" t="n"/>
    </row>
    <row r="52" ht="90" customHeight="1">
      <c r="A52" s="17" t="n">
        <v>105</v>
      </c>
      <c r="B52" s="7" t="inlineStr">
        <is>
          <t>0900 - FF&amp;E in Units</t>
        </is>
      </c>
      <c r="C52" s="7" t="inlineStr">
        <is>
          <t>Mold remediation</t>
        </is>
      </c>
      <c r="D52" s="40" t="inlineStr">
        <is>
          <t>Blackstone observed apparent mold growth (AMG) at the Unit 110 bathroom ceiling, likely due to condensate from the fan coil unit. Blackstone recommends identifying and repairing the source of water intrusion, replacing water damaged materials, and remediating all AMG in accordance with USEPA guidelines as a priority repair need.</t>
        </is>
      </c>
      <c r="E52" s="41" t="inlineStr">
        <is>
          <t>GC</t>
        </is>
      </c>
      <c r="F52" s="7" t="inlineStr">
        <is>
          <t>Year 1</t>
        </is>
      </c>
      <c r="G52" s="20" t="n">
        <v>2000</v>
      </c>
      <c r="H52" s="20" t="n">
        <v>2000</v>
      </c>
      <c r="I52" s="21">
        <f>G52-H52</f>
        <v/>
      </c>
      <c r="J52" s="8">
        <f>IF(G52=0,0,H52/G52)</f>
        <v/>
      </c>
      <c r="K52" t="n">
        <v>0</v>
      </c>
      <c r="L52" s="8">
        <f>MIN(J52,1)</f>
        <v/>
      </c>
      <c r="M52" t="inlineStr">
        <is>
          <t>Blackstone observed apparent mold growth (AMG) at the Unit 110 bathroom ceiling, likely due to condensate from the fan coil unit. Blackstone recommends identifying and repairing the source of water in</t>
        </is>
      </c>
      <c r="N52" s="7">
        <f>IF(E52="GC","1st Call","Other")</f>
        <v/>
      </c>
      <c r="O52" s="7">
        <f>IF(L52&gt;=1,"Complete",IF(L52&gt;0,"In Progress","Not Started"))</f>
        <v/>
      </c>
      <c r="Q52" s="35">
        <f>IFERROR(MID($A$1,FIND(" acq",$A$1)-4,4)*1,"")</f>
        <v/>
      </c>
      <c r="S52" s="132" t="n">
        <v>45365</v>
      </c>
    </row>
    <row r="53">
      <c r="C53" s="48" t="inlineStr">
        <is>
          <t>PROJECTS subtotal (excl. contingency/CM fee)</t>
        </is>
      </c>
      <c r="E53" s="68" t="n"/>
      <c r="G53" s="22">
        <f>SUM(G5:G52)</f>
        <v/>
      </c>
      <c r="H53" s="22">
        <f>SUM(H5:H52)</f>
        <v/>
      </c>
      <c r="I53" s="22">
        <f>SUM(I5:I52)</f>
        <v/>
      </c>
      <c r="J53" s="18">
        <f>IF(G53=0,0,H53/G53)</f>
        <v/>
      </c>
      <c r="L53" s="8">
        <f>MIN(J53,1)</f>
        <v/>
      </c>
      <c r="O53" s="7">
        <f>IF(L53&gt;=1,"Complete",IF(L53&gt;0,"In Progress","Not Started"))</f>
        <v/>
      </c>
      <c r="S53" s="112" t="n"/>
    </row>
    <row r="54">
      <c r="E54" s="52" t="n"/>
      <c r="S54" s="112" t="n"/>
    </row>
    <row r="55">
      <c r="A55" s="7" t="n">
        <v>151</v>
      </c>
      <c r="B55" s="7" t="inlineStr">
        <is>
          <t>Contingency</t>
        </is>
      </c>
      <c r="C55" s="7" t="inlineStr">
        <is>
          <t>Contingency- Unit Upgrades</t>
        </is>
      </c>
      <c r="D55" s="40" t="n"/>
      <c r="E55" s="67" t="inlineStr">
        <is>
          <t>CON</t>
        </is>
      </c>
      <c r="F55" s="15" t="inlineStr">
        <is>
          <t>Contingency</t>
        </is>
      </c>
      <c r="G55" s="20" t="n">
        <v>2784000</v>
      </c>
      <c r="H55" s="20" t="n">
        <v>0</v>
      </c>
      <c r="I55" s="21" t="n">
        <v>2784000</v>
      </c>
      <c r="J55" s="8">
        <f>IF(G55=0,0,H55/G55)</f>
        <v/>
      </c>
      <c r="K55" t="inlineStr">
        <is>
          <t>N/A</t>
        </is>
      </c>
      <c r="L55" s="8">
        <f>MIN(J55,1)</f>
        <v/>
      </c>
      <c r="N55" s="7">
        <f>IF(E55="GC","1st Call","Other")</f>
        <v/>
      </c>
      <c r="O55" s="7">
        <f>IF(L55&gt;=1,"Complete",IF(L55&gt;0,"In Progress","Not Started"))</f>
        <v/>
      </c>
      <c r="Q55" s="35">
        <f>IFERROR(MID($A$1,FIND(" acq",$A$1)-4,4)*1,"")</f>
        <v/>
      </c>
      <c r="S55" s="112" t="n"/>
    </row>
    <row r="56">
      <c r="A56" s="17" t="n">
        <v>152</v>
      </c>
      <c r="B56" s="7" t="inlineStr">
        <is>
          <t>Contingency</t>
        </is>
      </c>
      <c r="C56" s="7" t="inlineStr">
        <is>
          <t>Contingency- Other</t>
        </is>
      </c>
      <c r="D56" s="40" t="n"/>
      <c r="E56" s="67" t="inlineStr">
        <is>
          <t>CON</t>
        </is>
      </c>
      <c r="F56" s="15" t="inlineStr">
        <is>
          <t>Contingency</t>
        </is>
      </c>
      <c r="G56" s="20" t="n">
        <v>996280</v>
      </c>
      <c r="H56" s="20" t="n">
        <v>0</v>
      </c>
      <c r="I56" s="21" t="n">
        <v>996280</v>
      </c>
      <c r="J56" s="8">
        <f>IF(G56=0,0,H56/G56)</f>
        <v/>
      </c>
      <c r="K56" t="inlineStr">
        <is>
          <t>N/A</t>
        </is>
      </c>
      <c r="L56" s="8">
        <f>MIN(J56,1)</f>
        <v/>
      </c>
      <c r="N56" s="7">
        <f>IF(E56="GC","1st Call","Other")</f>
        <v/>
      </c>
      <c r="O56" s="7">
        <f>IF(L56&gt;=1,"Complete",IF(L56&gt;0,"In Progress","Not Started"))</f>
        <v/>
      </c>
      <c r="Q56" s="35">
        <f>IFERROR(MID($A$1,FIND(" acq",$A$1)-4,4)*1,"")</f>
        <v/>
      </c>
      <c r="S56" s="112" t="n"/>
    </row>
    <row r="57">
      <c r="A57" s="7" t="n">
        <v>149</v>
      </c>
      <c r="B57" s="7" t="inlineStr">
        <is>
          <t>Contingency</t>
        </is>
      </c>
      <c r="C57" s="7" t="inlineStr">
        <is>
          <t>Contingency- Deferred Maintenance</t>
        </is>
      </c>
      <c r="D57" s="40" t="n"/>
      <c r="E57" s="67" t="inlineStr">
        <is>
          <t>CON</t>
        </is>
      </c>
      <c r="F57" s="15" t="inlineStr">
        <is>
          <t>Contingency</t>
        </is>
      </c>
      <c r="G57" s="20" t="n">
        <v>466000</v>
      </c>
      <c r="H57" s="20" t="n">
        <v>0</v>
      </c>
      <c r="I57" s="21" t="n">
        <v>466000</v>
      </c>
      <c r="J57" s="8">
        <f>IF(G57=0,0,H57/G57)</f>
        <v/>
      </c>
      <c r="K57" t="inlineStr">
        <is>
          <t>N/A</t>
        </is>
      </c>
      <c r="L57" s="8">
        <f>MIN(J57,1)</f>
        <v/>
      </c>
      <c r="N57" s="7">
        <f>IF(E57="GC","1st Call","Other")</f>
        <v/>
      </c>
      <c r="O57" s="7">
        <f>IF(L57&gt;=1,"Complete",IF(L57&gt;0,"In Progress","Not Started"))</f>
        <v/>
      </c>
      <c r="Q57" s="35">
        <f>IFERROR(MID($A$1,FIND(" acq",$A$1)-4,4)*1,"")</f>
        <v/>
      </c>
      <c r="S57" s="112" t="n"/>
    </row>
    <row r="58">
      <c r="A58" s="17" t="n">
        <v>150</v>
      </c>
      <c r="B58" s="7" t="inlineStr">
        <is>
          <t>Contingency</t>
        </is>
      </c>
      <c r="C58" s="7" t="inlineStr">
        <is>
          <t>Contingency- Amenities</t>
        </is>
      </c>
      <c r="D58" s="40" t="n"/>
      <c r="E58" s="67" t="inlineStr">
        <is>
          <t>CON</t>
        </is>
      </c>
      <c r="F58" s="15" t="inlineStr">
        <is>
          <t>Contingency</t>
        </is>
      </c>
      <c r="G58" s="20" t="n">
        <v>100000</v>
      </c>
      <c r="H58" s="20" t="n">
        <v>0</v>
      </c>
      <c r="I58" s="21" t="n">
        <v>100000</v>
      </c>
      <c r="J58" s="8">
        <f>IF(G58=0,0,H58/G58)</f>
        <v/>
      </c>
      <c r="K58" t="inlineStr">
        <is>
          <t>N/A</t>
        </is>
      </c>
      <c r="L58" s="8">
        <f>MIN(J58,1)</f>
        <v/>
      </c>
      <c r="N58" s="7">
        <f>IF(E58="GC","1st Call","Other")</f>
        <v/>
      </c>
      <c r="O58" s="7">
        <f>IF(L58&gt;=1,"Complete",IF(L58&gt;0,"In Progress","Not Started"))</f>
        <v/>
      </c>
      <c r="Q58" s="35">
        <f>IFERROR(MID($A$1,FIND(" acq",$A$1)-4,4)*1,"")</f>
        <v/>
      </c>
      <c r="S58" s="112" t="n"/>
    </row>
    <row r="59">
      <c r="S59" s="112" t="n"/>
    </row>
    <row r="60">
      <c r="S60" s="112" t="n"/>
    </row>
    <row r="61">
      <c r="S61" s="112" t="n"/>
    </row>
    <row r="62">
      <c r="S62" s="112" t="n"/>
    </row>
    <row r="63">
      <c r="S63" s="112" t="n"/>
    </row>
    <row r="64">
      <c r="S64" s="112" t="n"/>
    </row>
    <row r="65">
      <c r="S65" s="112" t="n"/>
    </row>
    <row r="66">
      <c r="S66" s="112" t="n"/>
    </row>
    <row r="67">
      <c r="S67" s="112" t="n"/>
    </row>
    <row r="68">
      <c r="S68" s="112" t="n"/>
    </row>
    <row r="69">
      <c r="S69" s="112" t="n"/>
    </row>
    <row r="70">
      <c r="S70" s="112" t="n"/>
    </row>
    <row r="71">
      <c r="S71" s="112" t="n"/>
    </row>
    <row r="72">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
  <mergeCells count="2">
    <mergeCell ref="A1:D1"/>
    <mergeCell ref="A2:D2"/>
  </mergeCells>
  <dataValidations count="4">
    <dataValidation sqref="N5:N37" showDropDown="0" showInputMessage="1" showErrorMessage="1" allowBlank="1" type="list">
      <formula1>"1st Call, Other"</formula1>
    </dataValidation>
    <dataValidation sqref="R5:R119" showDropDown="0" showInputMessage="1" showErrorMessage="1" allowBlank="1" type="list">
      <formula1>"Lender, City Required, Investor, Fire Dept."</formula1>
    </dataValidation>
    <dataValidation sqref="O5:O62" showDropDown="0" showInputMessage="1" showErrorMessage="1" allowBlank="1" type="list">
      <formula1>"Scoping, Not Started, Scheduling, Bidding, In Progress, Completed"</formula1>
    </dataValidation>
    <dataValidation sqref="K5:K25"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T173"/>
  <sheetViews>
    <sheetView zoomScaleNormal="100" workbookViewId="0">
      <pane xSplit="2" ySplit="4" topLeftCell="C26" activePane="bottomRight" state="frozen"/>
      <selection activeCell="A2" sqref="A2:D2"/>
      <selection pane="topRight" activeCell="A2" sqref="A2:D2"/>
      <selection pane="bottomLeft" activeCell="A2" sqref="A2:D2"/>
      <selection pane="bottomRight"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Oak Park — 2023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90" customHeight="1">
      <c r="A5" s="7" t="n">
        <v>37</v>
      </c>
      <c r="B5" s="7" t="inlineStr">
        <is>
          <t>Exterior Building &amp; Site Work</t>
        </is>
      </c>
      <c r="C5" s="7" t="inlineStr">
        <is>
          <t>Exterior Paint, Carpentry &amp; Misc Repairs</t>
        </is>
      </c>
      <c r="D5" s="40" t="inlineStr">
        <is>
          <t>Bldg. paint looks to be in good shape. Last painted 2017. Need to paint all metal except doors yr1 $201k. Pick and pull carpenty, patch paint reapirs corner to corner $69k. Ph1&amp;2 rebuild 25 leaning chimneys $110k pre Crest bid. Ph3 wrap and reside all chimneys $63.5k Tune up wood patio fences if not replaced $8k. most pricing listed per Norman bids.</t>
        </is>
      </c>
      <c r="E5" s="69" t="inlineStr">
        <is>
          <t>Unmarked</t>
        </is>
      </c>
      <c r="F5" s="7" t="inlineStr">
        <is>
          <t>Year 1</t>
        </is>
      </c>
      <c r="G5" s="20" t="n">
        <v>1059500</v>
      </c>
      <c r="H5" s="20" t="n">
        <v>938581</v>
      </c>
      <c r="I5" s="21">
        <f>G5-H5</f>
        <v/>
      </c>
      <c r="J5" s="8">
        <f>IF(G5=0,0,H5/G5)</f>
        <v/>
      </c>
      <c r="K5" s="35" t="inlineStr">
        <is>
          <t>N/A</t>
        </is>
      </c>
      <c r="L5" s="8">
        <f>MIN(J5,1)</f>
        <v/>
      </c>
      <c r="M5" t="inlineStr">
        <is>
          <t>Bldg. paint looks to be in good shape. Last painted 2017. Need to paint all metal except doors yr1 $201k. Pick and pull carpenty, patch paint reapirs corner to corner $69k. Ph1&amp;2 rebuild 25 leaning ch</t>
        </is>
      </c>
      <c r="N5" s="7">
        <f>IF(E5="GC","1st Call","Other")</f>
        <v/>
      </c>
      <c r="O5" s="7" t="inlineStr">
        <is>
          <t>Completed</t>
        </is>
      </c>
      <c r="Q5" s="35">
        <f>IFERROR(MID($A$1,FIND(" acq",$A$1)-4,4)*1,"")</f>
        <v/>
      </c>
      <c r="R5" s="7" t="n"/>
      <c r="S5" s="111" t="n"/>
    </row>
    <row r="6" ht="90" customHeight="1">
      <c r="A6" s="17" t="n">
        <v>69</v>
      </c>
      <c r="B6" s="7" t="inlineStr">
        <is>
          <t>MEP</t>
        </is>
      </c>
      <c r="C6" s="7" t="inlineStr">
        <is>
          <t>HVAC Equipment (HVAC FULL NEW REPLACEMENT)</t>
        </is>
      </c>
      <c r="D6" s="40" t="inlineStr">
        <is>
          <t>Based on eval from SRT there are 368 R22/Mixed refrigerant systems. Researching run rates for MT and AW I came up with a 36% replacement rate here of R22/mixed sytems $596k over the first 5yrs. Per system cost is now $4.5k with new epa regulation on seer requirements. The goal here is to only spend as needed and to PM all units to try to reduce the number of replacements.</t>
        </is>
      </c>
      <c r="E6" s="69" t="inlineStr">
        <is>
          <t>Unmarked</t>
        </is>
      </c>
      <c r="F6" s="7" t="inlineStr">
        <is>
          <t>Year 1</t>
        </is>
      </c>
      <c r="G6" s="20" t="n">
        <v>646160</v>
      </c>
      <c r="H6" s="20" t="n">
        <v>639431</v>
      </c>
      <c r="I6" s="21">
        <f>G6-H6</f>
        <v/>
      </c>
      <c r="J6" s="8">
        <f>IF(G6=0,0,H6/G6)</f>
        <v/>
      </c>
      <c r="K6" s="35" t="inlineStr">
        <is>
          <t>N/A</t>
        </is>
      </c>
      <c r="L6" s="8">
        <f>MIN(J6,1)</f>
        <v/>
      </c>
      <c r="M6" t="inlineStr">
        <is>
          <t>Based on eval from SRT there are 368 R22/Mixed refrigerant systems. Researching run rates for MT and AW I came up with a 36% replacement rate here of R22/mixed sytems $596k over the first 5yrs. Per sy</t>
        </is>
      </c>
      <c r="N6" s="7">
        <f>IF(E6="GC","1st Call","Other")</f>
        <v/>
      </c>
      <c r="O6" s="7" t="inlineStr">
        <is>
          <t>Completed</t>
        </is>
      </c>
      <c r="Q6" s="35">
        <f>IFERROR(MID($A$1,FIND(" acq",$A$1)-4,4)*1,"")</f>
        <v/>
      </c>
      <c r="R6" s="7" t="n"/>
      <c r="S6" s="111" t="n"/>
    </row>
    <row r="7">
      <c r="A7" s="7" t="n">
        <v>58</v>
      </c>
      <c r="B7" s="7" t="inlineStr">
        <is>
          <t>Interior Units</t>
        </is>
      </c>
      <c r="C7" s="7" t="inlineStr">
        <is>
          <t>Vacant Unit Deferred Maintenance</t>
        </is>
      </c>
      <c r="D7" s="40" t="n"/>
      <c r="E7" s="69" t="inlineStr">
        <is>
          <t>Unmarked</t>
        </is>
      </c>
      <c r="F7" s="7" t="inlineStr">
        <is>
          <t>Year 1</t>
        </is>
      </c>
      <c r="G7" s="20" t="n">
        <v>500000</v>
      </c>
      <c r="H7" s="20" t="n">
        <v>117730</v>
      </c>
      <c r="I7" s="21">
        <f>G7-H7</f>
        <v/>
      </c>
      <c r="J7" s="8">
        <f>IF(G7=0,0,H7/G7)</f>
        <v/>
      </c>
      <c r="K7" s="35" t="inlineStr">
        <is>
          <t>N/A</t>
        </is>
      </c>
      <c r="L7" s="8">
        <f>MIN(J7,1)</f>
        <v/>
      </c>
      <c r="N7" s="7">
        <f>IF(E7="GC","1st Call","Other")</f>
        <v/>
      </c>
      <c r="O7" s="7">
        <f>IF(L7&gt;=1,"Complete",IF(L7&gt;0,"In Progress","Not Started"))</f>
        <v/>
      </c>
      <c r="Q7" s="35">
        <f>IFERROR(MID($A$1,FIND(" acq",$A$1)-4,4)*1,"")</f>
        <v/>
      </c>
      <c r="R7" s="7" t="n"/>
      <c r="S7" s="111" t="n"/>
    </row>
    <row r="8" ht="90" customHeight="1">
      <c r="A8" s="17" t="n">
        <v>76</v>
      </c>
      <c r="B8" s="7" t="inlineStr">
        <is>
          <t>MEP</t>
        </is>
      </c>
      <c r="C8" s="7" t="inlineStr">
        <is>
          <t>Water Piping &amp; Plumbing</t>
        </is>
      </c>
      <c r="D8" s="40" t="inlineStr">
        <is>
          <t>Replace (27 pairs) building valves that are barried, rusted, and don’t work $46k. unit 516 had an external repipe that needs corrected 5k. Ph1 and 2 have schedule m copper Ph1 is susceptible to pin hole leaks and under ground leaks due to being on a boiler system. Researched run rates on AW,MT,MB. 50k for as needed domestic pipe replacments</t>
        </is>
      </c>
      <c r="E8" s="69" t="inlineStr">
        <is>
          <t>Unmarked</t>
        </is>
      </c>
      <c r="F8" s="7" t="inlineStr">
        <is>
          <t>Year 1</t>
        </is>
      </c>
      <c r="G8" s="20" t="n">
        <v>401000</v>
      </c>
      <c r="H8" s="20" t="n">
        <v>198926</v>
      </c>
      <c r="I8" s="21">
        <f>G8-H8</f>
        <v/>
      </c>
      <c r="J8" s="8">
        <f>IF(G8=0,0,H8/G8)</f>
        <v/>
      </c>
      <c r="K8" s="35" t="inlineStr">
        <is>
          <t>N/A</t>
        </is>
      </c>
      <c r="L8" s="8">
        <f>MIN(J8,1)</f>
        <v/>
      </c>
      <c r="M8" t="inlineStr">
        <is>
          <t>Replace (27 pairs) building valves that are barried, rusted, and don’t work $46k. unit 516 had an external repipe that needs corrected 5k. Ph1 and 2 have schedule m copper Ph1 is susceptible to pin ho</t>
        </is>
      </c>
      <c r="N8" s="7">
        <f>IF(E8="GC","1st Call","Other")</f>
        <v/>
      </c>
      <c r="O8" s="7" t="inlineStr">
        <is>
          <t>Completed</t>
        </is>
      </c>
      <c r="Q8" s="35">
        <f>IFERROR(MID($A$1,FIND(" acq",$A$1)-4,4)*1,"")</f>
        <v/>
      </c>
      <c r="R8" s="7" t="n"/>
      <c r="S8" s="111" t="n"/>
    </row>
    <row r="9" ht="30" customHeight="1">
      <c r="A9" s="7" t="n">
        <v>71</v>
      </c>
      <c r="B9" s="7" t="inlineStr">
        <is>
          <t>MEP</t>
        </is>
      </c>
      <c r="C9" s="7" t="inlineStr">
        <is>
          <t>Panel Replacement/GFCI</t>
        </is>
      </c>
      <c r="D9" s="40" t="inlineStr">
        <is>
          <t>PH2 has Zinsco panels in all units. Need to replace breakers $346k. Per bid from Shields Electrical Services. 296 units in Ph2</t>
        </is>
      </c>
      <c r="E9" s="69" t="inlineStr">
        <is>
          <t>Unmarked</t>
        </is>
      </c>
      <c r="F9" s="7" t="inlineStr">
        <is>
          <t>Year 1</t>
        </is>
      </c>
      <c r="G9" s="20" t="n">
        <v>346005</v>
      </c>
      <c r="H9" s="20" t="n">
        <v>383245</v>
      </c>
      <c r="I9" s="21">
        <f>G9-H9</f>
        <v/>
      </c>
      <c r="J9" s="8">
        <f>IF(G9=0,0,H9/G9)</f>
        <v/>
      </c>
      <c r="K9" s="35" t="inlineStr">
        <is>
          <t>N/A</t>
        </is>
      </c>
      <c r="L9" s="8">
        <f>MIN(J9,1)</f>
        <v/>
      </c>
      <c r="M9" t="inlineStr">
        <is>
          <t>PH2 has Zinsco panels in all units. Need to replace breakers $346k. Per bid from Shields Electrical Services. 296 units in Ph2</t>
        </is>
      </c>
      <c r="N9" s="7">
        <f>IF(E9="GC","1st Call","Other")</f>
        <v/>
      </c>
      <c r="O9" s="7">
        <f>IF(L9&gt;=1,"Complete",IF(L9&gt;0,"In Progress","Not Started"))</f>
        <v/>
      </c>
      <c r="Q9" s="35">
        <f>IFERROR(MID($A$1,FIND(" acq",$A$1)-4,4)*1,"")</f>
        <v/>
      </c>
      <c r="R9" s="7" t="n"/>
      <c r="S9" s="111" t="n"/>
    </row>
    <row r="10" ht="120" customHeight="1">
      <c r="A10" s="17" t="n">
        <v>22</v>
      </c>
      <c r="B10" s="7" t="inlineStr">
        <is>
          <t>Common Area</t>
        </is>
      </c>
      <c r="C10" s="7" t="inlineStr">
        <is>
          <t>Pool Area Repairs &amp; Equipment</t>
        </is>
      </c>
      <c r="D10" s="40" t="inlineStr">
        <is>
          <t>Replaster both pools at leasing offfice pool, refresh grill/pergola area, and repair expansion joints on deck replace grills 70k. Pool near gym, replaster pool, resurface pool deck, refresh grill/pergola area 62k. Back pool at bldg 14, Replatster both pools Fix tile and raise skimmers repair leak, repair expansion joints on deck85.5k. pool lost power and froze solid 2021.Code and filter repairs23k. Bids from H2O. Need to add Poolsure at all pools and should be budgeted in operations</t>
        </is>
      </c>
      <c r="E10" s="69" t="inlineStr">
        <is>
          <t>Unmarked</t>
        </is>
      </c>
      <c r="F10" s="7" t="inlineStr">
        <is>
          <t>Year 1</t>
        </is>
      </c>
      <c r="G10" s="20" t="n">
        <v>342164</v>
      </c>
      <c r="H10" s="20" t="n">
        <v>454979</v>
      </c>
      <c r="I10" s="21">
        <f>G10-H10</f>
        <v/>
      </c>
      <c r="J10" s="8">
        <f>IF(G10=0,0,H10/G10)</f>
        <v/>
      </c>
      <c r="K10" s="35" t="inlineStr">
        <is>
          <t>N/A</t>
        </is>
      </c>
      <c r="L10" s="8">
        <f>MIN(J10,1)</f>
        <v/>
      </c>
      <c r="M10" t="inlineStr">
        <is>
          <t>Replaster both pools at leasing offfice pool, refresh grill/pergola area, and repair expansion joints on deck replace grills 70k. Pool near gym, replaster pool, resurface pool deck, refresh grill/perg</t>
        </is>
      </c>
      <c r="N10" s="7">
        <f>IF(E10="GC","1st Call","Other")</f>
        <v/>
      </c>
      <c r="O10" s="7">
        <f>IF(L10&gt;=1,"Complete",IF(L10&gt;0,"In Progress","Not Started"))</f>
        <v/>
      </c>
      <c r="Q10" s="35">
        <f>IFERROR(MID($A$1,FIND(" acq",$A$1)-4,4)*1,"")</f>
        <v/>
      </c>
      <c r="R10" s="7" t="n"/>
      <c r="S10" s="111" t="n"/>
    </row>
    <row r="11" ht="45" customHeight="1">
      <c r="A11" s="7" t="n">
        <v>70</v>
      </c>
      <c r="B11" s="7" t="inlineStr">
        <is>
          <t>MEP</t>
        </is>
      </c>
      <c r="C11" s="7" t="inlineStr">
        <is>
          <t>HVAC PM</t>
        </is>
      </c>
      <c r="D11" s="40" t="inlineStr">
        <is>
          <t>Dryer vent cleaning 75/unit $45k. Replace dryer vents 65 ea. PM all a/c units $120k this include pm service and some part replacements.</t>
        </is>
      </c>
      <c r="E11" s="69" t="inlineStr">
        <is>
          <t>Unmarked</t>
        </is>
      </c>
      <c r="F11" s="7" t="inlineStr">
        <is>
          <t>Year 1</t>
        </is>
      </c>
      <c r="G11" s="20" t="n">
        <v>341470</v>
      </c>
      <c r="H11" s="20" t="n">
        <v>110179</v>
      </c>
      <c r="I11" s="21">
        <f>G11-H11</f>
        <v/>
      </c>
      <c r="J11" s="8">
        <f>IF(G11=0,0,H11/G11)</f>
        <v/>
      </c>
      <c r="K11" s="35" t="inlineStr">
        <is>
          <t>N/A</t>
        </is>
      </c>
      <c r="L11" s="8">
        <f>MIN(J11,1)</f>
        <v/>
      </c>
      <c r="M11" t="inlineStr">
        <is>
          <t>Dryer vent cleaning 75/unit $45k. Replace dryer vents 65 ea. PM all a/c units $120k this include pm service and some part replacements.</t>
        </is>
      </c>
      <c r="N11" s="7">
        <f>IF(E11="GC","1st Call","Other")</f>
        <v/>
      </c>
      <c r="O11" s="7" t="inlineStr">
        <is>
          <t>Completed</t>
        </is>
      </c>
      <c r="Q11" s="35">
        <f>IFERROR(MID($A$1,FIND(" acq",$A$1)-4,4)*1,"")</f>
        <v/>
      </c>
      <c r="R11" s="7" t="n"/>
      <c r="S11" s="111" t="n"/>
    </row>
    <row r="12" ht="45" customHeight="1">
      <c r="A12" s="17" t="n">
        <v>74</v>
      </c>
      <c r="B12" s="7" t="inlineStr">
        <is>
          <t>MEP</t>
        </is>
      </c>
      <c r="C12" s="7" t="inlineStr">
        <is>
          <t>Sewer Systems</t>
        </is>
      </c>
      <c r="D12" s="40" t="inlineStr">
        <is>
          <t>Repairs sewer blockages and breaks. bldgs1,2,4,5,6,7,10,12,13,14,15,16,21,26 Bid from SRT. Also researched run rates on AW,MT,MB</t>
        </is>
      </c>
      <c r="E12" s="69" t="inlineStr">
        <is>
          <t>Unmarked</t>
        </is>
      </c>
      <c r="F12" s="7" t="inlineStr">
        <is>
          <t>Year 1</t>
        </is>
      </c>
      <c r="G12" s="20" t="n">
        <v>253000</v>
      </c>
      <c r="H12" s="20" t="n">
        <v>2334</v>
      </c>
      <c r="I12" s="21">
        <f>G12-H12</f>
        <v/>
      </c>
      <c r="J12" s="8">
        <f>IF(G12=0,0,H12/G12)</f>
        <v/>
      </c>
      <c r="K12" s="35" t="inlineStr">
        <is>
          <t>N/A</t>
        </is>
      </c>
      <c r="L12" s="8">
        <f>MIN(J12,1)</f>
        <v/>
      </c>
      <c r="M12" t="inlineStr">
        <is>
          <t>Repairs sewer blockages and breaks. bldgs1,2,4,5,6,7,10,12,13,14,15,16,21,26 Bid from SRT. Also researched run rates on AW,MT,MB</t>
        </is>
      </c>
      <c r="N12" s="7">
        <f>IF(E12="GC","1st Call","Other")</f>
        <v/>
      </c>
      <c r="O12" s="7" t="inlineStr">
        <is>
          <t>Completed</t>
        </is>
      </c>
      <c r="Q12" s="35">
        <f>IFERROR(MID($A$1,FIND(" acq",$A$1)-4,4)*1,"")</f>
        <v/>
      </c>
      <c r="R12" s="7" t="n"/>
      <c r="S12" s="111" t="n"/>
    </row>
    <row r="13" ht="105" customHeight="1">
      <c r="A13" s="7" t="n">
        <v>27</v>
      </c>
      <c r="B13" s="7" t="inlineStr">
        <is>
          <t>Exterior Building &amp; Site Work</t>
        </is>
      </c>
      <c r="C13" s="7" t="inlineStr">
        <is>
          <t>Balconies</t>
        </is>
      </c>
      <c r="D13" s="40" t="inlineStr">
        <is>
          <t>Rebuild 12 balconies called out by gc $68k. Pick and pull other balcony and land structural members including replacement of rotted  joist, fascia, cracked/twisted/bowed/rotten posts, missing hangers 117k. Replace Ph 2 SWB roof Post with Steel post qty 33 $45k. Ph1 cantilevered balconies, ph2 ledger board anchored with post outer supports with open sturctures. Will need to hold monnies for misc post failures over hold.</t>
        </is>
      </c>
      <c r="E13" s="69" t="inlineStr">
        <is>
          <t>Unmarked</t>
        </is>
      </c>
      <c r="F13" s="7" t="inlineStr">
        <is>
          <t>Year 1</t>
        </is>
      </c>
      <c r="G13" s="20" t="n">
        <v>243600</v>
      </c>
      <c r="H13" s="20" t="n">
        <v>148350</v>
      </c>
      <c r="I13" s="21">
        <f>G13-H13</f>
        <v/>
      </c>
      <c r="J13" s="8">
        <f>IF(G13=0,0,H13/G13)</f>
        <v/>
      </c>
      <c r="K13" s="35" t="inlineStr">
        <is>
          <t>N/A</t>
        </is>
      </c>
      <c r="L13" s="8">
        <f>MIN(J13,1)</f>
        <v/>
      </c>
      <c r="M13" t="inlineStr">
        <is>
          <t xml:space="preserve">Rebuild 12 balconies called out by gc $68k. Pick and pull other balcony and land structural members including replacement of rotted  joist, fascia, cracked/twisted/bowed/rotten posts, missing hangers </t>
        </is>
      </c>
      <c r="N13" s="7">
        <f>IF(E13="GC","1st Call","Other")</f>
        <v/>
      </c>
      <c r="O13" s="7" t="inlineStr">
        <is>
          <t>Completed</t>
        </is>
      </c>
      <c r="Q13" s="35">
        <f>IFERROR(MID($A$1,FIND(" acq",$A$1)-4,4)*1,"")</f>
        <v/>
      </c>
      <c r="R13" s="7" t="n"/>
      <c r="S13" s="111" t="n"/>
    </row>
    <row r="14">
      <c r="A14" s="17" t="n">
        <v>26</v>
      </c>
      <c r="B14" s="7" t="inlineStr">
        <is>
          <t>Exterior Building &amp; Site Work</t>
        </is>
      </c>
      <c r="C14" s="7" t="inlineStr">
        <is>
          <t>Asphalt Milling/Paving/Sealcoat</t>
        </is>
      </c>
      <c r="D14" s="40" t="inlineStr">
        <is>
          <t>Restripe some areas in Y1. Y2 fix major potholes and restripe after</t>
        </is>
      </c>
      <c r="E14" s="69" t="inlineStr">
        <is>
          <t>Unmarked</t>
        </is>
      </c>
      <c r="F14" s="7" t="inlineStr">
        <is>
          <t>Year 1</t>
        </is>
      </c>
      <c r="G14" s="20" t="n">
        <v>243500</v>
      </c>
      <c r="H14" s="20" t="n">
        <v>105364</v>
      </c>
      <c r="I14" s="21">
        <f>G14-H14</f>
        <v/>
      </c>
      <c r="J14" s="8">
        <f>IF(G14=0,0,H14/G14)</f>
        <v/>
      </c>
      <c r="K14" s="35" t="inlineStr">
        <is>
          <t>N/A</t>
        </is>
      </c>
      <c r="L14" s="8">
        <f>MIN(J14,1)</f>
        <v/>
      </c>
      <c r="M14" t="inlineStr">
        <is>
          <t>Restripe some areas in Y1. Y2 fix major potholes and restripe after</t>
        </is>
      </c>
      <c r="N14" s="7">
        <f>IF(E14="GC","1st Call","Other")</f>
        <v/>
      </c>
      <c r="O14" s="7" t="inlineStr">
        <is>
          <t>Completed</t>
        </is>
      </c>
      <c r="Q14" s="35">
        <f>IFERROR(MID($A$1,FIND(" acq",$A$1)-4,4)*1,"")</f>
        <v/>
      </c>
      <c r="R14" s="7" t="n"/>
      <c r="S14" s="111" t="n"/>
    </row>
    <row r="15" ht="30" customHeight="1">
      <c r="A15" s="7" t="n">
        <v>52</v>
      </c>
      <c r="B15" s="7" t="inlineStr">
        <is>
          <t>Exterior Building &amp; Site Work</t>
        </is>
      </c>
      <c r="C15" s="7" t="inlineStr">
        <is>
          <t>Sports Court</t>
        </is>
      </c>
      <c r="D15" s="40" t="inlineStr">
        <is>
          <t>See sports court taband add $25K for iron fence between soccer field and social area</t>
        </is>
      </c>
      <c r="E15" s="69" t="inlineStr">
        <is>
          <t>Unmarked</t>
        </is>
      </c>
      <c r="F15" s="7" t="inlineStr">
        <is>
          <t>Year 1</t>
        </is>
      </c>
      <c r="G15" s="20" t="n">
        <v>227000</v>
      </c>
      <c r="H15" s="20" t="n">
        <v>514328</v>
      </c>
      <c r="I15" s="21">
        <f>G15-H15</f>
        <v/>
      </c>
      <c r="J15" s="8">
        <f>IF(G15=0,0,H15/G15)</f>
        <v/>
      </c>
      <c r="K15" s="35" t="inlineStr">
        <is>
          <t>N/A</t>
        </is>
      </c>
      <c r="L15" s="8">
        <f>MIN(J15,1)</f>
        <v/>
      </c>
      <c r="M15" t="inlineStr">
        <is>
          <t>See sports court taband add $25K for iron fence between soccer field and social area</t>
        </is>
      </c>
      <c r="N15" s="7">
        <f>IF(E15="GC","1st Call","Other")</f>
        <v/>
      </c>
      <c r="O15" s="7">
        <f>IF(L15&gt;=1,"Complete",IF(L15&gt;0,"In Progress","Not Started"))</f>
        <v/>
      </c>
      <c r="Q15" s="35">
        <f>IFERROR(MID($A$1,FIND(" acq",$A$1)-4,4)*1,"")</f>
        <v/>
      </c>
      <c r="R15" s="7" t="n"/>
      <c r="S15" s="111" t="n"/>
    </row>
    <row r="16">
      <c r="A16" s="17" t="n">
        <v>80</v>
      </c>
      <c r="B16" s="7" t="inlineStr">
        <is>
          <t>Miscellaneous</t>
        </is>
      </c>
      <c r="C16" s="7" t="inlineStr">
        <is>
          <t>Environmental - Asbestos Abatement</t>
        </is>
      </c>
      <c r="D16" s="40" t="inlineStr">
        <is>
          <t>For as needed abatement Ph1 only</t>
        </is>
      </c>
      <c r="E16" s="69" t="inlineStr">
        <is>
          <t>Unmarked</t>
        </is>
      </c>
      <c r="F16" s="7" t="inlineStr">
        <is>
          <t>Year 1</t>
        </is>
      </c>
      <c r="G16" s="20" t="n">
        <v>210000</v>
      </c>
      <c r="H16" s="20" t="n">
        <v>122414</v>
      </c>
      <c r="I16" s="21">
        <f>G16-H16</f>
        <v/>
      </c>
      <c r="J16" s="8">
        <f>IF(G16=0,0,H16/G16)</f>
        <v/>
      </c>
      <c r="K16" s="35" t="inlineStr">
        <is>
          <t>N/A</t>
        </is>
      </c>
      <c r="L16" s="8">
        <f>MIN(J16,1)</f>
        <v/>
      </c>
      <c r="M16" t="inlineStr">
        <is>
          <t>For as needed abatement Ph1 only</t>
        </is>
      </c>
      <c r="N16" s="7">
        <f>IF(E16="GC","1st Call","Other")</f>
        <v/>
      </c>
      <c r="O16" s="7">
        <f>IF(L16&gt;=1,"Complete",IF(L16&gt;0,"In Progress","Not Started"))</f>
        <v/>
      </c>
      <c r="Q16" s="35">
        <f>IFERROR(MID($A$1,FIND(" acq",$A$1)-4,4)*1,"")</f>
        <v/>
      </c>
      <c r="R16" s="7" t="n"/>
      <c r="S16" s="111" t="n"/>
    </row>
    <row r="17" ht="60" customHeight="1">
      <c r="A17" s="7" t="n">
        <v>54</v>
      </c>
      <c r="B17" s="7" t="inlineStr">
        <is>
          <t>Exterior Building &amp; Site Work</t>
        </is>
      </c>
      <c r="C17" s="7" t="inlineStr">
        <is>
          <t>Tree/Plant Removal</t>
        </is>
      </c>
      <c r="D17" s="40" t="inlineStr">
        <is>
          <t>Cut life safety trees for $60K. All trees removed are bid to be replaced w/ sod. Class B trim and removal of dead limbs $40k. Removal of dead shrubs replaced with hollies $33k. Deage living shrubs $23k.</t>
        </is>
      </c>
      <c r="E17" s="69" t="inlineStr">
        <is>
          <t>Unmarked</t>
        </is>
      </c>
      <c r="F17" s="7" t="inlineStr">
        <is>
          <t>Year 1</t>
        </is>
      </c>
      <c r="G17" s="20" t="n">
        <v>202000</v>
      </c>
      <c r="H17" s="20" t="n">
        <v>223962</v>
      </c>
      <c r="I17" s="21">
        <f>G17-H17</f>
        <v/>
      </c>
      <c r="J17" s="8">
        <f>IF(G17=0,0,H17/G17)</f>
        <v/>
      </c>
      <c r="K17" s="35" t="inlineStr">
        <is>
          <t>N/A</t>
        </is>
      </c>
      <c r="L17" s="8">
        <f>MIN(J17,1)</f>
        <v/>
      </c>
      <c r="M17" t="inlineStr">
        <is>
          <t>Cut life safety trees for $60K. All trees removed are bid to be replaced w/ sod. Class B trim and removal of dead limbs $40k. Removal of dead shrubs replaced with hollies $33k. Deage living shrubs $23</t>
        </is>
      </c>
      <c r="N17" s="7">
        <f>IF(E17="GC","1st Call","Other")</f>
        <v/>
      </c>
      <c r="O17" s="7">
        <f>IF(L17&gt;=1,"Complete",IF(L17&gt;0,"In Progress","Not Started"))</f>
        <v/>
      </c>
      <c r="Q17" s="35">
        <f>IFERROR(MID($A$1,FIND(" acq",$A$1)-4,4)*1,"")</f>
        <v/>
      </c>
      <c r="R17" s="7" t="n"/>
      <c r="S17" s="111" t="n"/>
    </row>
    <row r="18">
      <c r="A18" s="17" t="n">
        <v>36</v>
      </c>
      <c r="B18" s="7" t="inlineStr">
        <is>
          <t>Exterior Building &amp; Site Work</t>
        </is>
      </c>
      <c r="C18" s="7" t="inlineStr">
        <is>
          <t>Exterior Lighting</t>
        </is>
      </c>
      <c r="D18" s="40" t="inlineStr">
        <is>
          <t>Replace all metal halo building lights and fix 25% of carport lights</t>
        </is>
      </c>
      <c r="E18" s="69" t="inlineStr">
        <is>
          <t>Unmarked</t>
        </is>
      </c>
      <c r="F18" s="7" t="inlineStr">
        <is>
          <t>Year 1</t>
        </is>
      </c>
      <c r="G18" s="20" t="n">
        <v>198710</v>
      </c>
      <c r="H18" s="20" t="n">
        <v>143010</v>
      </c>
      <c r="I18" s="21">
        <f>G18-H18</f>
        <v/>
      </c>
      <c r="J18" s="8">
        <f>IF(G18=0,0,H18/G18)</f>
        <v/>
      </c>
      <c r="K18" s="35" t="inlineStr">
        <is>
          <t>N/A</t>
        </is>
      </c>
      <c r="L18" s="8">
        <f>MIN(J18,1)</f>
        <v/>
      </c>
      <c r="M18" t="inlineStr">
        <is>
          <t>Replace all metal halo building lights and fix 25% of carport lights</t>
        </is>
      </c>
      <c r="N18" s="7">
        <f>IF(E18="GC","1st Call","Other")</f>
        <v/>
      </c>
      <c r="O18" s="7" t="inlineStr">
        <is>
          <t>Completed</t>
        </is>
      </c>
      <c r="Q18" s="35">
        <f>IFERROR(MID($A$1,FIND(" acq",$A$1)-4,4)*1,"")</f>
        <v/>
      </c>
      <c r="R18" s="7" t="n"/>
      <c r="S18" s="111" t="n"/>
    </row>
    <row r="19">
      <c r="A19" s="7" t="n">
        <v>39</v>
      </c>
      <c r="B19" s="7" t="inlineStr">
        <is>
          <t>Exterior Building &amp; Site Work</t>
        </is>
      </c>
      <c r="C19" s="7" t="inlineStr">
        <is>
          <t>Fireplace &amp; Flue</t>
        </is>
      </c>
      <c r="D19" s="40" t="inlineStr">
        <is>
          <t>95/ unit, need to confirm FP count 608 budgeted</t>
        </is>
      </c>
      <c r="E19" s="69" t="inlineStr">
        <is>
          <t>Unmarked</t>
        </is>
      </c>
      <c r="F19" s="7" t="inlineStr">
        <is>
          <t>Year 1</t>
        </is>
      </c>
      <c r="G19" s="20" t="n">
        <v>173280</v>
      </c>
      <c r="H19" s="20" t="n">
        <v>34688</v>
      </c>
      <c r="I19" s="21">
        <f>G19-H19</f>
        <v/>
      </c>
      <c r="J19" s="8">
        <f>IF(G19=0,0,H19/G19)</f>
        <v/>
      </c>
      <c r="K19" s="35" t="inlineStr">
        <is>
          <t>N/A</t>
        </is>
      </c>
      <c r="L19" s="8">
        <f>MIN(J19,1)</f>
        <v/>
      </c>
      <c r="M19" t="inlineStr">
        <is>
          <t>95/ unit, need to confirm FP count 608 budgeted</t>
        </is>
      </c>
      <c r="N19" s="7">
        <f>IF(E19="GC","1st Call","Other")</f>
        <v/>
      </c>
      <c r="O19" s="7" t="inlineStr">
        <is>
          <t>Completed</t>
        </is>
      </c>
      <c r="Q19" s="35">
        <f>IFERROR(MID($A$1,FIND(" acq",$A$1)-4,4)*1,"")</f>
        <v/>
      </c>
      <c r="R19" s="7" t="n"/>
      <c r="S19" s="111" t="n"/>
    </row>
    <row r="20" ht="45" customHeight="1">
      <c r="A20" s="17" t="n">
        <v>51</v>
      </c>
      <c r="B20" s="7" t="inlineStr">
        <is>
          <t>Exterior Building &amp; Site Work</t>
        </is>
      </c>
      <c r="C20" s="7" t="inlineStr">
        <is>
          <t>Roof Replacements/Repairs</t>
        </is>
      </c>
      <c r="D20" s="40" t="inlineStr">
        <is>
          <t>Roof PM needed on all bldgs- PM also includes fix dryer vent termination on roof, repair busted roof trust in attics- PH1 $42.5 PH2 $51K PH3 $7.5k  Decking Repairs 20k per bid from Centex</t>
        </is>
      </c>
      <c r="E20" s="69" t="inlineStr">
        <is>
          <t>Unmarked</t>
        </is>
      </c>
      <c r="F20" s="7" t="inlineStr">
        <is>
          <t>Year 1</t>
        </is>
      </c>
      <c r="G20" s="20" t="n">
        <v>156000</v>
      </c>
      <c r="H20" s="20" t="n">
        <v>231180</v>
      </c>
      <c r="I20" s="21">
        <f>G20-H20</f>
        <v/>
      </c>
      <c r="J20" s="8">
        <f>IF(G20=0,0,H20/G20)</f>
        <v/>
      </c>
      <c r="K20" s="35" t="inlineStr">
        <is>
          <t>N/A</t>
        </is>
      </c>
      <c r="L20" s="8">
        <f>MIN(J20,1)</f>
        <v/>
      </c>
      <c r="M20" t="inlineStr">
        <is>
          <t>Roof PM needed on all bldgs- PM also includes fix dryer vent termination on roof, repair busted roof trust in attics- PH1 $42.5 PH2 $51K PH3 $7.5k  Decking Repairs 20k per bid from Centex</t>
        </is>
      </c>
      <c r="N20" s="7">
        <f>IF(E20="GC","1st Call","Other")</f>
        <v/>
      </c>
      <c r="O20" s="7">
        <f>IF(L20&gt;=1,"Complete",IF(L20&gt;0,"In Progress","Not Started"))</f>
        <v/>
      </c>
      <c r="Q20" s="35">
        <f>IFERROR(MID($A$1,FIND(" acq",$A$1)-4,4)*1,"")</f>
        <v/>
      </c>
      <c r="R20" s="7" t="n"/>
      <c r="S20" s="111" t="n"/>
    </row>
    <row r="21">
      <c r="A21" s="7" t="n">
        <v>59</v>
      </c>
      <c r="B21" s="7" t="inlineStr">
        <is>
          <t>Interior Units</t>
        </is>
      </c>
      <c r="C21" s="7" t="inlineStr">
        <is>
          <t>Washers/Dryers</t>
        </is>
      </c>
      <c r="D21" s="40" t="n"/>
      <c r="E21" s="69" t="inlineStr">
        <is>
          <t>Unmarked</t>
        </is>
      </c>
      <c r="F21" s="7" t="inlineStr">
        <is>
          <t>Year 1</t>
        </is>
      </c>
      <c r="G21" s="20" t="n">
        <v>123000</v>
      </c>
      <c r="H21" s="20" t="n">
        <v>0</v>
      </c>
      <c r="I21" s="21">
        <f>G21-H21</f>
        <v/>
      </c>
      <c r="J21" s="8">
        <f>IF(G21=0,0,H21/G21)</f>
        <v/>
      </c>
      <c r="K21" s="35" t="inlineStr">
        <is>
          <t>N/A</t>
        </is>
      </c>
      <c r="L21" s="8">
        <f>MIN(J21,1)</f>
        <v/>
      </c>
      <c r="N21" s="7">
        <f>IF(E21="GC","1st Call","Other")</f>
        <v/>
      </c>
      <c r="O21" s="7" t="inlineStr">
        <is>
          <t>In Progress</t>
        </is>
      </c>
      <c r="Q21" s="35">
        <f>IFERROR(MID($A$1,FIND(" acq",$A$1)-4,4)*1,"")</f>
        <v/>
      </c>
      <c r="R21" s="7" t="n"/>
      <c r="S21" s="111" t="n"/>
    </row>
    <row r="22">
      <c r="A22" s="17" t="n">
        <v>64</v>
      </c>
      <c r="B22" s="7" t="inlineStr">
        <is>
          <t>MEP</t>
        </is>
      </c>
      <c r="C22" s="7" t="inlineStr">
        <is>
          <t>Domestic Water Heaters</t>
        </is>
      </c>
      <c r="D22" s="40" t="inlineStr">
        <is>
          <t>As needed replacements on PH2&amp;3 review unit walks</t>
        </is>
      </c>
      <c r="E22" s="69" t="inlineStr">
        <is>
          <t>Unmarked</t>
        </is>
      </c>
      <c r="F22" s="7" t="inlineStr">
        <is>
          <t>Year 1</t>
        </is>
      </c>
      <c r="G22" s="20" t="n">
        <v>105000</v>
      </c>
      <c r="H22" s="20" t="n">
        <v>4620</v>
      </c>
      <c r="I22" s="21">
        <f>G22-H22</f>
        <v/>
      </c>
      <c r="J22" s="8">
        <f>IF(G22=0,0,H22/G22)</f>
        <v/>
      </c>
      <c r="K22" s="35" t="inlineStr">
        <is>
          <t>N/A</t>
        </is>
      </c>
      <c r="L22" s="8">
        <f>MIN(J22,1)</f>
        <v/>
      </c>
      <c r="M22" t="inlineStr">
        <is>
          <t>As needed replacements on PH2&amp;3 review unit walks</t>
        </is>
      </c>
      <c r="N22" s="7">
        <f>IF(E22="GC","1st Call","Other")</f>
        <v/>
      </c>
      <c r="O22" s="7">
        <f>IF(L22&gt;=1,"Complete",IF(L22&gt;0,"In Progress","Not Started"))</f>
        <v/>
      </c>
      <c r="Q22" s="35">
        <f>IFERROR(MID($A$1,FIND(" acq",$A$1)-4,4)*1,"")</f>
        <v/>
      </c>
      <c r="R22" s="7" t="n"/>
      <c r="S22" s="111" t="n"/>
    </row>
    <row r="23" ht="180" customHeight="1">
      <c r="A23" s="7" t="n">
        <v>29</v>
      </c>
      <c r="B23" s="7" t="inlineStr">
        <is>
          <t>Exterior Building &amp; Site Work</t>
        </is>
      </c>
      <c r="C23" s="7" t="inlineStr">
        <is>
          <t>Concrete Curb/Sidewalk</t>
        </is>
      </c>
      <c r="D23" s="40" t="inlineStr">
        <is>
          <t>Sidewalk repairs and grinding 49k per bid from Sunland. Per Post PNA -ADA acess to common areas 16k.
Includes $5k in lender mandates- The concrete sidewalks and flatwork were observed to be in overall fair to good condition. Blackstone observed damaged, cracked and uplifted sections (trip hazards) of concrete sidewalks at several locations near Buildings 5, 7, 10, 11, 18, 19, and 26. Due to the widespread nature of these conditions, we
recommend that management survey all sidewalks and flatwork and repair or replace damaged sections as needed as a priority repair need.</t>
        </is>
      </c>
      <c r="E23" s="69" t="inlineStr">
        <is>
          <t>Unmarked</t>
        </is>
      </c>
      <c r="F23" s="7" t="inlineStr">
        <is>
          <t>Year 1</t>
        </is>
      </c>
      <c r="G23" s="20" t="n">
        <v>95000</v>
      </c>
      <c r="H23" s="20" t="n">
        <v>750</v>
      </c>
      <c r="I23" s="21">
        <f>G23-H23</f>
        <v/>
      </c>
      <c r="J23" s="8">
        <f>IF(G23=0,0,H23/G23)</f>
        <v/>
      </c>
      <c r="K23" s="35" t="inlineStr">
        <is>
          <t>N/A</t>
        </is>
      </c>
      <c r="L23" s="8">
        <f>MIN(J23,1)</f>
        <v/>
      </c>
      <c r="M23" t="inlineStr">
        <is>
          <t>Sidewalk repairs and grinding 49k per bid from Sunland. Per Post PNA -ADA acess to common areas 16k.
Includes $5k in lender mandates- The concrete sidewalks and flatwork were observed to be in overal</t>
        </is>
      </c>
      <c r="N23" s="7">
        <f>IF(E23="GC","1st Call","Other")</f>
        <v/>
      </c>
      <c r="O23" s="7" t="inlineStr">
        <is>
          <t>Completed</t>
        </is>
      </c>
      <c r="Q23" s="35">
        <f>IFERROR(MID($A$1,FIND(" acq",$A$1)-4,4)*1,"")</f>
        <v/>
      </c>
      <c r="R23" s="7" t="n"/>
      <c r="S23" s="131" t="n">
        <v>45365</v>
      </c>
    </row>
    <row r="24">
      <c r="A24" s="17" t="n">
        <v>40</v>
      </c>
      <c r="B24" s="7" t="inlineStr">
        <is>
          <t>Exterior Building &amp; Site Work</t>
        </is>
      </c>
      <c r="C24" s="7" t="inlineStr">
        <is>
          <t>Foundations &amp; Site Grading</t>
        </is>
      </c>
      <c r="D24" s="40" t="inlineStr">
        <is>
          <t>Install Exterior peirs buildings 1,8,6.24 Watch list 2,13,15,26,31</t>
        </is>
      </c>
      <c r="E24" s="69" t="inlineStr">
        <is>
          <t>Unmarked</t>
        </is>
      </c>
      <c r="F24" s="7" t="inlineStr">
        <is>
          <t>Year 1</t>
        </is>
      </c>
      <c r="G24" s="20" t="n">
        <v>92000</v>
      </c>
      <c r="H24" s="20" t="n">
        <v>0</v>
      </c>
      <c r="I24" s="21">
        <f>G24-H24</f>
        <v/>
      </c>
      <c r="J24" s="8">
        <f>IF(G24=0,0,H24/G24)</f>
        <v/>
      </c>
      <c r="K24" s="35" t="inlineStr">
        <is>
          <t>N/A</t>
        </is>
      </c>
      <c r="L24" s="8">
        <f>MIN(J24,1)</f>
        <v/>
      </c>
      <c r="M24" t="inlineStr">
        <is>
          <t>Install Exterior peirs buildings 1,8,6.24 Watch list 2,13,15,26,31</t>
        </is>
      </c>
      <c r="N24" s="7">
        <f>IF(E24="GC","1st Call","Other")</f>
        <v/>
      </c>
      <c r="O24" s="7" t="inlineStr">
        <is>
          <t>Not Started</t>
        </is>
      </c>
      <c r="Q24" s="35">
        <f>IFERROR(MID($A$1,FIND(" acq",$A$1)-4,4)*1,"")</f>
        <v/>
      </c>
      <c r="R24" s="7" t="n"/>
      <c r="S24" s="111" t="n"/>
    </row>
    <row r="25" ht="60" customHeight="1">
      <c r="A25" s="7" t="n">
        <v>30</v>
      </c>
      <c r="B25" s="7" t="inlineStr">
        <is>
          <t>Exterior Building &amp; Site Work</t>
        </is>
      </c>
      <c r="C25" s="7" t="inlineStr">
        <is>
          <t>Controlled Access Systems</t>
        </is>
      </c>
      <c r="D25" s="40" t="inlineStr">
        <is>
          <t>Site uses Gate Wise Need to check Mo. Operating cost   Call box is Linear and does not work and needs replaced. Also several of the motors and safety loops need work, PM PED Gates and all wiring. 60k</t>
        </is>
      </c>
      <c r="E25" s="69" t="inlineStr">
        <is>
          <t>Unmarked</t>
        </is>
      </c>
      <c r="F25" s="7" t="inlineStr">
        <is>
          <t>Year 1</t>
        </is>
      </c>
      <c r="G25" s="20" t="n">
        <v>90000</v>
      </c>
      <c r="H25" s="20" t="n">
        <v>20147</v>
      </c>
      <c r="I25" s="21">
        <f>G25-H25</f>
        <v/>
      </c>
      <c r="J25" s="8">
        <f>IF(G25=0,0,H25/G25)</f>
        <v/>
      </c>
      <c r="K25" s="35" t="inlineStr">
        <is>
          <t>N/A</t>
        </is>
      </c>
      <c r="L25" s="8">
        <f>MIN(J25,1)</f>
        <v/>
      </c>
      <c r="M25" t="inlineStr">
        <is>
          <t>Site uses Gate Wise Need to check Mo. Operating cost   Call box is Linear and does not work and needs replaced. Also several of the motors and safety loops need work, PM PED Gates and all wiring. 60k</t>
        </is>
      </c>
      <c r="N25" s="7">
        <f>IF(E25="GC","1st Call","Other")</f>
        <v/>
      </c>
      <c r="O25" s="7" t="inlineStr">
        <is>
          <t>Completed</t>
        </is>
      </c>
      <c r="Q25" s="35">
        <f>IFERROR(MID($A$1,FIND(" acq",$A$1)-4,4)*1,"")</f>
        <v/>
      </c>
      <c r="R25" s="7" t="n"/>
      <c r="S25" s="111" t="n"/>
    </row>
    <row r="26" ht="270" customHeight="1">
      <c r="A26" s="17" t="n">
        <v>34</v>
      </c>
      <c r="B26" s="7" t="inlineStr">
        <is>
          <t>Exterior Building &amp; Site Work</t>
        </is>
      </c>
      <c r="C26" s="7" t="inlineStr">
        <is>
          <t>Erosion Control/Drainage</t>
        </is>
      </c>
      <c r="D26" s="40" t="inlineStr">
        <is>
          <t>Repair drainage and add swell back side bldgs. 11-13 $11k. Clean out and test all french drains through out property $15k. Add  new drains at 5 buildings $33k. Fill in LS pot hole listed on line 94. Add soil in out yrs to fill in holes as new soil settles. Per bids from Superior.
Includes $25,500 in Lender Mandates- Management reported erosion repairs in 2022, and Blackstone observed new rock groundcover at several locations. However, these repairs were only completed at some
locations and did not appear to be sufficient. Blackstone observed areas of erosion throughout the site including some areas where
the new rock groundcover had been installed. Based on conditions observed, we recommend drainage improvements as needed (regrading, French drains, installing downspout extensions, etc.), and landscaping improvements (new plantings, rock or mulch ground cover) at areas of erosion to stabilize the soils as a priority repair need.</t>
        </is>
      </c>
      <c r="E26" s="69" t="inlineStr">
        <is>
          <t>Unmarked</t>
        </is>
      </c>
      <c r="F26" s="7" t="inlineStr">
        <is>
          <t>Year 1</t>
        </is>
      </c>
      <c r="G26" s="20" t="n">
        <v>89000</v>
      </c>
      <c r="H26" s="20" t="n">
        <v>101269</v>
      </c>
      <c r="I26" s="21">
        <f>G26-H26</f>
        <v/>
      </c>
      <c r="J26" s="8">
        <f>IF(G26=0,0,H26/G26)</f>
        <v/>
      </c>
      <c r="K26" s="35" t="inlineStr">
        <is>
          <t>N/A</t>
        </is>
      </c>
      <c r="L26" s="8">
        <f>MIN(J26,1)</f>
        <v/>
      </c>
      <c r="M26" t="inlineStr">
        <is>
          <t>Repair drainage and add swell back side bldgs. 11-13 $11k. Clean out and test all french drains through out property $15k. Add  new drains at 5 buildings $33k. Fill in LS pot hole listed on line 94. A</t>
        </is>
      </c>
      <c r="N26" s="7">
        <f>IF(E26="GC","1st Call","Other")</f>
        <v/>
      </c>
      <c r="O26" s="7">
        <f>IF(L26&gt;=1,"Complete",IF(L26&gt;0,"In Progress","Not Started"))</f>
        <v/>
      </c>
      <c r="Q26" s="35">
        <f>IFERROR(MID($A$1,FIND(" acq",$A$1)-4,4)*1,"")</f>
        <v/>
      </c>
      <c r="R26" s="7" t="n"/>
      <c r="S26" s="131" t="n">
        <v>45365</v>
      </c>
    </row>
    <row r="27" ht="30" customHeight="1">
      <c r="A27" s="7" t="n">
        <v>63</v>
      </c>
      <c r="B27" s="7" t="inlineStr">
        <is>
          <t>MEP</t>
        </is>
      </c>
      <c r="C27" s="7" t="inlineStr">
        <is>
          <t>Domestic Water Boilers/Heat Exchangers &amp; Related Wor</t>
        </is>
      </c>
      <c r="D27" s="40" t="inlineStr">
        <is>
          <t>Replace boiler 1 near building 14, 48.3k PM other 2 boilers 7k Bid from SRT</t>
        </is>
      </c>
      <c r="E27" s="69" t="inlineStr">
        <is>
          <t>Unmarked</t>
        </is>
      </c>
      <c r="F27" s="7" t="inlineStr">
        <is>
          <t>Year 1</t>
        </is>
      </c>
      <c r="G27" s="20" t="n">
        <v>85300</v>
      </c>
      <c r="H27" s="20" t="n">
        <v>93981</v>
      </c>
      <c r="I27" s="21">
        <f>G27-H27</f>
        <v/>
      </c>
      <c r="J27" s="8">
        <f>IF(G27=0,0,H27/G27)</f>
        <v/>
      </c>
      <c r="K27" s="35" t="inlineStr">
        <is>
          <t>N/A</t>
        </is>
      </c>
      <c r="L27" s="8">
        <f>MIN(J27,1)</f>
        <v/>
      </c>
      <c r="M27" t="inlineStr">
        <is>
          <t>Replace boiler 1 near building 14, 48.3k PM other 2 boilers 7k Bid from SRT</t>
        </is>
      </c>
      <c r="N27" s="7">
        <f>IF(E27="GC","1st Call","Other")</f>
        <v/>
      </c>
      <c r="O27" s="7">
        <f>IF(L27&gt;=1,"Complete",IF(L27&gt;0,"In Progress","Not Started"))</f>
        <v/>
      </c>
      <c r="Q27" s="35">
        <f>IFERROR(MID($A$1,FIND(" acq",$A$1)-4,4)*1,"")</f>
        <v/>
      </c>
      <c r="R27" s="7" t="n"/>
      <c r="S27" s="111" t="n"/>
    </row>
    <row r="28">
      <c r="A28" s="17" t="n">
        <v>15</v>
      </c>
      <c r="B28" s="7" t="inlineStr">
        <is>
          <t>Admin/Marketing</t>
        </is>
      </c>
      <c r="C28" s="7" t="inlineStr">
        <is>
          <t>Office Furniture/Finishes</t>
        </is>
      </c>
      <c r="D28" s="40" t="inlineStr">
        <is>
          <t>Refresh on furnitre per Post</t>
        </is>
      </c>
      <c r="E28" s="69" t="inlineStr">
        <is>
          <t>Unmarked</t>
        </is>
      </c>
      <c r="F28" s="7" t="inlineStr">
        <is>
          <t>Year 1</t>
        </is>
      </c>
      <c r="G28" s="20" t="n">
        <v>85000</v>
      </c>
      <c r="H28" s="20" t="n">
        <v>6260</v>
      </c>
      <c r="I28" s="21">
        <f>G28-H28</f>
        <v/>
      </c>
      <c r="J28" s="8">
        <f>IF(G28=0,0,H28/G28)</f>
        <v/>
      </c>
      <c r="K28" s="35" t="inlineStr">
        <is>
          <t>N/A</t>
        </is>
      </c>
      <c r="L28" s="8">
        <f>MIN(J28,1)</f>
        <v/>
      </c>
      <c r="M28" t="inlineStr">
        <is>
          <t>Refresh on furnitre per Post</t>
        </is>
      </c>
      <c r="N28" s="7">
        <f>IF(E28="GC","1st Call","Other")</f>
        <v/>
      </c>
      <c r="O28" s="7" t="inlineStr">
        <is>
          <t>Completed</t>
        </is>
      </c>
      <c r="Q28" s="35">
        <f>IFERROR(MID($A$1,FIND(" acq",$A$1)-4,4)*1,"")</f>
        <v/>
      </c>
      <c r="R28" s="7" t="n"/>
      <c r="S28" s="111" t="n"/>
    </row>
    <row r="29">
      <c r="A29" s="7" t="n">
        <v>48</v>
      </c>
      <c r="B29" s="7" t="inlineStr">
        <is>
          <t>Exterior Building &amp; Site Work</t>
        </is>
      </c>
      <c r="C29" s="7" t="inlineStr">
        <is>
          <t>Patio Doors/Sliders</t>
        </is>
      </c>
      <c r="D29" s="40" t="inlineStr">
        <is>
          <t>replace 5 sliders per yr</t>
        </is>
      </c>
      <c r="E29" s="69" t="inlineStr">
        <is>
          <t>Unmarked</t>
        </is>
      </c>
      <c r="F29" s="7" t="inlineStr">
        <is>
          <t>Year 1</t>
        </is>
      </c>
      <c r="G29" s="20" t="n">
        <v>77000</v>
      </c>
      <c r="H29" s="20" t="n">
        <v>85</v>
      </c>
      <c r="I29" s="21">
        <f>G29-H29</f>
        <v/>
      </c>
      <c r="J29" s="8">
        <f>IF(G29=0,0,H29/G29)</f>
        <v/>
      </c>
      <c r="K29" s="35" t="inlineStr">
        <is>
          <t>N/A</t>
        </is>
      </c>
      <c r="L29" s="8">
        <f>MIN(J29,1)</f>
        <v/>
      </c>
      <c r="M29" t="inlineStr">
        <is>
          <t>replace 5 sliders per yr</t>
        </is>
      </c>
      <c r="N29" s="7">
        <f>IF(E29="GC","1st Call","Other")</f>
        <v/>
      </c>
      <c r="O29" s="7">
        <f>IF(L29&gt;=1,"Complete",IF(L29&gt;0,"In Progress","Not Started"))</f>
        <v/>
      </c>
      <c r="Q29" s="35">
        <f>IFERROR(MID($A$1,FIND(" acq",$A$1)-4,4)*1,"")</f>
        <v/>
      </c>
      <c r="R29" s="7" t="n"/>
      <c r="S29" s="111" t="n"/>
    </row>
    <row r="30">
      <c r="A30" s="17" t="n">
        <v>44</v>
      </c>
      <c r="B30" s="7" t="inlineStr">
        <is>
          <t>Exterior Building &amp; Site Work</t>
        </is>
      </c>
      <c r="C30" s="7" t="inlineStr">
        <is>
          <t>Handrail/Railings</t>
        </is>
      </c>
      <c r="D30" s="40" t="inlineStr">
        <is>
          <t>Fixing balcony handrails and misc metal fencing repairs</t>
        </is>
      </c>
      <c r="E30" s="69" t="inlineStr">
        <is>
          <t>Unmarked</t>
        </is>
      </c>
      <c r="F30" s="7" t="inlineStr">
        <is>
          <t>Year 1</t>
        </is>
      </c>
      <c r="G30" s="20" t="n">
        <v>76000</v>
      </c>
      <c r="H30" s="20" t="n">
        <v>55360</v>
      </c>
      <c r="I30" s="21">
        <f>G30-H30</f>
        <v/>
      </c>
      <c r="J30" s="8">
        <f>IF(G30=0,0,H30/G30)</f>
        <v/>
      </c>
      <c r="K30" s="35" t="inlineStr">
        <is>
          <t>N/A</t>
        </is>
      </c>
      <c r="L30" s="8">
        <f>MIN(J30,1)</f>
        <v/>
      </c>
      <c r="M30" t="inlineStr">
        <is>
          <t>Fixing balcony handrails and misc metal fencing repairs</t>
        </is>
      </c>
      <c r="N30" s="7">
        <f>IF(E30="GC","1st Call","Other")</f>
        <v/>
      </c>
      <c r="O30" s="7">
        <f>IF(L30&gt;=1,"Complete",IF(L30&gt;0,"In Progress","Not Started"))</f>
        <v/>
      </c>
      <c r="Q30" s="35">
        <f>IFERROR(MID($A$1,FIND(" acq",$A$1)-4,4)*1,"")</f>
        <v/>
      </c>
      <c r="R30" s="7" t="n"/>
      <c r="S30" s="111" t="n"/>
    </row>
    <row r="31" ht="60" customHeight="1">
      <c r="A31" s="7" t="n">
        <v>75</v>
      </c>
      <c r="B31" s="7" t="inlineStr">
        <is>
          <t>MEP</t>
        </is>
      </c>
      <c r="C31" s="7" t="inlineStr">
        <is>
          <t>Sprinkler Systems</t>
        </is>
      </c>
      <c r="D31" s="40" t="inlineStr">
        <is>
          <t>Ph 3 dry heads due for10yr UL testing next yr. if replacement needed after testing 800 ea including SRR @64k waiting metro report. Spoke to FPI who did last insp. System was all white tagged and in good shape.</t>
        </is>
      </c>
      <c r="E31" s="69" t="inlineStr">
        <is>
          <t>Unmarked</t>
        </is>
      </c>
      <c r="F31" s="7" t="inlineStr">
        <is>
          <t>Year 1</t>
        </is>
      </c>
      <c r="G31" s="20" t="n">
        <v>76000</v>
      </c>
      <c r="H31" s="20" t="n">
        <v>0</v>
      </c>
      <c r="I31" s="21">
        <f>G31-H31</f>
        <v/>
      </c>
      <c r="J31" s="8">
        <f>IF(G31=0,0,H31/G31)</f>
        <v/>
      </c>
      <c r="K31" s="35" t="inlineStr">
        <is>
          <t>N/A</t>
        </is>
      </c>
      <c r="L31" s="8">
        <f>MIN(J31,1)</f>
        <v/>
      </c>
      <c r="M31" t="inlineStr">
        <is>
          <t>Ph 3 dry heads due for10yr UL testing next yr. if replacement needed after testing 800 ea including SRR @64k waiting metro report. Spoke to FPI who did last insp. System was all white tagged and in go</t>
        </is>
      </c>
      <c r="N31" s="7">
        <f>IF(E31="GC","1st Call","Other")</f>
        <v/>
      </c>
      <c r="O31" s="7" t="inlineStr">
        <is>
          <t>Completed</t>
        </is>
      </c>
      <c r="Q31" s="35">
        <f>IFERROR(MID($A$1,FIND(" acq",$A$1)-4,4)*1,"")</f>
        <v/>
      </c>
      <c r="R31" s="7" t="n"/>
      <c r="S31" s="111" t="n"/>
    </row>
    <row r="32" ht="30" customHeight="1">
      <c r="A32" s="17" t="n">
        <v>41</v>
      </c>
      <c r="B32" s="7" t="inlineStr">
        <is>
          <t>Exterior Building &amp; Site Work</t>
        </is>
      </c>
      <c r="C32" s="7" t="inlineStr">
        <is>
          <t>General Site Fencing</t>
        </is>
      </c>
      <c r="D32" s="40" t="inlineStr">
        <is>
          <t>Repair wood perim fencing. Replace middle pool fencing for $24.5K</t>
        </is>
      </c>
      <c r="E32" s="69" t="inlineStr">
        <is>
          <t>Unmarked</t>
        </is>
      </c>
      <c r="F32" s="7" t="inlineStr">
        <is>
          <t>Year 1</t>
        </is>
      </c>
      <c r="G32" s="20" t="n">
        <v>74500</v>
      </c>
      <c r="H32" s="20" t="n">
        <v>124690</v>
      </c>
      <c r="I32" s="21">
        <f>G32-H32</f>
        <v/>
      </c>
      <c r="J32" s="8">
        <f>IF(G32=0,0,H32/G32)</f>
        <v/>
      </c>
      <c r="K32" s="35" t="inlineStr">
        <is>
          <t>N/A</t>
        </is>
      </c>
      <c r="L32" s="8">
        <f>MIN(J32,1)</f>
        <v/>
      </c>
      <c r="M32" t="inlineStr">
        <is>
          <t>Repair wood perim fencing. Replace middle pool fencing for $24.5K</t>
        </is>
      </c>
      <c r="N32" s="7">
        <f>IF(E32="GC","1st Call","Other")</f>
        <v/>
      </c>
      <c r="O32" s="7">
        <f>IF(L32&gt;=1,"Complete",IF(L32&gt;0,"In Progress","Not Started"))</f>
        <v/>
      </c>
      <c r="Q32" s="35">
        <f>IFERROR(MID($A$1,FIND(" acq",$A$1)-4,4)*1,"")</f>
        <v/>
      </c>
      <c r="R32" s="7" t="n"/>
      <c r="S32" s="111" t="n"/>
    </row>
    <row r="33" ht="30" customHeight="1">
      <c r="A33" s="7" t="n">
        <v>82</v>
      </c>
      <c r="B33" s="7" t="inlineStr">
        <is>
          <t>Miscellaneous</t>
        </is>
      </c>
      <c r="C33" s="7" t="inlineStr">
        <is>
          <t>Lead Paint/Radon Remediation</t>
        </is>
      </c>
      <c r="D33" s="40" t="inlineStr">
        <is>
          <t>To maintain paint on all ph1 balcony handrails. Yr 1 plan is to paint all railings in the exterior scope.</t>
        </is>
      </c>
      <c r="E33" s="69" t="inlineStr">
        <is>
          <t>Unmarked</t>
        </is>
      </c>
      <c r="F33" s="7" t="inlineStr">
        <is>
          <t>Year 1</t>
        </is>
      </c>
      <c r="G33" s="20" t="n">
        <v>70000</v>
      </c>
      <c r="H33" s="20" t="n">
        <v>0</v>
      </c>
      <c r="I33" s="21">
        <f>G33-H33</f>
        <v/>
      </c>
      <c r="J33" s="8">
        <f>IF(G33=0,0,H33/G33)</f>
        <v/>
      </c>
      <c r="K33" s="35" t="inlineStr">
        <is>
          <t>N/A</t>
        </is>
      </c>
      <c r="L33" s="8">
        <f>MIN(J33,1)</f>
        <v/>
      </c>
      <c r="M33" t="inlineStr">
        <is>
          <t>To maintain paint on all ph1 balcony handrails. Yr 1 plan is to paint all railings in the exterior scope.</t>
        </is>
      </c>
      <c r="N33" s="7">
        <f>IF(E33="GC","1st Call","Other")</f>
        <v/>
      </c>
      <c r="O33" s="7">
        <f>IF(L33&gt;=1,"Complete",IF(L33&gt;0,"In Progress","Not Started"))</f>
        <v/>
      </c>
      <c r="Q33" s="35">
        <f>IFERROR(MID($A$1,FIND(" acq",$A$1)-4,4)*1,"")</f>
        <v/>
      </c>
      <c r="R33" s="7" t="n"/>
      <c r="S33" s="111" t="n"/>
    </row>
    <row r="34" ht="225" customHeight="1">
      <c r="A34" s="17" t="n">
        <v>68</v>
      </c>
      <c r="B34" s="7" t="inlineStr">
        <is>
          <t>MEP</t>
        </is>
      </c>
      <c r="C34" s="7" t="inlineStr">
        <is>
          <t>Fire Safety Systems</t>
        </is>
      </c>
      <c r="D34" s="40" t="inlineStr">
        <is>
          <t>The fire and life safety system appeared to be in overall fair to average condition. The AFSS risers were last inspected by FPI LLC in December 2022, and the fire alarm panels were last inspected by ACT Low Voltage LLC in December 2022. All of the building AFSS were yellow tagged for painted fire sprinkler heads, and most fire alarm panels observed had supervisory/trouble statuses or were actively alarming. Management did not provide a copy of the most recent fire inspection report or a bid to complete repairs. Blackstone recommends that a fire safety contractor evaluate the AFSS and fire alarm panels and complete necessary repairs to correct these conditions as a priority repair (PR-90) need. The costs included for these repairs are for budgetary purposes only; the fire safety contractor will need to provide an accurate count of painted fire sprinkler heads and provide more accurate costs for repairs.</t>
        </is>
      </c>
      <c r="E34" s="69" t="inlineStr">
        <is>
          <t>Unmarked</t>
        </is>
      </c>
      <c r="F34" s="7" t="inlineStr">
        <is>
          <t>Year 1</t>
        </is>
      </c>
      <c r="G34" s="20" t="n">
        <v>68000</v>
      </c>
      <c r="H34" s="20" t="n">
        <v>5711</v>
      </c>
      <c r="I34" s="21">
        <f>G34-H34</f>
        <v/>
      </c>
      <c r="J34" s="8">
        <f>IF(G34=0,0,H34/G34)</f>
        <v/>
      </c>
      <c r="K34" s="35" t="inlineStr">
        <is>
          <t>N/A</t>
        </is>
      </c>
      <c r="L34" s="8">
        <f>MIN(J34,1)</f>
        <v/>
      </c>
      <c r="M34" t="inlineStr">
        <is>
          <t>The fire and life safety system appeared to be in overall fair to average condition. The AFSS risers were last inspected by FPI LLC in December 2022, and the fire alarm panels were last inspected by A</t>
        </is>
      </c>
      <c r="N34" s="7">
        <f>IF(E34="GC","1st Call","Other")</f>
        <v/>
      </c>
      <c r="O34" s="7" t="inlineStr">
        <is>
          <t>Completed</t>
        </is>
      </c>
      <c r="Q34" s="35">
        <f>IFERROR(MID($A$1,FIND(" acq",$A$1)-4,4)*1,"")</f>
        <v/>
      </c>
      <c r="R34" s="7" t="n"/>
      <c r="S34" s="131" t="n">
        <v>45090</v>
      </c>
    </row>
    <row r="35" ht="30" customHeight="1">
      <c r="A35" s="7" t="n">
        <v>65</v>
      </c>
      <c r="B35" s="7" t="inlineStr">
        <is>
          <t>MEP</t>
        </is>
      </c>
      <c r="C35" s="7" t="inlineStr">
        <is>
          <t>Drain Clean/Jet Lines/Video</t>
        </is>
      </c>
      <c r="D35" s="40" t="inlineStr">
        <is>
          <t>Scrape and clean cast iron sewers in ph1&amp;2 19k. Hyrdo jet all of Ph3 2k</t>
        </is>
      </c>
      <c r="E35" s="69" t="inlineStr">
        <is>
          <t>Unmarked</t>
        </is>
      </c>
      <c r="F35" s="7" t="inlineStr">
        <is>
          <t>Year 1</t>
        </is>
      </c>
      <c r="G35" s="20" t="n">
        <v>67000</v>
      </c>
      <c r="H35" s="20" t="n">
        <v>42606</v>
      </c>
      <c r="I35" s="21">
        <f>G35-H35</f>
        <v/>
      </c>
      <c r="J35" s="8">
        <f>IF(G35=0,0,H35/G35)</f>
        <v/>
      </c>
      <c r="K35" s="35" t="inlineStr">
        <is>
          <t>N/A</t>
        </is>
      </c>
      <c r="L35" s="8">
        <f>MIN(J35,1)</f>
        <v/>
      </c>
      <c r="M35" t="inlineStr">
        <is>
          <t>Scrape and clean cast iron sewers in ph1&amp;2 19k. Hyrdo jet all of Ph3 2k</t>
        </is>
      </c>
      <c r="N35" s="7">
        <f>IF(E35="GC","1st Call","Other")</f>
        <v/>
      </c>
      <c r="O35" s="7" t="inlineStr">
        <is>
          <t>Completed</t>
        </is>
      </c>
      <c r="Q35" s="35">
        <f>IFERROR(MID($A$1,FIND(" acq",$A$1)-4,4)*1,"")</f>
        <v/>
      </c>
      <c r="R35" s="7" t="n"/>
      <c r="S35" s="111" t="n"/>
    </row>
    <row r="36" ht="30" customHeight="1">
      <c r="A36" s="17" t="n">
        <v>43</v>
      </c>
      <c r="B36" s="7" t="inlineStr">
        <is>
          <t>Exterior Building &amp; Site Work</t>
        </is>
      </c>
      <c r="C36" s="7" t="inlineStr">
        <is>
          <t>Gutters &amp; Downspouts</t>
        </is>
      </c>
      <c r="D36" s="40" t="inlineStr">
        <is>
          <t>Gutter tune up($23k) and add Raindrop gutter guard($131k)to prevent future damage or maintance needs</t>
        </is>
      </c>
      <c r="E36" s="69" t="inlineStr">
        <is>
          <t>Unmarked</t>
        </is>
      </c>
      <c r="F36" s="7" t="inlineStr">
        <is>
          <t>Year 1</t>
        </is>
      </c>
      <c r="G36" s="20" t="n">
        <v>63000</v>
      </c>
      <c r="H36" s="20" t="n">
        <v>35600</v>
      </c>
      <c r="I36" s="21">
        <f>G36-H36</f>
        <v/>
      </c>
      <c r="J36" s="8">
        <f>IF(G36=0,0,H36/G36)</f>
        <v/>
      </c>
      <c r="K36" s="35" t="inlineStr">
        <is>
          <t>N/A</t>
        </is>
      </c>
      <c r="L36" s="8">
        <f>MIN(J36,1)</f>
        <v/>
      </c>
      <c r="M36" t="inlineStr">
        <is>
          <t>Gutter tune up($23k) and add Raindrop gutter guard($131k)to prevent future damage or maintance needs</t>
        </is>
      </c>
      <c r="N36" s="7">
        <f>IF(E36="GC","1st Call","Other")</f>
        <v/>
      </c>
      <c r="O36" s="7" t="inlineStr">
        <is>
          <t>Completed</t>
        </is>
      </c>
      <c r="Q36" s="35">
        <f>IFERROR(MID($A$1,FIND(" acq",$A$1)-4,4)*1,"")</f>
        <v/>
      </c>
      <c r="R36" s="7" t="n"/>
      <c r="S36" s="111" t="n"/>
    </row>
    <row r="37" ht="45" customHeight="1">
      <c r="A37" s="7" t="n">
        <v>38</v>
      </c>
      <c r="B37" s="7" t="inlineStr">
        <is>
          <t>Exterior Building &amp; Site Work</t>
        </is>
      </c>
      <c r="C37" s="7" t="inlineStr">
        <is>
          <t>Exterior Stairs</t>
        </is>
      </c>
      <c r="D37" s="40" t="inlineStr">
        <is>
          <t>~20% of switch backs on ph2 were replaced. Additional needing replacement. Rebuild 6 SWB landing 60k per Crest. 10k for stair treads</t>
        </is>
      </c>
      <c r="E37" s="69" t="inlineStr">
        <is>
          <t>Unmarked</t>
        </is>
      </c>
      <c r="F37" s="7" t="inlineStr">
        <is>
          <t>Year 1</t>
        </is>
      </c>
      <c r="G37" s="20" t="n">
        <v>60000</v>
      </c>
      <c r="H37" s="20" t="n">
        <v>49795</v>
      </c>
      <c r="I37" s="21">
        <f>G37-H37</f>
        <v/>
      </c>
      <c r="J37" s="8">
        <f>IF(G37=0,0,H37/G37)</f>
        <v/>
      </c>
      <c r="K37" s="35" t="inlineStr">
        <is>
          <t>N/A</t>
        </is>
      </c>
      <c r="L37" s="8">
        <f>MIN(J37,1)</f>
        <v/>
      </c>
      <c r="M37" t="inlineStr">
        <is>
          <t>~20% of switch backs on ph2 were replaced. Additional needing replacement. Rebuild 6 SWB landing 60k per Crest. 10k for stair treads</t>
        </is>
      </c>
      <c r="N37" s="7">
        <f>IF(E37="GC","1st Call","Other")</f>
        <v/>
      </c>
      <c r="O37" s="7" t="inlineStr">
        <is>
          <t>Completed</t>
        </is>
      </c>
      <c r="Q37" s="35">
        <f>IFERROR(MID($A$1,FIND(" acq",$A$1)-4,4)*1,"")</f>
        <v/>
      </c>
      <c r="R37" s="7" t="n"/>
      <c r="S37" s="111" t="n"/>
    </row>
    <row r="38">
      <c r="A38" s="17" t="n">
        <v>31</v>
      </c>
      <c r="B38" s="7" t="inlineStr">
        <is>
          <t>Exterior Building &amp; Site Work</t>
        </is>
      </c>
      <c r="C38" s="7" t="inlineStr">
        <is>
          <t>Covered Parking &amp; Misc Parking Items</t>
        </is>
      </c>
      <c r="D38" s="40" t="inlineStr">
        <is>
          <t>Repair handful of carports in Y1, and then 1 or 2 a year in outyears.</t>
        </is>
      </c>
      <c r="E38" s="69" t="inlineStr">
        <is>
          <t>Unmarked</t>
        </is>
      </c>
      <c r="F38" s="7" t="inlineStr">
        <is>
          <t>Year 1</t>
        </is>
      </c>
      <c r="G38" s="20" t="n">
        <v>55000</v>
      </c>
      <c r="H38" s="20" t="n">
        <v>57741</v>
      </c>
      <c r="I38" s="21">
        <f>G38-H38</f>
        <v/>
      </c>
      <c r="J38" s="8">
        <f>IF(G38=0,0,H38/G38)</f>
        <v/>
      </c>
      <c r="K38" s="35" t="inlineStr">
        <is>
          <t>N/A</t>
        </is>
      </c>
      <c r="L38" s="8">
        <f>MIN(J38,1)</f>
        <v/>
      </c>
      <c r="M38" t="inlineStr">
        <is>
          <t>Repair handful of carports in Y1, and then 1 or 2 a year in outyears.</t>
        </is>
      </c>
      <c r="N38" s="7">
        <f>IF(E38="GC","1st Call","Other")</f>
        <v/>
      </c>
      <c r="O38" s="7">
        <f>IF(L38&gt;=1,"Complete",IF(L38&gt;0,"In Progress","Not Started"))</f>
        <v/>
      </c>
      <c r="Q38" s="35">
        <f>IFERROR(MID($A$1,FIND(" acq",$A$1)-4,4)*1,"")</f>
        <v/>
      </c>
      <c r="S38" s="112" t="n"/>
    </row>
    <row r="39" ht="90" customHeight="1">
      <c r="A39" s="7" t="n">
        <v>50</v>
      </c>
      <c r="B39" s="7" t="inlineStr">
        <is>
          <t>Exterior Building &amp; Site Work</t>
        </is>
      </c>
      <c r="C39" s="7" t="inlineStr">
        <is>
          <t>Retaining Walls</t>
        </is>
      </c>
      <c r="D39" s="40" t="inlineStr">
        <is>
          <t>general tuck point repairs to retaining walls
Includes $5k in lender mandates- Blackstone observed cracking and/or missing stone components at retaining walls near Buildings 10, 11, 30 and 31. Blackstone recommends repairing the stone retaining wall as a priority repair need.</t>
        </is>
      </c>
      <c r="E39" s="69" t="inlineStr">
        <is>
          <t>Unmarked</t>
        </is>
      </c>
      <c r="F39" s="7" t="inlineStr">
        <is>
          <t>Year 1</t>
        </is>
      </c>
      <c r="G39" s="20" t="n">
        <v>52000</v>
      </c>
      <c r="H39" s="20" t="n">
        <v>41380</v>
      </c>
      <c r="I39" s="21">
        <f>G39-H39</f>
        <v/>
      </c>
      <c r="J39" s="8">
        <f>IF(G39=0,0,H39/G39)</f>
        <v/>
      </c>
      <c r="K39" s="35" t="inlineStr">
        <is>
          <t>N/A</t>
        </is>
      </c>
      <c r="L39" s="18">
        <f>MIN(J39,1)</f>
        <v/>
      </c>
      <c r="M39" s="48" t="inlineStr">
        <is>
          <t>general tuck point repairs to retaining walls
Includes $5k in lender mandates- Blackstone observed cracking and/or missing stone components at retaining walls near Buildings 10, 11, 30 and 31. Blacks</t>
        </is>
      </c>
      <c r="N39" s="48">
        <f>IF(E39="GC","1st Call","Other")</f>
        <v/>
      </c>
      <c r="O39" s="48" t="inlineStr">
        <is>
          <t>Completed</t>
        </is>
      </c>
      <c r="P39" s="48" t="n"/>
      <c r="Q39" s="70">
        <f>IFERROR(MID($A$1,FIND(" acq",$A$1)-4,4)*1,"")</f>
        <v/>
      </c>
      <c r="S39" s="132" t="n">
        <v>45365</v>
      </c>
    </row>
    <row r="40">
      <c r="A40" s="17" t="n">
        <v>19</v>
      </c>
      <c r="B40" s="7" t="inlineStr">
        <is>
          <t>Common Area</t>
        </is>
      </c>
      <c r="C40" s="7" t="inlineStr">
        <is>
          <t>Common Corridors Rehab</t>
        </is>
      </c>
      <c r="D40" s="40" t="inlineStr">
        <is>
          <t>Power wash breezeways - has valet waste</t>
        </is>
      </c>
      <c r="E40" s="69" t="inlineStr">
        <is>
          <t>Unmarked</t>
        </is>
      </c>
      <c r="F40" s="7" t="inlineStr">
        <is>
          <t>Year 1</t>
        </is>
      </c>
      <c r="G40" s="20" t="n">
        <v>50000</v>
      </c>
      <c r="H40" s="20" t="n">
        <v>0</v>
      </c>
      <c r="I40" s="21">
        <f>G40-H40</f>
        <v/>
      </c>
      <c r="J40" s="8">
        <f>IF(G40=0,0,H40/G40)</f>
        <v/>
      </c>
      <c r="K40" s="35" t="inlineStr">
        <is>
          <t>N/A</t>
        </is>
      </c>
      <c r="L40" s="8">
        <f>MIN(J40,1)</f>
        <v/>
      </c>
      <c r="M40" t="inlineStr">
        <is>
          <t>Power wash breezeways - has valet waste</t>
        </is>
      </c>
      <c r="N40" s="7">
        <f>IF(E40="GC","1st Call","Other")</f>
        <v/>
      </c>
      <c r="O40" s="7" t="inlineStr">
        <is>
          <t>Completed</t>
        </is>
      </c>
      <c r="Q40" s="35">
        <f>IFERROR(MID($A$1,FIND(" acq",$A$1)-4,4)*1,"")</f>
        <v/>
      </c>
      <c r="S40" s="112" t="n"/>
    </row>
    <row r="41" ht="45" customHeight="1">
      <c r="A41" s="7" t="n">
        <v>21</v>
      </c>
      <c r="B41" s="7" t="inlineStr">
        <is>
          <t>Common Area</t>
        </is>
      </c>
      <c r="C41" s="7" t="inlineStr">
        <is>
          <t>Mailboxes</t>
        </is>
      </c>
      <c r="D41" s="40" t="inlineStr">
        <is>
          <t>Wish list item from PM, new mail boxes there are 7 mail rooms, Budgteing for 2 replacements 55k.  And some in out yrs. Add Package lockers near building 24  79k</t>
        </is>
      </c>
      <c r="E41" s="69" t="inlineStr">
        <is>
          <t>Unmarked</t>
        </is>
      </c>
      <c r="F41" s="7" t="inlineStr">
        <is>
          <t>Year 1</t>
        </is>
      </c>
      <c r="G41" s="20" t="n">
        <v>50000</v>
      </c>
      <c r="H41" s="20" t="n">
        <v>0</v>
      </c>
      <c r="I41" s="21">
        <f>G41-H41</f>
        <v/>
      </c>
      <c r="J41" s="8">
        <f>IF(G41=0,0,H41/G41)</f>
        <v/>
      </c>
      <c r="K41" s="35" t="inlineStr">
        <is>
          <t>N/A</t>
        </is>
      </c>
      <c r="L41" s="8">
        <f>MIN(J41,1)</f>
        <v/>
      </c>
      <c r="M41" t="inlineStr">
        <is>
          <t>Wish list item from PM, new mail boxes there are 7 mail rooms, Budgteing for 2 replacements 55k.  And some in out yrs. Add Package lockers near building 24  79k</t>
        </is>
      </c>
      <c r="N41" s="7">
        <f>IF(E41="GC","1st Call","Other")</f>
        <v/>
      </c>
      <c r="O41" s="7">
        <f>IF(L41&gt;=1,"Complete",IF(L41&gt;0,"In Progress","Not Started"))</f>
        <v/>
      </c>
      <c r="Q41" s="35">
        <f>IFERROR(MID($A$1,FIND(" acq",$A$1)-4,4)*1,"")</f>
        <v/>
      </c>
      <c r="S41" s="112" t="n"/>
    </row>
    <row r="42" ht="30" customHeight="1">
      <c r="A42" s="17" t="n">
        <v>47</v>
      </c>
      <c r="B42" s="7" t="inlineStr">
        <is>
          <t>Exterior Building &amp; Site Work</t>
        </is>
      </c>
      <c r="C42" s="7" t="inlineStr">
        <is>
          <t>Landscape Enhancements</t>
        </is>
      </c>
      <c r="D42" s="40" t="inlineStr">
        <is>
          <t>Updgrade front curb appeal, office, pools, and entry drive fence line</t>
        </is>
      </c>
      <c r="E42" s="69" t="inlineStr">
        <is>
          <t>Unmarked</t>
        </is>
      </c>
      <c r="F42" s="7" t="inlineStr">
        <is>
          <t>Year 1</t>
        </is>
      </c>
      <c r="G42" s="20" t="n">
        <v>50000</v>
      </c>
      <c r="H42" s="20" t="n">
        <v>143923</v>
      </c>
      <c r="I42" s="21">
        <f>G42-H42</f>
        <v/>
      </c>
      <c r="J42" s="8">
        <f>IF(G42=0,0,H42/G42)</f>
        <v/>
      </c>
      <c r="K42" s="35" t="inlineStr">
        <is>
          <t>N/A</t>
        </is>
      </c>
      <c r="L42" s="8">
        <f>MIN(J42,1)</f>
        <v/>
      </c>
      <c r="M42" t="inlineStr">
        <is>
          <t>Updgrade front curb appeal, office, pools, and entry drive fence line</t>
        </is>
      </c>
      <c r="N42" s="7">
        <f>IF(E42="GC","1st Call","Other")</f>
        <v/>
      </c>
      <c r="O42" s="7">
        <f>IF(L42&gt;=1,"Complete",IF(L42&gt;0,"In Progress","Not Started"))</f>
        <v/>
      </c>
      <c r="Q42" s="35">
        <f>IFERROR(MID($A$1,FIND(" acq",$A$1)-4,4)*1,"")</f>
        <v/>
      </c>
      <c r="S42" s="112" t="n"/>
    </row>
    <row r="43" ht="30" customHeight="1">
      <c r="A43" s="7" t="n">
        <v>16</v>
      </c>
      <c r="B43" s="7" t="inlineStr">
        <is>
          <t>Admin/Marketing</t>
        </is>
      </c>
      <c r="C43" s="7" t="inlineStr">
        <is>
          <t>Vehicles/Carts</t>
        </is>
      </c>
      <c r="D43" s="40" t="inlineStr">
        <is>
          <t>Have 3 working maint, 1 leasing, budgeting for 2 gators, 1 leasing and 1 maintenance (used)</t>
        </is>
      </c>
      <c r="E43" s="69" t="inlineStr">
        <is>
          <t>Unmarked</t>
        </is>
      </c>
      <c r="F43" s="7" t="inlineStr">
        <is>
          <t>Year 1</t>
        </is>
      </c>
      <c r="G43" s="20" t="n">
        <v>48000</v>
      </c>
      <c r="H43" s="20" t="n">
        <v>125664</v>
      </c>
      <c r="I43" s="21">
        <f>G43-H43</f>
        <v/>
      </c>
      <c r="J43" s="8">
        <f>IF(G43=0,0,H43/G43)</f>
        <v/>
      </c>
      <c r="K43" s="35" t="inlineStr">
        <is>
          <t>N/A</t>
        </is>
      </c>
      <c r="L43" s="8">
        <f>MIN(J43,1)</f>
        <v/>
      </c>
      <c r="M43" t="inlineStr">
        <is>
          <t>Have 3 working maint, 1 leasing, budgeting for 2 gators, 1 leasing and 1 maintenance (used)</t>
        </is>
      </c>
      <c r="N43" s="7">
        <f>IF(E43="GC","1st Call","Other")</f>
        <v/>
      </c>
      <c r="O43" s="7">
        <f>IF(L43&gt;=1,"Complete",IF(L43&gt;0,"In Progress","Not Started"))</f>
        <v/>
      </c>
      <c r="Q43" s="35">
        <f>IFERROR(MID($A$1,FIND(" acq",$A$1)-4,4)*1,"")</f>
        <v/>
      </c>
      <c r="S43" s="112" t="n"/>
    </row>
    <row r="44" ht="45" customHeight="1">
      <c r="A44" s="17" t="n">
        <v>85</v>
      </c>
      <c r="B44" s="7" t="inlineStr">
        <is>
          <t>Miscellaneous</t>
        </is>
      </c>
      <c r="C44" s="7" t="inlineStr">
        <is>
          <t>Structural Repairs</t>
        </is>
      </c>
      <c r="D44" s="40" t="inlineStr">
        <is>
          <t>LS Repairs- Fill in potholes in yards 16k.TM to sure up LS balconies includes labor/super/estimated material needed $30k. Remove gazebo  Remove 30 LS trees 60k (See line 55) .</t>
        </is>
      </c>
      <c r="E44" s="69" t="inlineStr">
        <is>
          <t>Unmarked</t>
        </is>
      </c>
      <c r="F44" s="7" t="inlineStr">
        <is>
          <t>Year 1</t>
        </is>
      </c>
      <c r="G44" s="20" t="n">
        <v>46000</v>
      </c>
      <c r="H44" s="20" t="n">
        <v>0</v>
      </c>
      <c r="I44" s="21">
        <f>G44-H44</f>
        <v/>
      </c>
      <c r="J44" s="8">
        <f>IF(G44=0,0,H44/G44)</f>
        <v/>
      </c>
      <c r="K44" s="35" t="inlineStr">
        <is>
          <t>N/A</t>
        </is>
      </c>
      <c r="L44" s="8">
        <f>MIN(J44,1)</f>
        <v/>
      </c>
      <c r="M44" t="inlineStr">
        <is>
          <t>LS Repairs- Fill in potholes in yards 16k.TM to sure up LS balconies includes labor/super/estimated material needed $30k. Remove gazebo  Remove 30 LS trees 60k (See line 55) .</t>
        </is>
      </c>
      <c r="N44" s="7">
        <f>IF(E44="GC","1st Call","Other")</f>
        <v/>
      </c>
      <c r="O44" s="7" t="inlineStr">
        <is>
          <t>Completed</t>
        </is>
      </c>
      <c r="Q44" s="35">
        <f>IFERROR(MID($A$1,FIND(" acq",$A$1)-4,4)*1,"")</f>
        <v/>
      </c>
      <c r="S44" s="112" t="n"/>
    </row>
    <row r="45">
      <c r="A45" s="7" t="n">
        <v>23</v>
      </c>
      <c r="B45" s="7" t="inlineStr">
        <is>
          <t>Common Area</t>
        </is>
      </c>
      <c r="C45" s="7" t="inlineStr">
        <is>
          <t>Pool Furniture/Finishes</t>
        </is>
      </c>
      <c r="D45" s="40" t="inlineStr">
        <is>
          <t>Pool furniture needed at leasing pool- space holder 25k</t>
        </is>
      </c>
      <c r="E45" s="69" t="inlineStr">
        <is>
          <t>Unmarked</t>
        </is>
      </c>
      <c r="F45" s="7" t="inlineStr">
        <is>
          <t>Year 1</t>
        </is>
      </c>
      <c r="G45" s="20" t="n">
        <v>45000</v>
      </c>
      <c r="H45" s="20" t="n">
        <v>58118</v>
      </c>
      <c r="I45" s="21">
        <f>G45-H45</f>
        <v/>
      </c>
      <c r="J45" s="8">
        <f>IF(G45=0,0,H45/G45)</f>
        <v/>
      </c>
      <c r="K45" s="35" t="inlineStr">
        <is>
          <t>N/A</t>
        </is>
      </c>
      <c r="L45" s="8">
        <f>MIN(J45,1)</f>
        <v/>
      </c>
      <c r="M45" t="inlineStr">
        <is>
          <t>Pool furniture needed at leasing pool- space holder 25k</t>
        </is>
      </c>
      <c r="N45" s="7">
        <f>IF(E45="GC","1st Call","Other")</f>
        <v/>
      </c>
      <c r="O45" s="7">
        <f>IF(L45&gt;=1,"Complete",IF(L45&gt;0,"In Progress","Not Started"))</f>
        <v/>
      </c>
      <c r="Q45" s="35">
        <f>IFERROR(MID($A$1,FIND(" acq",$A$1)-4,4)*1,"")</f>
        <v/>
      </c>
      <c r="S45" s="112" t="n"/>
    </row>
    <row r="46" ht="60" customHeight="1">
      <c r="A46" s="17" t="n">
        <v>42</v>
      </c>
      <c r="B46" s="7" t="inlineStr">
        <is>
          <t>Exterior Building &amp; Site Work</t>
        </is>
      </c>
      <c r="C46" s="7" t="inlineStr">
        <is>
          <t>Grill Station</t>
        </is>
      </c>
      <c r="D46" s="40" t="inlineStr">
        <is>
          <t>Refresh of pool grilling areas including replacement of grills included line 24.  Removal of gazebo on line 94.This is the cost to replace gazebo with a pergola and replace 4  charcoal grills30k. Add DG at grill stations ($10K)</t>
        </is>
      </c>
      <c r="E46" s="69" t="inlineStr">
        <is>
          <t>Unmarked</t>
        </is>
      </c>
      <c r="F46" s="7" t="inlineStr">
        <is>
          <t>Year 1</t>
        </is>
      </c>
      <c r="G46" s="20" t="n">
        <v>40000</v>
      </c>
      <c r="H46" s="20" t="n">
        <v>109552</v>
      </c>
      <c r="I46" s="21">
        <f>G46-H46</f>
        <v/>
      </c>
      <c r="J46" s="8">
        <f>IF(G46=0,0,H46/G46)</f>
        <v/>
      </c>
      <c r="K46" s="35" t="inlineStr">
        <is>
          <t>N/A</t>
        </is>
      </c>
      <c r="L46" s="8">
        <f>MIN(J46,1)</f>
        <v/>
      </c>
      <c r="M46" t="inlineStr">
        <is>
          <t xml:space="preserve">Refresh of pool grilling areas including replacement of grills included line 24.  Removal of gazebo on line 94.This is the cost to replace gazebo with a pergola and replace 4  charcoal grills30k. Add </t>
        </is>
      </c>
      <c r="N46" s="7">
        <f>IF(E46="GC","1st Call","Other")</f>
        <v/>
      </c>
      <c r="O46" s="7">
        <f>IF(L46&gt;=1,"Complete",IF(L46&gt;0,"In Progress","Not Started"))</f>
        <v/>
      </c>
      <c r="Q46" s="35">
        <f>IFERROR(MID($A$1,FIND(" acq",$A$1)-4,4)*1,"")</f>
        <v/>
      </c>
      <c r="S46" s="112" t="n"/>
    </row>
    <row r="47">
      <c r="A47" s="7" t="n">
        <v>53</v>
      </c>
      <c r="B47" s="7" t="inlineStr">
        <is>
          <t>Exterior Building &amp; Site Work</t>
        </is>
      </c>
      <c r="C47" s="7" t="inlineStr">
        <is>
          <t>Storm Water Management/Retention Ponds</t>
        </is>
      </c>
      <c r="D47" s="40" t="inlineStr">
        <is>
          <t>Maintain storm drains</t>
        </is>
      </c>
      <c r="E47" s="69" t="inlineStr">
        <is>
          <t>Unmarked</t>
        </is>
      </c>
      <c r="F47" s="7" t="inlineStr">
        <is>
          <t>Year 1</t>
        </is>
      </c>
      <c r="G47" s="20" t="n">
        <v>40000</v>
      </c>
      <c r="H47" s="20" t="n">
        <v>17205</v>
      </c>
      <c r="I47" s="21">
        <f>G47-H47</f>
        <v/>
      </c>
      <c r="J47" s="8">
        <f>IF(G47=0,0,H47/G47)</f>
        <v/>
      </c>
      <c r="K47" s="35" t="inlineStr">
        <is>
          <t>N/A</t>
        </is>
      </c>
      <c r="L47" s="8">
        <f>MIN(J47,1)</f>
        <v/>
      </c>
      <c r="M47" t="inlineStr">
        <is>
          <t>Maintain storm drains</t>
        </is>
      </c>
      <c r="N47" s="7">
        <f>IF(E47="GC","1st Call","Other")</f>
        <v/>
      </c>
      <c r="O47" s="7" t="inlineStr">
        <is>
          <t>Completed</t>
        </is>
      </c>
      <c r="Q47" s="35">
        <f>IFERROR(MID($A$1,FIND(" acq",$A$1)-4,4)*1,"")</f>
        <v/>
      </c>
      <c r="S47" s="112" t="n"/>
    </row>
    <row r="48" ht="30" customHeight="1">
      <c r="A48" s="17" t="n">
        <v>87</v>
      </c>
      <c r="B48" s="7" t="inlineStr">
        <is>
          <t>Miscellaneous</t>
        </is>
      </c>
      <c r="C48" s="7" t="inlineStr">
        <is>
          <t>Video Surveillance System</t>
        </is>
      </c>
      <c r="D48" s="40" t="inlineStr">
        <is>
          <t>19 new cameras replacing NVR and reusing some of existing 35k.    25 cameras and NRV per Post PNA</t>
        </is>
      </c>
      <c r="E48" s="69" t="inlineStr">
        <is>
          <t>Unmarked</t>
        </is>
      </c>
      <c r="F48" s="7" t="inlineStr">
        <is>
          <t>Year 1</t>
        </is>
      </c>
      <c r="G48" s="20" t="n">
        <v>35150</v>
      </c>
      <c r="H48" s="20" t="n">
        <v>84704</v>
      </c>
      <c r="I48" s="21">
        <f>G48-H48</f>
        <v/>
      </c>
      <c r="J48" s="8">
        <f>IF(G48=0,0,H48/G48)</f>
        <v/>
      </c>
      <c r="K48" s="35" t="inlineStr">
        <is>
          <t>N/A</t>
        </is>
      </c>
      <c r="L48" s="8">
        <f>MIN(J48,1)</f>
        <v/>
      </c>
      <c r="M48" t="inlineStr">
        <is>
          <t>19 new cameras replacing NVR and reusing some of existing 35k.    25 cameras and NRV per Post PNA</t>
        </is>
      </c>
      <c r="N48" s="7">
        <f>IF(E48="GC","1st Call","Other")</f>
        <v/>
      </c>
      <c r="O48" s="7">
        <f>IF(L48&gt;=1,"Complete",IF(L48&gt;0,"In Progress","Not Started"))</f>
        <v/>
      </c>
      <c r="Q48" s="35">
        <f>IFERROR(MID($A$1,FIND(" acq",$A$1)-4,4)*1,"")</f>
        <v/>
      </c>
      <c r="S48" s="112" t="n"/>
    </row>
    <row r="49" ht="30" customHeight="1">
      <c r="A49" s="7" t="n">
        <v>10</v>
      </c>
      <c r="B49" s="7" t="inlineStr">
        <is>
          <t>Admin/Marketing</t>
        </is>
      </c>
      <c r="C49" s="7" t="inlineStr">
        <is>
          <t>Club House/Leasing Center Addition/Alteration</t>
        </is>
      </c>
      <c r="D49" s="40" t="inlineStr">
        <is>
          <t>Need to replace front door to meet ADA 10k. 20k per post PNA to replace some other doors and update bathroom</t>
        </is>
      </c>
      <c r="E49" s="69" t="inlineStr">
        <is>
          <t>Unmarked</t>
        </is>
      </c>
      <c r="F49" s="7" t="inlineStr">
        <is>
          <t>Year 1</t>
        </is>
      </c>
      <c r="G49" s="20" t="n">
        <v>35000</v>
      </c>
      <c r="H49" s="20" t="n">
        <v>38925</v>
      </c>
      <c r="I49" s="21">
        <f>G49-H49</f>
        <v/>
      </c>
      <c r="J49" s="8">
        <f>IF(G49=0,0,H49/G49)</f>
        <v/>
      </c>
      <c r="K49" s="35" t="inlineStr">
        <is>
          <t>N/A</t>
        </is>
      </c>
      <c r="L49" s="8">
        <f>MIN(J49,1)</f>
        <v/>
      </c>
      <c r="M49" t="inlineStr">
        <is>
          <t>Need to replace front door to meet ADA 10k. 20k per post PNA to replace some other doors and update bathroom</t>
        </is>
      </c>
      <c r="N49" s="7">
        <f>IF(E49="GC","1st Call","Other")</f>
        <v/>
      </c>
      <c r="O49" s="7">
        <f>IF(L49&gt;=1,"Complete",IF(L49&gt;0,"In Progress","Not Started"))</f>
        <v/>
      </c>
      <c r="Q49" s="35">
        <f>IFERROR(MID($A$1,FIND(" acq",$A$1)-4,4)*1,"")</f>
        <v/>
      </c>
      <c r="S49" s="112" t="n"/>
    </row>
    <row r="50">
      <c r="A50" s="17" t="n">
        <v>55</v>
      </c>
      <c r="B50" s="7" t="inlineStr">
        <is>
          <t>Exterior Building &amp; Site Work</t>
        </is>
      </c>
      <c r="C50" s="7" t="inlineStr">
        <is>
          <t xml:space="preserve">Windows </t>
        </is>
      </c>
      <c r="D50" s="40" t="inlineStr">
        <is>
          <t>As needed replacements. Single pain windows</t>
        </is>
      </c>
      <c r="E50" s="69" t="inlineStr">
        <is>
          <t>Unmarked</t>
        </is>
      </c>
      <c r="F50" s="7" t="inlineStr">
        <is>
          <t>Year 1</t>
        </is>
      </c>
      <c r="G50" s="20" t="n">
        <v>35000</v>
      </c>
      <c r="H50" s="20" t="n">
        <v>14100</v>
      </c>
      <c r="I50" s="21">
        <f>G50-H50</f>
        <v/>
      </c>
      <c r="J50" s="8">
        <f>IF(G50=0,0,H50/G50)</f>
        <v/>
      </c>
      <c r="K50" s="35" t="inlineStr">
        <is>
          <t>N/A</t>
        </is>
      </c>
      <c r="L50" s="8">
        <f>MIN(J50,1)</f>
        <v/>
      </c>
      <c r="M50" t="inlineStr">
        <is>
          <t>As needed replacements. Single pain windows</t>
        </is>
      </c>
      <c r="N50" s="7">
        <f>IF(E50="GC","1st Call","Other")</f>
        <v/>
      </c>
      <c r="O50" s="7">
        <f>IF(L50&gt;=1,"Complete",IF(L50&gt;0,"In Progress","Not Started"))</f>
        <v/>
      </c>
      <c r="Q50" s="35">
        <f>IFERROR(MID($A$1,FIND(" acq",$A$1)-4,4)*1,"")</f>
        <v/>
      </c>
      <c r="S50" s="112" t="n"/>
    </row>
    <row r="51">
      <c r="A51" s="7" t="n">
        <v>73</v>
      </c>
      <c r="B51" s="7" t="inlineStr">
        <is>
          <t>MEP</t>
        </is>
      </c>
      <c r="C51" s="7" t="inlineStr">
        <is>
          <t>PM/Clean Meter Stack</t>
        </is>
      </c>
      <c r="D51" s="40" t="inlineStr">
        <is>
          <t>Repalced main meter panels as needed through out hold</t>
        </is>
      </c>
      <c r="E51" s="69" t="inlineStr">
        <is>
          <t>Unmarked</t>
        </is>
      </c>
      <c r="F51" s="7" t="inlineStr">
        <is>
          <t>Year 1</t>
        </is>
      </c>
      <c r="G51" s="20" t="n">
        <v>35000</v>
      </c>
      <c r="H51" s="20" t="n">
        <v>0</v>
      </c>
      <c r="I51" s="21">
        <f>G51-H51</f>
        <v/>
      </c>
      <c r="J51" s="8">
        <f>IF(G51=0,0,H51/G51)</f>
        <v/>
      </c>
      <c r="K51" s="35" t="inlineStr">
        <is>
          <t>N/A</t>
        </is>
      </c>
      <c r="L51" s="8">
        <f>MIN(J51,1)</f>
        <v/>
      </c>
      <c r="M51" t="inlineStr">
        <is>
          <t>Repalced main meter panels as needed through out hold</t>
        </is>
      </c>
      <c r="N51" s="7">
        <f>IF(E51="GC","1st Call","Other")</f>
        <v/>
      </c>
      <c r="O51" s="7" t="inlineStr">
        <is>
          <t>Completed</t>
        </is>
      </c>
      <c r="Q51" s="35">
        <f>IFERROR(MID($A$1,FIND(" acq",$A$1)-4,4)*1,"")</f>
        <v/>
      </c>
      <c r="S51" s="112" t="n"/>
    </row>
    <row r="52">
      <c r="A52" s="17" t="n">
        <v>33</v>
      </c>
      <c r="B52" s="7" t="inlineStr">
        <is>
          <t>Exterior Building &amp; Site Work</t>
        </is>
      </c>
      <c r="C52" s="7" t="inlineStr">
        <is>
          <t>Dumpster Enclosures</t>
        </is>
      </c>
      <c r="D52" s="40" t="inlineStr">
        <is>
          <t>Per bid from Norman. Repair and stain dumpster enclosures</t>
        </is>
      </c>
      <c r="E52" s="69" t="inlineStr">
        <is>
          <t>Unmarked</t>
        </is>
      </c>
      <c r="F52" s="7" t="inlineStr">
        <is>
          <t>Year 1</t>
        </is>
      </c>
      <c r="G52" s="20" t="n">
        <v>32000</v>
      </c>
      <c r="H52" s="20" t="n">
        <v>7966</v>
      </c>
      <c r="I52" s="21">
        <f>G52-H52</f>
        <v/>
      </c>
      <c r="J52" s="8">
        <f>IF(G52=0,0,H52/G52)</f>
        <v/>
      </c>
      <c r="K52" s="35" t="inlineStr">
        <is>
          <t>N/A</t>
        </is>
      </c>
      <c r="L52" s="8">
        <f>MIN(J52,1)</f>
        <v/>
      </c>
      <c r="M52" t="inlineStr">
        <is>
          <t>Per bid from Norman. Repair and stain dumpster enclosures</t>
        </is>
      </c>
      <c r="N52" s="7">
        <f>IF(E52="GC","1st Call","Other")</f>
        <v/>
      </c>
      <c r="O52" s="7" t="inlineStr">
        <is>
          <t>Completed</t>
        </is>
      </c>
      <c r="Q52" s="35">
        <f>IFERROR(MID($A$1,FIND(" acq",$A$1)-4,4)*1,"")</f>
        <v/>
      </c>
      <c r="S52" s="112" t="n"/>
    </row>
    <row r="53" ht="45" customHeight="1">
      <c r="A53" s="7" t="n">
        <v>12</v>
      </c>
      <c r="B53" s="7" t="inlineStr">
        <is>
          <t>Admin/Marketing</t>
        </is>
      </c>
      <c r="C53" s="7" t="inlineStr">
        <is>
          <t>Fitness Center &amp; Equipment</t>
        </is>
      </c>
      <c r="D53" s="40" t="inlineStr">
        <is>
          <t>Site has new equipment and new floors room has repair needs and still needs paint,Add TVs lights/fans water despenser 15k. 3k for peaton.</t>
        </is>
      </c>
      <c r="E53" s="69" t="inlineStr">
        <is>
          <t>Unmarked</t>
        </is>
      </c>
      <c r="F53" s="7" t="inlineStr">
        <is>
          <t>Year 1</t>
        </is>
      </c>
      <c r="G53" s="20" t="n">
        <v>28000</v>
      </c>
      <c r="H53" s="20" t="n">
        <v>8979</v>
      </c>
      <c r="I53" s="21">
        <f>G53-H53</f>
        <v/>
      </c>
      <c r="J53" s="8">
        <f>IF(G53=0,0,H53/G53)</f>
        <v/>
      </c>
      <c r="K53" s="35" t="inlineStr">
        <is>
          <t>N/A</t>
        </is>
      </c>
      <c r="L53" s="8">
        <f>MIN(J53,1)</f>
        <v/>
      </c>
      <c r="M53" t="inlineStr">
        <is>
          <t>Site has new equipment and new floors room has repair needs and still needs paint,Add TVs lights/fans water despenser 15k. 3k for peaton.</t>
        </is>
      </c>
      <c r="N53" s="7">
        <f>IF(E53="GC","1st Call","Other")</f>
        <v/>
      </c>
      <c r="O53" s="7" t="inlineStr">
        <is>
          <t>Completed</t>
        </is>
      </c>
      <c r="Q53" s="35">
        <f>IFERROR(MID($A$1,FIND(" acq",$A$1)-4,4)*1,"")</f>
        <v/>
      </c>
      <c r="S53" s="112" t="n"/>
    </row>
    <row r="54" ht="30" customHeight="1">
      <c r="A54" s="17" t="n">
        <v>81</v>
      </c>
      <c r="B54" s="7" t="inlineStr">
        <is>
          <t>Miscellaneous</t>
        </is>
      </c>
      <c r="C54" s="7" t="inlineStr">
        <is>
          <t>Environmental - Pest Control Extermination</t>
        </is>
      </c>
      <c r="D54" s="40" t="inlineStr">
        <is>
          <t>Waiting on bid for treatment. 35/unit space holder and 15k spaceholder  for termite</t>
        </is>
      </c>
      <c r="E54" s="69" t="inlineStr">
        <is>
          <t>Unmarked</t>
        </is>
      </c>
      <c r="F54" s="7" t="inlineStr">
        <is>
          <t>Year 1</t>
        </is>
      </c>
      <c r="G54" s="20" t="n">
        <v>21295</v>
      </c>
      <c r="H54" s="20" t="n">
        <v>48447</v>
      </c>
      <c r="I54" s="21">
        <f>G54-H54</f>
        <v/>
      </c>
      <c r="J54" s="8">
        <f>IF(G54=0,0,H54/G54)</f>
        <v/>
      </c>
      <c r="K54" s="35" t="inlineStr">
        <is>
          <t>N/A</t>
        </is>
      </c>
      <c r="L54" s="8">
        <f>MIN(J54,1)</f>
        <v/>
      </c>
      <c r="M54" t="inlineStr">
        <is>
          <t>Waiting on bid for treatment. 35/unit space holder and 15k spaceholder  for termite</t>
        </is>
      </c>
      <c r="N54" s="7">
        <f>IF(E54="GC","1st Call","Other")</f>
        <v/>
      </c>
      <c r="O54" s="7">
        <f>IF(L54&gt;=1,"Complete",IF(L54&gt;0,"In Progress","Not Started"))</f>
        <v/>
      </c>
      <c r="Q54" s="35">
        <f>IFERROR(MID($A$1,FIND(" acq",$A$1)-4,4)*1,"")</f>
        <v/>
      </c>
      <c r="S54" s="112" t="n"/>
    </row>
    <row r="55">
      <c r="A55" s="7" t="n">
        <v>13</v>
      </c>
      <c r="B55" s="7" t="inlineStr">
        <is>
          <t>Admin/Marketing</t>
        </is>
      </c>
      <c r="C55" s="7" t="inlineStr">
        <is>
          <t>Model Furniture/Finishes</t>
        </is>
      </c>
      <c r="D55" s="40" t="inlineStr">
        <is>
          <t>model furniture discussed 15k spaceholder</t>
        </is>
      </c>
      <c r="E55" s="69" t="inlineStr">
        <is>
          <t>Unmarked</t>
        </is>
      </c>
      <c r="F55" s="7" t="inlineStr">
        <is>
          <t>Year 1</t>
        </is>
      </c>
      <c r="G55" s="20" t="n">
        <v>20000</v>
      </c>
      <c r="H55" s="20" t="n">
        <v>7163</v>
      </c>
      <c r="I55" s="21">
        <f>G55-H55</f>
        <v/>
      </c>
      <c r="J55" s="8">
        <f>IF(G55=0,0,H55/G55)</f>
        <v/>
      </c>
      <c r="K55" s="35" t="inlineStr">
        <is>
          <t>N/A</t>
        </is>
      </c>
      <c r="L55" s="8">
        <f>MIN(J55,1)</f>
        <v/>
      </c>
      <c r="M55" t="inlineStr">
        <is>
          <t>model furniture discussed 15k spaceholder</t>
        </is>
      </c>
      <c r="N55" s="7">
        <f>IF(E55="GC","1st Call","Other")</f>
        <v/>
      </c>
      <c r="O55" s="7" t="inlineStr">
        <is>
          <t>Completed</t>
        </is>
      </c>
      <c r="Q55" s="35">
        <f>IFERROR(MID($A$1,FIND(" acq",$A$1)-4,4)*1,"")</f>
        <v/>
      </c>
      <c r="S55" s="112" t="n"/>
    </row>
    <row r="56" ht="45" customHeight="1">
      <c r="A56" s="17" t="n">
        <v>32</v>
      </c>
      <c r="B56" s="7" t="inlineStr">
        <is>
          <t>Exterior Building &amp; Site Work</t>
        </is>
      </c>
      <c r="C56" s="7" t="inlineStr">
        <is>
          <t>Dog Park</t>
        </is>
      </c>
      <c r="D56" s="40" t="inlineStr">
        <is>
          <t>Ali numbers are high ($9K for refresh + $35K for new dogpark). FCP believes they can do add new park for $15K and refresh for $5K</t>
        </is>
      </c>
      <c r="E56" s="69" t="inlineStr">
        <is>
          <t>Unmarked</t>
        </is>
      </c>
      <c r="F56" s="7" t="inlineStr">
        <is>
          <t>Year 1</t>
        </is>
      </c>
      <c r="G56" s="20" t="n">
        <v>20000</v>
      </c>
      <c r="H56" s="20" t="n">
        <v>34842</v>
      </c>
      <c r="I56" s="21">
        <f>G56-H56</f>
        <v/>
      </c>
      <c r="J56" s="8">
        <f>IF(G56=0,0,H56/G56)</f>
        <v/>
      </c>
      <c r="K56" s="35" t="inlineStr">
        <is>
          <t>N/A</t>
        </is>
      </c>
      <c r="L56" s="8">
        <f>MIN(J56,1)</f>
        <v/>
      </c>
      <c r="M56" t="inlineStr">
        <is>
          <t>Ali numbers are high ($9K for refresh + $35K for new dogpark). FCP believes they can do add new park for $15K and refresh for $5K</t>
        </is>
      </c>
      <c r="N56" s="7">
        <f>IF(E56="GC","1st Call","Other")</f>
        <v/>
      </c>
      <c r="O56" s="7">
        <f>IF(L56&gt;=1,"Complete",IF(L56&gt;0,"In Progress","Not Started"))</f>
        <v/>
      </c>
      <c r="Q56" s="35">
        <f>IFERROR(MID($A$1,FIND(" acq",$A$1)-4,4)*1,"")</f>
        <v/>
      </c>
      <c r="S56" s="112" t="n"/>
    </row>
    <row r="57" ht="30" customHeight="1">
      <c r="A57" s="7" t="n">
        <v>77</v>
      </c>
      <c r="B57" s="7" t="inlineStr">
        <is>
          <t>MEP</t>
        </is>
      </c>
      <c r="C57" s="7" t="inlineStr">
        <is>
          <t>Wiring</t>
        </is>
      </c>
      <c r="D57" s="40" t="inlineStr">
        <is>
          <t>Wiring PM/Cleanup throughout property includes securing meter banks</t>
        </is>
      </c>
      <c r="E57" s="69" t="inlineStr">
        <is>
          <t>Unmarked</t>
        </is>
      </c>
      <c r="F57" s="7" t="inlineStr">
        <is>
          <t>Year 1</t>
        </is>
      </c>
      <c r="G57" s="20" t="n">
        <v>20000</v>
      </c>
      <c r="H57" s="20" t="n">
        <v>21812</v>
      </c>
      <c r="I57" s="21">
        <f>G57-H57</f>
        <v/>
      </c>
      <c r="J57" s="8">
        <f>IF(G57=0,0,H57/G57)</f>
        <v/>
      </c>
      <c r="K57" s="35" t="inlineStr">
        <is>
          <t>N/A</t>
        </is>
      </c>
      <c r="L57" s="8">
        <f>MIN(J57,1)</f>
        <v/>
      </c>
      <c r="M57" t="inlineStr">
        <is>
          <t>Wiring PM/Cleanup throughout property includes securing meter banks</t>
        </is>
      </c>
      <c r="N57" s="7">
        <f>IF(E57="GC","1st Call","Other")</f>
        <v/>
      </c>
      <c r="O57" s="7">
        <f>IF(L57&gt;=1,"Complete",IF(L57&gt;0,"In Progress","Not Started"))</f>
        <v/>
      </c>
      <c r="Q57" s="35">
        <f>IFERROR(MID($A$1,FIND(" acq",$A$1)-4,4)*1,"")</f>
        <v/>
      </c>
      <c r="S57" s="112" t="n"/>
    </row>
    <row r="58">
      <c r="A58" s="17" t="n">
        <v>66</v>
      </c>
      <c r="B58" s="7" t="inlineStr">
        <is>
          <t>MEP</t>
        </is>
      </c>
      <c r="C58" s="7" t="inlineStr">
        <is>
          <t>Fire Extinguishers</t>
        </is>
      </c>
      <c r="D58" s="40" t="inlineStr">
        <is>
          <t>missing or dischaged 5lb fire extinguisher.</t>
        </is>
      </c>
      <c r="E58" s="69" t="inlineStr">
        <is>
          <t>Unmarked</t>
        </is>
      </c>
      <c r="F58" s="7" t="inlineStr">
        <is>
          <t>Year 1</t>
        </is>
      </c>
      <c r="G58" s="20" t="n">
        <v>16650</v>
      </c>
      <c r="H58" s="20" t="n">
        <v>233339</v>
      </c>
      <c r="I58" s="21">
        <f>G58-H58</f>
        <v/>
      </c>
      <c r="J58" s="8">
        <f>IF(G58=0,0,H58/G58)</f>
        <v/>
      </c>
      <c r="K58" s="35" t="inlineStr">
        <is>
          <t>N/A</t>
        </is>
      </c>
      <c r="L58" s="8">
        <f>MIN(J58,1)</f>
        <v/>
      </c>
      <c r="M58" t="inlineStr">
        <is>
          <t>missing or dischaged 5lb fire extinguisher.</t>
        </is>
      </c>
      <c r="N58" s="7">
        <f>IF(E58="GC","1st Call","Other")</f>
        <v/>
      </c>
      <c r="O58" s="7">
        <f>IF(L58&gt;=1,"Complete",IF(L58&gt;0,"In Progress","Not Started"))</f>
        <v/>
      </c>
      <c r="Q58" s="35">
        <f>IFERROR(MID($A$1,FIND(" acq",$A$1)-4,4)*1,"")</f>
        <v/>
      </c>
      <c r="S58" s="112" t="n"/>
    </row>
    <row r="59" ht="30" customHeight="1">
      <c r="A59" s="7" t="n">
        <v>62</v>
      </c>
      <c r="B59" s="7" t="inlineStr">
        <is>
          <t>MEP</t>
        </is>
      </c>
      <c r="C59" s="7" t="inlineStr">
        <is>
          <t>CO/Smoke Detectors</t>
        </is>
      </c>
      <c r="D59" s="40" t="inlineStr">
        <is>
          <t>Verify if we need CO detectors for code. 471 have smoke detectors. $35 / unit</t>
        </is>
      </c>
      <c r="E59" s="69" t="inlineStr">
        <is>
          <t>Unmarked</t>
        </is>
      </c>
      <c r="F59" s="7" t="inlineStr">
        <is>
          <t>Year 1</t>
        </is>
      </c>
      <c r="G59" s="20" t="n">
        <v>16450</v>
      </c>
      <c r="H59" s="20" t="n">
        <v>21264</v>
      </c>
      <c r="I59" s="21">
        <f>G59-H59</f>
        <v/>
      </c>
      <c r="J59" s="8">
        <f>IF(G59=0,0,H59/G59)</f>
        <v/>
      </c>
      <c r="K59" s="35" t="inlineStr">
        <is>
          <t>N/A</t>
        </is>
      </c>
      <c r="L59" s="8">
        <f>MIN(J59,1)</f>
        <v/>
      </c>
      <c r="M59" t="inlineStr">
        <is>
          <t>Verify if we need CO detectors for code. 471 have smoke detectors. $35 / unit</t>
        </is>
      </c>
      <c r="N59" s="7">
        <f>IF(E59="GC","1st Call","Other")</f>
        <v/>
      </c>
      <c r="O59" s="7">
        <f>IF(L59&gt;=1,"Complete",IF(L59&gt;0,"In Progress","Not Started"))</f>
        <v/>
      </c>
      <c r="Q59" s="35">
        <f>IFERROR(MID($A$1,FIND(" acq",$A$1)-4,4)*1,"")</f>
        <v/>
      </c>
      <c r="S59" s="112" t="n"/>
    </row>
    <row r="60">
      <c r="A60" s="17" t="n">
        <v>28</v>
      </c>
      <c r="B60" s="7" t="inlineStr">
        <is>
          <t>Exterior Building &amp; Site Work</t>
        </is>
      </c>
      <c r="C60" s="7" t="inlineStr">
        <is>
          <t>Brick Repair/Point-Up</t>
        </is>
      </c>
      <c r="D60" s="40" t="inlineStr">
        <is>
          <t>Per bid from Norman.</t>
        </is>
      </c>
      <c r="E60" s="69" t="inlineStr">
        <is>
          <t>Unmarked</t>
        </is>
      </c>
      <c r="F60" s="7" t="inlineStr">
        <is>
          <t>Year 1</t>
        </is>
      </c>
      <c r="G60" s="20" t="n">
        <v>15000</v>
      </c>
      <c r="H60" s="20" t="n">
        <v>310</v>
      </c>
      <c r="I60" s="21">
        <f>G60-H60</f>
        <v/>
      </c>
      <c r="J60" s="8">
        <f>IF(G60=0,0,H60/G60)</f>
        <v/>
      </c>
      <c r="K60" s="35" t="inlineStr">
        <is>
          <t>N/A</t>
        </is>
      </c>
      <c r="L60" s="8">
        <f>MIN(J60,1)</f>
        <v/>
      </c>
      <c r="M60" t="inlineStr">
        <is>
          <t>Per bid from Norman.</t>
        </is>
      </c>
      <c r="N60" s="7">
        <f>IF(E60="GC","1st Call","Other")</f>
        <v/>
      </c>
      <c r="O60" s="7" t="inlineStr">
        <is>
          <t>Completed</t>
        </is>
      </c>
      <c r="Q60" s="35">
        <f>IFERROR(MID($A$1,FIND(" acq",$A$1)-4,4)*1,"")</f>
        <v/>
      </c>
      <c r="S60" s="112" t="n"/>
    </row>
    <row r="61">
      <c r="A61" s="7" t="n">
        <v>84</v>
      </c>
      <c r="B61" s="7" t="inlineStr">
        <is>
          <t>Miscellaneous</t>
        </is>
      </c>
      <c r="C61" s="7" t="inlineStr">
        <is>
          <t>Maintenance Shop</t>
        </is>
      </c>
      <c r="D61" s="40" t="inlineStr">
        <is>
          <t>Clean up maintence shop and storages</t>
        </is>
      </c>
      <c r="E61" s="69" t="inlineStr">
        <is>
          <t>Unmarked</t>
        </is>
      </c>
      <c r="F61" s="7" t="inlineStr">
        <is>
          <t>Year 1</t>
        </is>
      </c>
      <c r="G61" s="20" t="n">
        <v>15000</v>
      </c>
      <c r="H61" s="20" t="n">
        <v>0</v>
      </c>
      <c r="I61" s="21">
        <f>G61-H61</f>
        <v/>
      </c>
      <c r="J61" s="8">
        <f>IF(G61=0,0,H61/G61)</f>
        <v/>
      </c>
      <c r="K61" s="35" t="inlineStr">
        <is>
          <t>N/A</t>
        </is>
      </c>
      <c r="L61" s="8">
        <f>MIN(J61,1)</f>
        <v/>
      </c>
      <c r="M61" t="inlineStr">
        <is>
          <t>Clean up maintence shop and storages</t>
        </is>
      </c>
      <c r="N61" s="7">
        <f>IF(E61="GC","1st Call","Other")</f>
        <v/>
      </c>
      <c r="O61" s="7" t="inlineStr">
        <is>
          <t>Completed</t>
        </is>
      </c>
      <c r="Q61" s="35">
        <f>IFERROR(MID($A$1,FIND(" acq",$A$1)-4,4)*1,"")</f>
        <v/>
      </c>
      <c r="S61" s="112" t="n"/>
    </row>
    <row r="62" ht="210" customHeight="1">
      <c r="A62" s="17" t="n">
        <v>83</v>
      </c>
      <c r="B62" s="7" t="inlineStr">
        <is>
          <t>Miscellaneous</t>
        </is>
      </c>
      <c r="C62" s="7" t="inlineStr">
        <is>
          <t>Radon Mitigation Systems</t>
        </is>
      </c>
      <c r="D62" s="40" t="inlineStr">
        <is>
          <t>In accordance with the Freddie Mac Phase I ESA Guidelines, Blackstone conducted a radon screening at the subject property to measure radon gas concentrations. The screening program included the deployment of short-term (48-96 hour) radon scintillation screening devices. Radon gas concentrations above the USEPA 4.0 pCi/L guidance limit were identified in Building 1, Unit 111 (5.0 pCi/L), Building 23, Unit 2314 (8.4 pCi/L), and Building 32 Unit 3214 (4.8 pCi/L) during the short-term screenings, and long-term testing is currently in progress. Based upon the results of the initial screening, Blackstone recommends budgeting for the potential installation of radon mitigation systems at Building 1, Unit 111, Building 23, Unit 2314, and Building 32 Unit 3214 as a priority repair
need.</t>
        </is>
      </c>
      <c r="E62" s="69" t="inlineStr">
        <is>
          <t>Unmarked</t>
        </is>
      </c>
      <c r="F62" s="7" t="inlineStr">
        <is>
          <t>Year 1</t>
        </is>
      </c>
      <c r="G62" s="20" t="n">
        <v>10500</v>
      </c>
      <c r="H62" s="20" t="n">
        <v>0</v>
      </c>
      <c r="I62" s="21">
        <f>G62-H62</f>
        <v/>
      </c>
      <c r="J62" s="8">
        <f>IF(G62=0,0,H62/G62)</f>
        <v/>
      </c>
      <c r="K62" s="35" t="inlineStr">
        <is>
          <t>N/A</t>
        </is>
      </c>
      <c r="L62" s="8">
        <f>MIN(J62,1)</f>
        <v/>
      </c>
      <c r="M62" t="inlineStr">
        <is>
          <t>In accordance with the Freddie Mac Phase I ESA Guidelines, Blackstone conducted a radon screening at the subject property to measure radon gas concentrations. The screening program included the deploy</t>
        </is>
      </c>
      <c r="N62" s="7">
        <f>IF(E62="GC","1st Call","Other")</f>
        <v/>
      </c>
      <c r="O62" s="7" t="inlineStr">
        <is>
          <t>Completed</t>
        </is>
      </c>
      <c r="Q62" s="35">
        <f>IFERROR(MID($A$1,FIND(" acq",$A$1)-4,4)*1,"")</f>
        <v/>
      </c>
      <c r="S62" s="132" t="n">
        <v>45365</v>
      </c>
    </row>
    <row r="63">
      <c r="A63" s="7" t="n">
        <v>11</v>
      </c>
      <c r="B63" s="7" t="inlineStr">
        <is>
          <t>Admin/Marketing</t>
        </is>
      </c>
      <c r="C63" s="7" t="inlineStr">
        <is>
          <t>Computers</t>
        </is>
      </c>
      <c r="D63" s="40" t="inlineStr">
        <is>
          <t>do we need computer?</t>
        </is>
      </c>
      <c r="E63" s="69" t="inlineStr">
        <is>
          <t>Unmarked</t>
        </is>
      </c>
      <c r="F63" s="7" t="inlineStr">
        <is>
          <t>Year 1</t>
        </is>
      </c>
      <c r="G63" s="20" t="n">
        <v>10000</v>
      </c>
      <c r="H63" s="20" t="n">
        <v>1985</v>
      </c>
      <c r="I63" s="21">
        <f>G63-H63</f>
        <v/>
      </c>
      <c r="J63" s="8">
        <f>IF(G63=0,0,H63/G63)</f>
        <v/>
      </c>
      <c r="K63" s="35" t="inlineStr">
        <is>
          <t>N/A</t>
        </is>
      </c>
      <c r="L63" s="8">
        <f>MIN(J63,1)</f>
        <v/>
      </c>
      <c r="M63" t="inlineStr">
        <is>
          <t>do we need computer?</t>
        </is>
      </c>
      <c r="N63" s="7">
        <f>IF(E63="GC","1st Call","Other")</f>
        <v/>
      </c>
      <c r="O63" s="7">
        <f>IF(L63&gt;=1,"Complete",IF(L63&gt;0,"In Progress","Not Started"))</f>
        <v/>
      </c>
      <c r="Q63" s="35">
        <f>IFERROR(MID($A$1,FIND(" acq",$A$1)-4,4)*1,"")</f>
        <v/>
      </c>
      <c r="S63" s="112" t="n"/>
    </row>
    <row r="64">
      <c r="A64" s="17" t="n">
        <v>20</v>
      </c>
      <c r="B64" s="7" t="inlineStr">
        <is>
          <t>Common Area</t>
        </is>
      </c>
      <c r="C64" s="7" t="inlineStr">
        <is>
          <t>Laundry Center</t>
        </is>
      </c>
      <c r="D64" s="40" t="inlineStr">
        <is>
          <t>Has two laundry center need to refresh both 5k ea.</t>
        </is>
      </c>
      <c r="E64" s="69" t="inlineStr">
        <is>
          <t>Unmarked</t>
        </is>
      </c>
      <c r="F64" s="7" t="inlineStr">
        <is>
          <t>Year 1</t>
        </is>
      </c>
      <c r="G64" s="20" t="n">
        <v>10000</v>
      </c>
      <c r="H64" s="20" t="n">
        <v>5620</v>
      </c>
      <c r="I64" s="21">
        <f>G64-H64</f>
        <v/>
      </c>
      <c r="J64" s="8">
        <f>IF(G64=0,0,H64/G64)</f>
        <v/>
      </c>
      <c r="K64" s="35" t="inlineStr">
        <is>
          <t>N/A</t>
        </is>
      </c>
      <c r="L64" s="8">
        <f>MIN(J64,1)</f>
        <v/>
      </c>
      <c r="M64" t="inlineStr">
        <is>
          <t>Has two laundry center need to refresh both 5k ea.</t>
        </is>
      </c>
      <c r="N64" s="7">
        <f>IF(E64="GC","1st Call","Other")</f>
        <v/>
      </c>
      <c r="O64" s="7" t="inlineStr">
        <is>
          <t>Completed</t>
        </is>
      </c>
      <c r="Q64" s="35">
        <f>IFERROR(MID($A$1,FIND(" acq",$A$1)-4,4)*1,"")</f>
        <v/>
      </c>
      <c r="S64" s="112" t="n"/>
    </row>
    <row r="65" ht="210" customHeight="1">
      <c r="A65" s="7" t="n">
        <v>46</v>
      </c>
      <c r="B65" s="7" t="inlineStr">
        <is>
          <t>Exterior Building &amp; Site Work</t>
        </is>
      </c>
      <c r="C65" s="7" t="inlineStr">
        <is>
          <t>Irrigation</t>
        </is>
      </c>
      <c r="D65" s="40" t="inlineStr">
        <is>
          <t>Per Superior Edge evaluated system and found 10k in repairs. Per bid.
Includes $34k in lender mandates- The landscaping and irrigation systems appeared to be in fair to average condition. Blackstone observed overgrown shrubs, bushes, and tree branches in contact or in close proximity to exterior walls and roofs at buildings throughout the property. In addition, damaged and/or dead bushes and bare soil were
observed at multiple areas. Blackstone recommends installing suitable groundcover and/or resodding areas of bare soil, removing dead/damaged bushes and trimming overgrown shrubs, bushes, and tree branches throughout the property as a priority repair need.</t>
        </is>
      </c>
      <c r="E65" s="69" t="inlineStr">
        <is>
          <t>Unmarked</t>
        </is>
      </c>
      <c r="F65" s="7" t="inlineStr">
        <is>
          <t>Year 1</t>
        </is>
      </c>
      <c r="G65" s="20" t="n">
        <v>10000</v>
      </c>
      <c r="H65" s="20" t="n">
        <v>29287</v>
      </c>
      <c r="I65" s="21">
        <f>G65-H65</f>
        <v/>
      </c>
      <c r="J65" s="8">
        <f>IF(G65=0,0,H65/G65)</f>
        <v/>
      </c>
      <c r="K65" s="35" t="inlineStr">
        <is>
          <t>N/A</t>
        </is>
      </c>
      <c r="L65" s="8">
        <f>MIN(J65,1)</f>
        <v/>
      </c>
      <c r="M65" t="inlineStr">
        <is>
          <t xml:space="preserve">Per Superior Edge evaluated system and found 10k in repairs. Per bid.
Includes $34k in lender mandates- The landscaping and irrigation systems appeared to be in fair to average condition. Blackstone </t>
        </is>
      </c>
      <c r="N65" s="7">
        <f>IF(E65="GC","1st Call","Other")</f>
        <v/>
      </c>
      <c r="O65" s="7">
        <f>IF(L65&gt;=1,"Complete",IF(L65&gt;0,"In Progress","Not Started"))</f>
        <v/>
      </c>
      <c r="Q65" s="35">
        <f>IFERROR(MID($A$1,FIND(" acq",$A$1)-4,4)*1,"")</f>
        <v/>
      </c>
      <c r="S65" s="132" t="n">
        <v>45365</v>
      </c>
    </row>
    <row r="66" ht="45" customHeight="1">
      <c r="A66" s="17" t="n">
        <v>67</v>
      </c>
      <c r="B66" s="7" t="inlineStr">
        <is>
          <t>MEP</t>
        </is>
      </c>
      <c r="C66" s="7" t="inlineStr">
        <is>
          <t>Fire Life Safety Work</t>
        </is>
      </c>
      <c r="D66" s="40" t="inlineStr">
        <is>
          <t>Ph3 only PM Riser closets  5k.  Panels are still using pots lines to communicate, recommend canceling these to save money and install cellular communicators 5k</t>
        </is>
      </c>
      <c r="E66" s="69" t="inlineStr">
        <is>
          <t>Unmarked</t>
        </is>
      </c>
      <c r="F66" s="7" t="inlineStr">
        <is>
          <t>Year 1</t>
        </is>
      </c>
      <c r="G66" s="20" t="n">
        <v>10000</v>
      </c>
      <c r="H66" s="20" t="n">
        <v>41243</v>
      </c>
      <c r="I66" s="21">
        <f>G66-H66</f>
        <v/>
      </c>
      <c r="J66" s="8">
        <f>IF(G66=0,0,H66/G66)</f>
        <v/>
      </c>
      <c r="K66" s="35" t="inlineStr">
        <is>
          <t>N/A</t>
        </is>
      </c>
      <c r="L66" s="8">
        <f>MIN(J66,1)</f>
        <v/>
      </c>
      <c r="M66" t="inlineStr">
        <is>
          <t>Ph3 only PM Riser closets  5k.  Panels are still using pots lines to communicate, recommend canceling these to save money and install cellular communicators 5k</t>
        </is>
      </c>
      <c r="N66" s="7">
        <f>IF(E66="GC","1st Call","Other")</f>
        <v/>
      </c>
      <c r="O66" s="7">
        <f>IF(L66&gt;=1,"Complete",IF(L66&gt;0,"In Progress","Not Started"))</f>
        <v/>
      </c>
      <c r="Q66" s="35">
        <f>IFERROR(MID($A$1,FIND(" acq",$A$1)-4,4)*1,"")</f>
        <v/>
      </c>
      <c r="S66" s="112" t="n"/>
    </row>
    <row r="67">
      <c r="A67" s="7" t="n">
        <v>86</v>
      </c>
      <c r="B67" s="7" t="inlineStr">
        <is>
          <t>Miscellaneous</t>
        </is>
      </c>
      <c r="C67" s="7" t="inlineStr">
        <is>
          <t>Tools/Miscellaneous Equipment</t>
        </is>
      </c>
      <c r="D67" s="40" t="inlineStr">
        <is>
          <t>Misc tools</t>
        </is>
      </c>
      <c r="E67" s="69" t="inlineStr">
        <is>
          <t>Unmarked</t>
        </is>
      </c>
      <c r="F67" s="7" t="inlineStr">
        <is>
          <t>Year 1</t>
        </is>
      </c>
      <c r="G67" s="20" t="n">
        <v>10000</v>
      </c>
      <c r="H67" s="20" t="n">
        <v>37248</v>
      </c>
      <c r="I67" s="21">
        <f>G67-H67</f>
        <v/>
      </c>
      <c r="J67" s="8">
        <f>IF(G67=0,0,H67/G67)</f>
        <v/>
      </c>
      <c r="K67" s="35" t="inlineStr">
        <is>
          <t>N/A</t>
        </is>
      </c>
      <c r="L67" s="8">
        <f>MIN(J67,1)</f>
        <v/>
      </c>
      <c r="M67" t="inlineStr">
        <is>
          <t>Misc tools</t>
        </is>
      </c>
      <c r="N67" s="7">
        <f>IF(E67="GC","1st Call","Other")</f>
        <v/>
      </c>
      <c r="O67" s="7">
        <f>IF(L67&gt;=1,"Complete",IF(L67&gt;0,"In Progress","Not Started"))</f>
        <v/>
      </c>
      <c r="Q67" s="35">
        <f>IFERROR(MID($A$1,FIND(" acq",$A$1)-4,4)*1,"")</f>
        <v/>
      </c>
      <c r="S67" s="112" t="n"/>
    </row>
    <row r="68" ht="30" customHeight="1">
      <c r="A68" s="17" t="n">
        <v>14</v>
      </c>
      <c r="B68" s="7" t="inlineStr">
        <is>
          <t>Admin/Marketing</t>
        </is>
      </c>
      <c r="C68" s="7" t="inlineStr">
        <is>
          <t>Monument Sign</t>
        </is>
      </c>
      <c r="D68" s="40" t="inlineStr">
        <is>
          <t>Monument looked good. All building signage looks old and drab. Space holder 15k to replace bldg signs at $85ea</t>
        </is>
      </c>
      <c r="E68" s="69" t="inlineStr">
        <is>
          <t>Unmarked</t>
        </is>
      </c>
      <c r="F68" s="7" t="inlineStr">
        <is>
          <t>Year 1</t>
        </is>
      </c>
      <c r="G68" s="20" t="n">
        <v>8300</v>
      </c>
      <c r="H68" s="20" t="n">
        <v>2042</v>
      </c>
      <c r="I68" s="21">
        <f>G68-H68</f>
        <v/>
      </c>
      <c r="J68" s="8">
        <f>IF(G68=0,0,H68/G68)</f>
        <v/>
      </c>
      <c r="K68" s="35" t="inlineStr">
        <is>
          <t>N/A</t>
        </is>
      </c>
      <c r="L68" s="8">
        <f>MIN(J68,1)</f>
        <v/>
      </c>
      <c r="M68" t="inlineStr">
        <is>
          <t>Monument looked good. All building signage looks old and drab. Space holder 15k to replace bldg signs at $85ea</t>
        </is>
      </c>
      <c r="N68" s="7">
        <f>IF(E68="GC","1st Call","Other")</f>
        <v/>
      </c>
      <c r="O68" s="7" t="inlineStr">
        <is>
          <t>Completed</t>
        </is>
      </c>
      <c r="Q68" s="35">
        <f>IFERROR(MID($A$1,FIND(" acq",$A$1)-4,4)*1,"")</f>
        <v/>
      </c>
      <c r="S68" s="112" t="n"/>
    </row>
    <row r="69">
      <c r="A69" s="7" t="n">
        <v>35</v>
      </c>
      <c r="B69" s="7" t="inlineStr">
        <is>
          <t>Exterior Building &amp; Site Work</t>
        </is>
      </c>
      <c r="C69" s="7" t="inlineStr">
        <is>
          <t>Exterior Doors (Other)</t>
        </is>
      </c>
      <c r="D69" s="40" t="inlineStr">
        <is>
          <t>Replace Misc mech rm doors</t>
        </is>
      </c>
      <c r="E69" s="69" t="inlineStr">
        <is>
          <t>Unmarked</t>
        </is>
      </c>
      <c r="F69" s="7" t="inlineStr">
        <is>
          <t>Year 1</t>
        </is>
      </c>
      <c r="G69" s="20" t="n">
        <v>5000</v>
      </c>
      <c r="H69" s="20" t="n">
        <v>10036</v>
      </c>
      <c r="I69" s="21">
        <f>G69-H69</f>
        <v/>
      </c>
      <c r="J69" s="8">
        <f>IF(G69=0,0,H69/G69)</f>
        <v/>
      </c>
      <c r="K69" s="35" t="inlineStr">
        <is>
          <t>N/A</t>
        </is>
      </c>
      <c r="L69" s="8">
        <f>MIN(J69,1)</f>
        <v/>
      </c>
      <c r="M69" t="inlineStr">
        <is>
          <t>Replace Misc mech rm doors</t>
        </is>
      </c>
      <c r="N69" s="7">
        <f>IF(E69="GC","1st Call","Other")</f>
        <v/>
      </c>
      <c r="O69" s="7">
        <f>IF(L69&gt;=1,"Complete",IF(L69&gt;0,"In Progress","Not Started"))</f>
        <v/>
      </c>
      <c r="Q69" s="35">
        <f>IFERROR(MID($A$1,FIND(" acq",$A$1)-4,4)*1,"")</f>
        <v/>
      </c>
      <c r="S69" s="112" t="n"/>
    </row>
    <row r="70" ht="30" customHeight="1">
      <c r="A70" s="17" t="n">
        <v>49</v>
      </c>
      <c r="B70" s="7" t="inlineStr">
        <is>
          <t>Exterior Building &amp; Site Work</t>
        </is>
      </c>
      <c r="C70" s="7" t="inlineStr">
        <is>
          <t>Playground &amp; Site Furniture</t>
        </is>
      </c>
      <c r="D70" s="40" t="inlineStr">
        <is>
          <t>Top off existing playground. 5k. See line 53 for new playground on Sport court.</t>
        </is>
      </c>
      <c r="E70" s="69" t="inlineStr">
        <is>
          <t>Unmarked</t>
        </is>
      </c>
      <c r="F70" s="7" t="inlineStr">
        <is>
          <t>Year 1</t>
        </is>
      </c>
      <c r="G70" s="20" t="n">
        <v>5000</v>
      </c>
      <c r="H70" s="20" t="n">
        <v>7250</v>
      </c>
      <c r="I70" s="21">
        <f>G70-H70</f>
        <v/>
      </c>
      <c r="J70" s="8">
        <f>IF(G70=0,0,H70/G70)</f>
        <v/>
      </c>
      <c r="K70" s="35" t="inlineStr">
        <is>
          <t>N/A</t>
        </is>
      </c>
      <c r="L70" s="8">
        <f>MIN(J70,1)</f>
        <v/>
      </c>
      <c r="M70" t="inlineStr">
        <is>
          <t>Top off existing playground. 5k. See line 53 for new playground on Sport court.</t>
        </is>
      </c>
      <c r="N70" s="7">
        <f>IF(E70="GC","1st Call","Other")</f>
        <v/>
      </c>
      <c r="O70" s="7">
        <f>IF(L70&gt;=1,"Complete",IF(L70&gt;0,"In Progress","Not Started"))</f>
        <v/>
      </c>
      <c r="Q70" s="35">
        <f>IFERROR(MID($A$1,FIND(" acq",$A$1)-4,4)*1,"")</f>
        <v/>
      </c>
      <c r="S70" s="112" t="n"/>
    </row>
    <row r="71" ht="75" customHeight="1">
      <c r="A71" s="7" t="n">
        <v>45</v>
      </c>
      <c r="B71" s="7" t="inlineStr">
        <is>
          <t>Exterior Building &amp; Site Work</t>
        </is>
      </c>
      <c r="C71" s="7" t="inlineStr">
        <is>
          <t>Concrete Steps - Handrails</t>
        </is>
      </c>
      <c r="D71" s="40" t="inlineStr">
        <is>
          <t>Lender mandate- Blackstone observed concrete steps with four
or more risers and no handrails at Buildings 9
and 14. Blackstone recommends installing
handrails at these locations as a priority repair
need.</t>
        </is>
      </c>
      <c r="E71" s="69" t="inlineStr">
        <is>
          <t>Unmarked</t>
        </is>
      </c>
      <c r="F71" s="7" t="inlineStr">
        <is>
          <t>Year 1</t>
        </is>
      </c>
      <c r="G71" s="20" t="n">
        <v>3000</v>
      </c>
      <c r="H71" s="20" t="n">
        <v>0</v>
      </c>
      <c r="I71" s="21">
        <f>G71-H71</f>
        <v/>
      </c>
      <c r="J71" s="8">
        <f>IF(G71=0,0,H71/G71)</f>
        <v/>
      </c>
      <c r="K71" s="35" t="inlineStr">
        <is>
          <t>N/A</t>
        </is>
      </c>
      <c r="L71" s="8">
        <f>MIN(J71,1)</f>
        <v/>
      </c>
      <c r="M71" t="inlineStr">
        <is>
          <t>Lender mandate- Blackstone observed concrete steps with four
or more risers and no handrails at Buildings 9
and 14. Blackstone recommends installing
handrails at these locations as a priority repair
n</t>
        </is>
      </c>
      <c r="N71" s="7">
        <f>IF(E71="GC","1st Call","Other")</f>
        <v/>
      </c>
      <c r="O71" s="7" t="inlineStr">
        <is>
          <t>Completed</t>
        </is>
      </c>
      <c r="Q71" s="35">
        <f>IFERROR(MID($A$1,FIND(" acq",$A$1)-4,4)*1,"")</f>
        <v/>
      </c>
      <c r="S71" s="132" t="n">
        <v>45365</v>
      </c>
    </row>
    <row r="72" ht="90" customHeight="1">
      <c r="A72" s="17" t="n">
        <v>60</v>
      </c>
      <c r="B72" s="7" t="inlineStr">
        <is>
          <t>Interior Units</t>
        </is>
      </c>
      <c r="C72" s="7" t="inlineStr">
        <is>
          <t>Apparent Mold Growth - Unit 110</t>
        </is>
      </c>
      <c r="D72" s="40" t="inlineStr">
        <is>
          <t>Blackstone observed apparent mold growth (AMG) at the Unit 110 bathroom ceiling, likely due to condensate from the fan coil unit. Blackstone recommends identifying and repairing the source of water intrusion, replacing water damaged materials, and remediating all AMG in accordance with USEPA guidelines as a priority repair need.</t>
        </is>
      </c>
      <c r="E72" s="69" t="inlineStr">
        <is>
          <t>Unmarked</t>
        </is>
      </c>
      <c r="F72" s="7" t="inlineStr">
        <is>
          <t>Year 1</t>
        </is>
      </c>
      <c r="G72" s="20" t="n">
        <v>2000</v>
      </c>
      <c r="H72" s="20" t="n">
        <v>38</v>
      </c>
      <c r="I72" s="21">
        <f>G72-H72</f>
        <v/>
      </c>
      <c r="J72" s="8">
        <f>IF(G72=0,0,H72/G72)</f>
        <v/>
      </c>
      <c r="K72" s="35" t="inlineStr">
        <is>
          <t>N/A</t>
        </is>
      </c>
      <c r="L72" s="8">
        <f>MIN(J72,1)</f>
        <v/>
      </c>
      <c r="M72" t="inlineStr">
        <is>
          <t>Blackstone observed apparent mold growth (AMG) at the Unit 110 bathroom ceiling, likely due to condensate from the fan coil unit. Blackstone recommends identifying and repairing the source of water in</t>
        </is>
      </c>
      <c r="N72" s="7">
        <f>IF(E72="GC","1st Call","Other")</f>
        <v/>
      </c>
      <c r="O72" s="7" t="inlineStr">
        <is>
          <t>Completed</t>
        </is>
      </c>
      <c r="Q72" s="35">
        <f>IFERROR(MID($A$1,FIND(" acq",$A$1)-4,4)*1,"")</f>
        <v/>
      </c>
      <c r="S72" s="132" t="n">
        <v>45365</v>
      </c>
    </row>
    <row r="73">
      <c r="C73" s="48" t="inlineStr">
        <is>
          <t>PROJECTS subtotal (excl. contingency/CM fee)</t>
        </is>
      </c>
      <c r="E73" s="68" t="n"/>
      <c r="G73" s="22">
        <f>SUM(G5:G72)</f>
        <v/>
      </c>
      <c r="H73" s="22">
        <f>SUM(H5:H72)</f>
        <v/>
      </c>
      <c r="I73" s="22">
        <f>SUM(I5:I72)</f>
        <v/>
      </c>
      <c r="J73" s="18">
        <f>IF(G73=0,0,H73/G73)</f>
        <v/>
      </c>
      <c r="L73" s="8">
        <f>MIN(J73,1)</f>
        <v/>
      </c>
      <c r="S73" s="112" t="n"/>
    </row>
    <row r="74">
      <c r="E74" s="52" t="n"/>
      <c r="S74" s="112" t="n"/>
    </row>
    <row r="75">
      <c r="A75" s="7" t="n">
        <v>90</v>
      </c>
      <c r="B75" s="7" t="inlineStr">
        <is>
          <t>Contingency and Fees</t>
        </is>
      </c>
      <c r="C75" s="7" t="inlineStr">
        <is>
          <t>Contingency</t>
        </is>
      </c>
      <c r="D75" s="40" t="n"/>
      <c r="E75" s="67" t="inlineStr">
        <is>
          <t>CON</t>
        </is>
      </c>
      <c r="F75" s="15" t="inlineStr">
        <is>
          <t>Contingency</t>
        </is>
      </c>
      <c r="G75" s="20" t="n">
        <v>572778</v>
      </c>
      <c r="H75" s="20" t="n">
        <v>0</v>
      </c>
      <c r="I75" s="21" t="n">
        <v>572778</v>
      </c>
      <c r="J75" s="8">
        <f>IF(G75=0,0,H75/G75)</f>
        <v/>
      </c>
      <c r="K75" t="inlineStr">
        <is>
          <t>N/A</t>
        </is>
      </c>
      <c r="L75" s="8">
        <f>MIN(J75,1)</f>
        <v/>
      </c>
      <c r="N75">
        <f>IF(E75="GC","1st Call","Other")</f>
        <v/>
      </c>
      <c r="O75">
        <f>IF(L75&gt;=1,"Complete",IF(L75&gt;0,"In Progress","Not Started"))</f>
        <v/>
      </c>
      <c r="Q75" s="35">
        <f>IFERROR(MID($A$1,FIND(" acq",$A$1)-4,4)*1,"")</f>
        <v/>
      </c>
      <c r="S75" s="112" t="n"/>
    </row>
    <row r="76">
      <c r="A76" s="17" t="n">
        <v>91</v>
      </c>
      <c r="B76" s="7" t="inlineStr">
        <is>
          <t>Contingency and Fees</t>
        </is>
      </c>
      <c r="C76" s="7" t="inlineStr">
        <is>
          <t>FCP CM Fees</t>
        </is>
      </c>
      <c r="D76" s="40" t="n"/>
      <c r="E76" s="67" t="inlineStr">
        <is>
          <t>CMF</t>
        </is>
      </c>
      <c r="F76" s="15" t="inlineStr">
        <is>
          <t>CM Fee</t>
        </is>
      </c>
      <c r="G76" s="20" t="n">
        <v>534592</v>
      </c>
      <c r="H76" s="20" t="n">
        <v>245052</v>
      </c>
      <c r="I76" s="21" t="n">
        <v>289541</v>
      </c>
      <c r="J76" s="8">
        <f>IF(G76=0,0,H76/G76)</f>
        <v/>
      </c>
      <c r="K76" t="inlineStr">
        <is>
          <t>N/A</t>
        </is>
      </c>
      <c r="L76" s="8">
        <f>MIN(J76,1)</f>
        <v/>
      </c>
      <c r="N76">
        <f>IF(E76="GC","1st Call","Other")</f>
        <v/>
      </c>
      <c r="O76">
        <f>IF(L76&gt;=1,"Complete",IF(L76&gt;0,"In Progress","Not Started"))</f>
        <v/>
      </c>
      <c r="Q76" s="35">
        <f>IFERROR(MID($A$1,FIND(" acq",$A$1)-4,4)*1,"")</f>
        <v/>
      </c>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
  <mergeCells count="2">
    <mergeCell ref="A1:D1"/>
    <mergeCell ref="A2:D2"/>
  </mergeCells>
  <dataValidations count="4">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R5:R119" showDropDown="0" showInputMessage="1" showErrorMessage="1" allowBlank="1" type="list">
      <formula1>"Lender, City Required, Investor, Fire Dept."</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14.xml><?xml version="1.0" encoding="utf-8"?>
<worksheet xmlns="http://schemas.openxmlformats.org/spreadsheetml/2006/main">
  <sheetPr filterMode="1">
    <outlinePr summaryBelow="1" summaryRight="1"/>
    <pageSetUpPr/>
  </sheetPr>
  <dimension ref="A1:T165"/>
  <sheetViews>
    <sheetView zoomScaleNormal="100" workbookViewId="0">
      <pane xSplit="2" ySplit="4" topLeftCell="C8" activePane="bottomRight" state="frozen"/>
      <selection activeCell="A2" sqref="A2:D2"/>
      <selection pane="topRight" activeCell="A2" sqref="A2:D2"/>
      <selection pane="bottomLeft" activeCell="A2" sqref="A2:D2"/>
      <selection pane="bottomRight"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Sorrento at Tuscan Lakes — 2023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idden="1">
      <c r="A5" s="7" t="n">
        <v>124</v>
      </c>
      <c r="B5" s="7" t="inlineStr">
        <is>
          <t>0900 - FF&amp;E in Units</t>
        </is>
      </c>
      <c r="C5" s="7" t="inlineStr">
        <is>
          <t>Unit Upgrade Program</t>
        </is>
      </c>
      <c r="D5" s="40" t="inlineStr">
        <is>
          <t>1 Bedroom &amp; 2 Bedroom Unit Upgrades</t>
        </is>
      </c>
      <c r="E5" s="41" t="inlineStr">
        <is>
          <t>GC</t>
        </is>
      </c>
      <c r="F5" s="7" t="inlineStr">
        <is>
          <t>Year 1</t>
        </is>
      </c>
      <c r="G5" s="20" t="n">
        <v>1231044</v>
      </c>
      <c r="H5" s="20" t="n">
        <v>1231044</v>
      </c>
      <c r="I5" s="21">
        <f>G5-H5</f>
        <v/>
      </c>
      <c r="J5" s="8">
        <f>IF(G5=0,0,H5/G5)</f>
        <v/>
      </c>
      <c r="K5" s="35" t="n">
        <v>0</v>
      </c>
      <c r="L5" s="8">
        <f>MIN(J5,1)</f>
        <v/>
      </c>
      <c r="M5" t="inlineStr">
        <is>
          <t>1117sqft, 2BR 2BA</t>
        </is>
      </c>
      <c r="N5" s="7">
        <f>IF(E5="GC","1st Call","Other")</f>
        <v/>
      </c>
      <c r="O5" s="7">
        <f>IF(L5&gt;=1,"Complete",IF(L5&gt;0,"In Progress","Not Started"))</f>
        <v/>
      </c>
      <c r="Q5" s="35">
        <f>IFERROR(MID($A$1,FIND(" acq",$A$1)-4,4)*1,"")</f>
        <v/>
      </c>
      <c r="R5" s="7" t="n"/>
      <c r="S5" s="111" t="n"/>
    </row>
    <row r="6" hidden="1">
      <c r="A6" s="7" t="n">
        <v>76</v>
      </c>
      <c r="B6" s="7" t="inlineStr">
        <is>
          <t>0800 - Exterior Wall</t>
        </is>
      </c>
      <c r="C6" s="7" t="inlineStr">
        <is>
          <t>Exterior building</t>
        </is>
      </c>
      <c r="D6" s="40" t="inlineStr">
        <is>
          <t>Paint community</t>
        </is>
      </c>
      <c r="E6" s="41" t="inlineStr">
        <is>
          <t>GC</t>
        </is>
      </c>
      <c r="F6" s="7" t="inlineStr">
        <is>
          <t>Year 1</t>
        </is>
      </c>
      <c r="G6" s="20" t="n">
        <v>210000</v>
      </c>
      <c r="H6" s="20" t="n">
        <v>210000</v>
      </c>
      <c r="I6" s="21">
        <f>G6-H6</f>
        <v/>
      </c>
      <c r="J6" s="8">
        <f>IF(G6=0,0,H6/G6)</f>
        <v/>
      </c>
      <c r="K6" s="35" t="n">
        <v>0</v>
      </c>
      <c r="L6" s="8">
        <f>MIN(J6,1)</f>
        <v/>
      </c>
      <c r="M6" t="inlineStr">
        <is>
          <t>Paint community</t>
        </is>
      </c>
      <c r="N6" s="7">
        <f>IF(E6="GC","1st Call","Other")</f>
        <v/>
      </c>
      <c r="O6" s="7">
        <f>IF(L6&gt;=1,"Complete",IF(L6&gt;0,"In Progress","Not Started"))</f>
        <v/>
      </c>
      <c r="Q6" s="35">
        <f>IFERROR(MID($A$1,FIND(" acq",$A$1)-4,4)*1,"")</f>
        <v/>
      </c>
      <c r="R6" s="7" t="n"/>
      <c r="S6" s="111" t="n"/>
    </row>
    <row r="7" hidden="1">
      <c r="A7" s="7" t="n">
        <v>23</v>
      </c>
      <c r="B7" s="7" t="inlineStr">
        <is>
          <t>0200 - Site Utilities &amp; Improvements</t>
        </is>
      </c>
      <c r="C7" s="7" t="inlineStr">
        <is>
          <t>Landscaping</t>
        </is>
      </c>
      <c r="D7" s="40" t="inlineStr">
        <is>
          <t>Curb appeal is bad and dated (place Holder)</t>
        </is>
      </c>
      <c r="E7" s="41" t="inlineStr">
        <is>
          <t>GC</t>
        </is>
      </c>
      <c r="F7" s="7" t="inlineStr">
        <is>
          <t>Year 1</t>
        </is>
      </c>
      <c r="G7" s="20" t="n">
        <v>150000</v>
      </c>
      <c r="H7" s="20" t="n">
        <v>150000</v>
      </c>
      <c r="I7" s="21">
        <f>G7-H7</f>
        <v/>
      </c>
      <c r="J7" s="8">
        <f>IF(G7=0,0,H7/G7)</f>
        <v/>
      </c>
      <c r="K7" s="35" t="n">
        <v>0</v>
      </c>
      <c r="L7" s="8">
        <f>MIN(J7,1)</f>
        <v/>
      </c>
      <c r="M7" t="inlineStr">
        <is>
          <t>Curb appeal is bad and dated (place Holder)</t>
        </is>
      </c>
      <c r="N7" s="7">
        <f>IF(E7="GC","1st Call","Other")</f>
        <v/>
      </c>
      <c r="O7" s="7">
        <f>IF(L7&gt;=1,"Complete",IF(L7&gt;0,"In Progress","Not Started"))</f>
        <v/>
      </c>
      <c r="Q7" s="35">
        <f>IFERROR(MID($A$1,FIND(" acq",$A$1)-4,4)*1,"")</f>
        <v/>
      </c>
      <c r="R7" s="7" t="n"/>
      <c r="S7" s="111" t="n"/>
    </row>
    <row r="8" hidden="1" ht="45" customHeight="1">
      <c r="A8" s="7" t="n">
        <v>186</v>
      </c>
      <c r="B8" s="7" t="inlineStr">
        <is>
          <t>1100- Specialties, Equipment &amp; Furnishings</t>
        </is>
      </c>
      <c r="C8" s="7" t="inlineStr">
        <is>
          <t>Clubhouse / Office Remodel</t>
        </is>
      </c>
      <c r="D8" s="40" t="inlineStr">
        <is>
          <t>New flooring at a minimum, preferably new paint as well
Remove window curtains
Convert business center counter to booth style or other seating</t>
        </is>
      </c>
      <c r="E8" s="41" t="inlineStr">
        <is>
          <t>GC</t>
        </is>
      </c>
      <c r="F8" s="7" t="inlineStr">
        <is>
          <t>Year 1</t>
        </is>
      </c>
      <c r="G8" s="20" t="n">
        <v>90000</v>
      </c>
      <c r="H8" s="20" t="n">
        <v>90000</v>
      </c>
      <c r="I8" s="21">
        <f>G8-H8</f>
        <v/>
      </c>
      <c r="J8" s="8">
        <f>IF(G8=0,0,H8/G8)</f>
        <v/>
      </c>
      <c r="K8" s="35" t="n">
        <v>0</v>
      </c>
      <c r="L8" s="8">
        <f>MIN(J8,1)</f>
        <v/>
      </c>
      <c r="M8" t="inlineStr">
        <is>
          <t>New flooring at a minimum, preferably new paint as well
Remove window curtains
Convert business center counter to booth style or other seating</t>
        </is>
      </c>
      <c r="N8" s="7">
        <f>IF(E8="GC","1st Call","Other")</f>
        <v/>
      </c>
      <c r="O8" s="7">
        <f>IF(L8&gt;=1,"Complete",IF(L8&gt;0,"In Progress","Not Started"))</f>
        <v/>
      </c>
      <c r="Q8" s="35">
        <f>IFERROR(MID($A$1,FIND(" acq",$A$1)-4,4)*1,"")</f>
        <v/>
      </c>
      <c r="R8" s="7" t="n"/>
      <c r="S8" s="111" t="n"/>
    </row>
    <row r="9">
      <c r="A9" s="17" t="n">
        <v>187</v>
      </c>
      <c r="B9" s="7" t="inlineStr">
        <is>
          <t>1100- Specialties, Equipment &amp; Furnishings</t>
        </is>
      </c>
      <c r="C9" s="7" t="inlineStr">
        <is>
          <t>Clubhouse / Office Redecorate (FFE)</t>
        </is>
      </c>
      <c r="D9" s="40" t="inlineStr">
        <is>
          <t>Most or all furniture will need to be replaced, it is very dated</t>
        </is>
      </c>
      <c r="E9" s="72" t="inlineStr">
        <is>
          <t>Capex</t>
        </is>
      </c>
      <c r="F9" s="7" t="inlineStr">
        <is>
          <t>Year 1</t>
        </is>
      </c>
      <c r="G9" s="20" t="n">
        <v>90000</v>
      </c>
      <c r="H9" s="20" t="n">
        <v>108179</v>
      </c>
      <c r="I9" s="21">
        <f>G9-H9</f>
        <v/>
      </c>
      <c r="J9" s="8">
        <f>IF(G9=0,0,H9/G9)</f>
        <v/>
      </c>
      <c r="K9" s="35" t="inlineStr">
        <is>
          <t>N/A</t>
        </is>
      </c>
      <c r="L9" s="8">
        <f>MIN(J9,1)</f>
        <v/>
      </c>
      <c r="M9" t="inlineStr">
        <is>
          <t>Most or all furniture will need to be replaced, it is very dated</t>
        </is>
      </c>
      <c r="N9" s="7">
        <f>IF(E9="GC","1st Call","Other")</f>
        <v/>
      </c>
      <c r="O9" s="7">
        <f>IF(L9&gt;=1,"Complete",IF(L9&gt;0,"In Progress","Not Started"))</f>
        <v/>
      </c>
      <c r="Q9" s="35">
        <f>IFERROR(MID($A$1,FIND(" acq",$A$1)-4,4)*1,"")</f>
        <v/>
      </c>
      <c r="R9" s="7" t="n"/>
      <c r="S9" s="111" t="n"/>
    </row>
    <row r="10" hidden="1">
      <c r="A10" s="7" t="n">
        <v>178</v>
      </c>
      <c r="B10" s="7" t="inlineStr">
        <is>
          <t>0900 - FF&amp;E in Units</t>
        </is>
      </c>
      <c r="C10" s="7" t="inlineStr">
        <is>
          <t>Ceiling Fans</t>
        </is>
      </c>
      <c r="D10" s="40" t="inlineStr">
        <is>
          <t>Add to all living rooms</t>
        </is>
      </c>
      <c r="E10" s="41" t="inlineStr">
        <is>
          <t>GC</t>
        </is>
      </c>
      <c r="F10" s="7" t="inlineStr">
        <is>
          <t>Year 1</t>
        </is>
      </c>
      <c r="G10" s="20" t="n">
        <v>56100</v>
      </c>
      <c r="H10" s="20" t="n">
        <v>56100</v>
      </c>
      <c r="I10" s="21">
        <f>G10-H10</f>
        <v/>
      </c>
      <c r="J10" s="8">
        <f>IF(G10=0,0,H10/G10)</f>
        <v/>
      </c>
      <c r="K10" s="35" t="n">
        <v>0</v>
      </c>
      <c r="L10" s="8">
        <f>MIN(J10,1)</f>
        <v/>
      </c>
      <c r="M10" t="inlineStr">
        <is>
          <t>Add to all living rooms</t>
        </is>
      </c>
      <c r="N10" s="7">
        <f>IF(E10="GC","1st Call","Other")</f>
        <v/>
      </c>
      <c r="O10" s="7">
        <f>IF(L10&gt;=1,"Complete",IF(L10&gt;0,"In Progress","Not Started"))</f>
        <v/>
      </c>
      <c r="Q10" s="35">
        <f>IFERROR(MID($A$1,FIND(" acq",$A$1)-4,4)*1,"")</f>
        <v/>
      </c>
      <c r="R10" s="7" t="n"/>
      <c r="S10" s="111" t="n"/>
    </row>
    <row r="11" hidden="1">
      <c r="A11" s="17" t="n">
        <v>21</v>
      </c>
      <c r="B11" s="7" t="inlineStr">
        <is>
          <t>0200 - Site Utilities &amp; Improvements</t>
        </is>
      </c>
      <c r="C11" s="7" t="inlineStr">
        <is>
          <t>Fences &amp; gates - site perimeter</t>
        </is>
      </c>
      <c r="D11" s="40" t="inlineStr">
        <is>
          <t>Remove vegitation from fence repair and Paint</t>
        </is>
      </c>
      <c r="E11" s="41" t="inlineStr">
        <is>
          <t>GC</t>
        </is>
      </c>
      <c r="F11" s="7" t="inlineStr">
        <is>
          <t>Year 1</t>
        </is>
      </c>
      <c r="G11" s="20" t="n">
        <v>51000</v>
      </c>
      <c r="H11" s="20" t="n">
        <v>51000</v>
      </c>
      <c r="I11" s="21">
        <f>G11-H11</f>
        <v/>
      </c>
      <c r="J11" s="8">
        <f>IF(G11=0,0,H11/G11)</f>
        <v/>
      </c>
      <c r="K11" s="35" t="n">
        <v>0</v>
      </c>
      <c r="L11" s="8">
        <f>MIN(J11,1)</f>
        <v/>
      </c>
      <c r="M11" t="inlineStr">
        <is>
          <t>Remove vegitation from fence repair and Paint</t>
        </is>
      </c>
      <c r="N11" s="7">
        <f>IF(E11="GC","1st Call","Other")</f>
        <v/>
      </c>
      <c r="O11" s="7">
        <f>IF(L11&gt;=1,"Complete",IF(L11&gt;0,"In Progress","Not Started"))</f>
        <v/>
      </c>
      <c r="Q11" s="35">
        <f>IFERROR(MID($A$1,FIND(" acq",$A$1)-4,4)*1,"")</f>
        <v/>
      </c>
      <c r="R11" s="7" t="n"/>
      <c r="S11" s="111" t="n"/>
    </row>
    <row r="12" hidden="1">
      <c r="A12" s="17" t="n">
        <v>34</v>
      </c>
      <c r="B12" s="7" t="inlineStr">
        <is>
          <t>0200 - Site Utilities &amp; Improvements</t>
        </is>
      </c>
      <c r="C12" s="7" t="inlineStr">
        <is>
          <t xml:space="preserve">Carport and garage </t>
        </is>
      </c>
      <c r="D12" s="40" t="inlineStr">
        <is>
          <t>Repair carport damage and paint</t>
        </is>
      </c>
      <c r="E12" s="41" t="inlineStr">
        <is>
          <t>GC</t>
        </is>
      </c>
      <c r="F12" s="7" t="inlineStr">
        <is>
          <t>Year 1</t>
        </is>
      </c>
      <c r="G12" s="20" t="n">
        <v>39000</v>
      </c>
      <c r="H12" s="20" t="n">
        <v>39000</v>
      </c>
      <c r="I12" s="21">
        <f>G12-H12</f>
        <v/>
      </c>
      <c r="J12" s="8">
        <f>IF(G12=0,0,H12/G12)</f>
        <v/>
      </c>
      <c r="K12" s="35" t="n">
        <v>0</v>
      </c>
      <c r="L12" s="8">
        <f>MIN(J12,1)</f>
        <v/>
      </c>
      <c r="M12" t="inlineStr">
        <is>
          <t>Repair carport damage and paint</t>
        </is>
      </c>
      <c r="N12" s="7">
        <f>IF(E12="GC","1st Call","Other")</f>
        <v/>
      </c>
      <c r="O12" s="7">
        <f>IF(L12&gt;=1,"Complete",IF(L12&gt;0,"In Progress","Not Started"))</f>
        <v/>
      </c>
      <c r="Q12" s="35">
        <f>IFERROR(MID($A$1,FIND(" acq",$A$1)-4,4)*1,"")</f>
        <v/>
      </c>
      <c r="R12" s="7" t="n"/>
      <c r="S12" s="111" t="n"/>
    </row>
    <row r="13" hidden="1">
      <c r="A13" s="7" t="n">
        <v>24</v>
      </c>
      <c r="B13" s="7" t="inlineStr">
        <is>
          <t>0200 - Site Utilities &amp; Improvements</t>
        </is>
      </c>
      <c r="C13" s="7" t="inlineStr">
        <is>
          <t>Resurface swimming pool</t>
        </is>
      </c>
      <c r="D13" s="40" t="inlineStr">
        <is>
          <t>resurface pool</t>
        </is>
      </c>
      <c r="E13" s="41" t="inlineStr">
        <is>
          <t>GC</t>
        </is>
      </c>
      <c r="F13" s="7" t="inlineStr">
        <is>
          <t>Year 1</t>
        </is>
      </c>
      <c r="G13" s="20" t="n">
        <v>38000</v>
      </c>
      <c r="H13" s="20" t="n">
        <v>38000</v>
      </c>
      <c r="I13" s="21">
        <f>G13-H13</f>
        <v/>
      </c>
      <c r="J13" s="8">
        <f>IF(G13=0,0,H13/G13)</f>
        <v/>
      </c>
      <c r="K13" s="35" t="n">
        <v>0</v>
      </c>
      <c r="L13" s="8">
        <f>MIN(J13,1)</f>
        <v/>
      </c>
      <c r="M13" t="inlineStr">
        <is>
          <t>resurface pool</t>
        </is>
      </c>
      <c r="N13" s="7">
        <f>IF(E13="GC","1st Call","Other")</f>
        <v/>
      </c>
      <c r="O13" s="7">
        <f>IF(L13&gt;=1,"Complete",IF(L13&gt;0,"In Progress","Not Started"))</f>
        <v/>
      </c>
      <c r="Q13" s="35">
        <f>IFERROR(MID($A$1,FIND(" acq",$A$1)-4,4)*1,"")</f>
        <v/>
      </c>
      <c r="R13" s="7" t="n"/>
      <c r="S13" s="111" t="n"/>
    </row>
    <row r="14" hidden="1">
      <c r="A14" s="17" t="n">
        <v>77</v>
      </c>
      <c r="B14" s="7" t="inlineStr">
        <is>
          <t>0800 - Exterior Wall</t>
        </is>
      </c>
      <c r="C14" s="7" t="inlineStr">
        <is>
          <t>Repair / replace wood trim</t>
        </is>
      </c>
      <c r="D14" s="40" t="inlineStr">
        <is>
          <t>Wood Trim Repairs throughout as needed</t>
        </is>
      </c>
      <c r="E14" s="41" t="inlineStr">
        <is>
          <t>GC</t>
        </is>
      </c>
      <c r="F14" s="7" t="inlineStr">
        <is>
          <t>Year 1</t>
        </is>
      </c>
      <c r="G14" s="20" t="n">
        <v>36000</v>
      </c>
      <c r="H14" s="20" t="n">
        <v>36000</v>
      </c>
      <c r="I14" s="21">
        <f>G14-H14</f>
        <v/>
      </c>
      <c r="J14" s="8">
        <f>IF(G14=0,0,H14/G14)</f>
        <v/>
      </c>
      <c r="K14" s="35" t="n">
        <v>0</v>
      </c>
      <c r="L14" s="8">
        <f>MIN(J14,1)</f>
        <v/>
      </c>
      <c r="N14" s="7">
        <f>IF(E14="GC","1st Call","Other")</f>
        <v/>
      </c>
      <c r="O14" s="7">
        <f>IF(L14&gt;=1,"Complete",IF(L14&gt;0,"In Progress","Not Started"))</f>
        <v/>
      </c>
      <c r="Q14" s="35">
        <f>IFERROR(MID($A$1,FIND(" acq",$A$1)-4,4)*1,"")</f>
        <v/>
      </c>
      <c r="R14" s="7" t="n"/>
      <c r="S14" s="111" t="n"/>
    </row>
    <row r="15" hidden="1">
      <c r="A15" s="7" t="n">
        <v>217</v>
      </c>
      <c r="B15" s="7" t="inlineStr">
        <is>
          <t>1600 - Electrical</t>
        </is>
      </c>
      <c r="C15" s="7" t="inlineStr">
        <is>
          <t xml:space="preserve">Replace breezeway lights </t>
        </is>
      </c>
      <c r="D15" s="40" t="inlineStr">
        <is>
          <t>Change breezeway lights, landscape lights</t>
        </is>
      </c>
      <c r="E15" s="41" t="inlineStr">
        <is>
          <t>GC</t>
        </is>
      </c>
      <c r="F15" s="7" t="inlineStr">
        <is>
          <t>Year 1</t>
        </is>
      </c>
      <c r="G15" s="20" t="n">
        <v>32570</v>
      </c>
      <c r="H15" s="20" t="n">
        <v>32570</v>
      </c>
      <c r="I15" s="21">
        <f>G15-H15</f>
        <v/>
      </c>
      <c r="J15" s="8">
        <f>IF(G15=0,0,H15/G15)</f>
        <v/>
      </c>
      <c r="K15" s="35" t="n">
        <v>0</v>
      </c>
      <c r="L15" s="8">
        <f>MIN(J15,1)</f>
        <v/>
      </c>
      <c r="M15" t="inlineStr">
        <is>
          <t>Change breezeway lights, landscape lights</t>
        </is>
      </c>
      <c r="N15" s="7">
        <f>IF(E15="GC","1st Call","Other")</f>
        <v/>
      </c>
      <c r="O15" s="7">
        <f>IF(L15&gt;=1,"Complete",IF(L15&gt;0,"In Progress","Not Started"))</f>
        <v/>
      </c>
      <c r="Q15" s="35">
        <f>IFERROR(MID($A$1,FIND(" acq",$A$1)-4,4)*1,"")</f>
        <v/>
      </c>
      <c r="R15" s="7" t="n"/>
      <c r="S15" s="111" t="n"/>
    </row>
    <row r="16" ht="30" customHeight="1">
      <c r="A16" s="17" t="n">
        <v>196</v>
      </c>
      <c r="B16" s="7" t="inlineStr">
        <is>
          <t>1100- Specialties, Equipment &amp; Furnishings</t>
        </is>
      </c>
      <c r="C16" s="7" t="inlineStr">
        <is>
          <t>Pool furniture</t>
        </is>
      </c>
      <c r="D16" s="40" t="inlineStr">
        <is>
          <t>Move furniture from Amalfi, supplement with bistro tables/chairs, sectionals, other seating, cabanas</t>
        </is>
      </c>
      <c r="E16" s="72" t="inlineStr">
        <is>
          <t>Capex</t>
        </is>
      </c>
      <c r="F16" s="7" t="inlineStr">
        <is>
          <t>Year 1</t>
        </is>
      </c>
      <c r="G16" s="20" t="n">
        <v>30000</v>
      </c>
      <c r="H16" s="20" t="n">
        <v>12636</v>
      </c>
      <c r="I16" s="21">
        <f>G16-H16</f>
        <v/>
      </c>
      <c r="J16" s="8">
        <f>IF(G16=0,0,H16/G16)</f>
        <v/>
      </c>
      <c r="K16" s="35" t="inlineStr">
        <is>
          <t>N/A</t>
        </is>
      </c>
      <c r="L16" s="8">
        <f>MIN(J16,1)</f>
        <v/>
      </c>
      <c r="M16" t="inlineStr">
        <is>
          <t>Move furniture from Amalfi, supplement with bistro tables/chairs, sectionals, other seating, cabanas</t>
        </is>
      </c>
      <c r="N16" s="7">
        <f>IF(E16="GC","1st Call","Other")</f>
        <v/>
      </c>
      <c r="O16" s="7">
        <f>IF(L16&gt;=1,"Complete",IF(L16&gt;0,"In Progress","Not Started"))</f>
        <v/>
      </c>
      <c r="Q16" s="35">
        <f>IFERROR(MID($A$1,FIND(" acq",$A$1)-4,4)*1,"")</f>
        <v/>
      </c>
      <c r="R16" s="7" t="n"/>
      <c r="S16" s="111" t="n"/>
    </row>
    <row r="17" hidden="1">
      <c r="A17" s="7" t="n">
        <v>19</v>
      </c>
      <c r="B17" s="7" t="inlineStr">
        <is>
          <t>0200 - Site Utilities &amp; Improvements</t>
        </is>
      </c>
      <c r="C17" s="7" t="inlineStr">
        <is>
          <t>Landscape irrigation</t>
        </is>
      </c>
      <c r="D17" s="40" t="inlineStr">
        <is>
          <t>inspect and repair irrigation</t>
        </is>
      </c>
      <c r="E17" s="41" t="inlineStr">
        <is>
          <t>GC</t>
        </is>
      </c>
      <c r="F17" s="7" t="inlineStr">
        <is>
          <t>Year 1</t>
        </is>
      </c>
      <c r="G17" s="20" t="n">
        <v>26000</v>
      </c>
      <c r="H17" s="20" t="n">
        <v>26000</v>
      </c>
      <c r="I17" s="21">
        <f>G17-H17</f>
        <v/>
      </c>
      <c r="J17" s="8">
        <f>IF(G17=0,0,H17/G17)</f>
        <v/>
      </c>
      <c r="K17" s="35" t="n">
        <v>0</v>
      </c>
      <c r="L17" s="8">
        <f>MIN(J17,1)</f>
        <v/>
      </c>
      <c r="M17" t="inlineStr">
        <is>
          <t>inspect and repair irrigation</t>
        </is>
      </c>
      <c r="N17" s="7">
        <f>IF(E17="GC","1st Call","Other")</f>
        <v/>
      </c>
      <c r="O17" s="7">
        <f>IF(L17&gt;=1,"Complete",IF(L17&gt;0,"In Progress","Not Started"))</f>
        <v/>
      </c>
      <c r="Q17" s="35">
        <f>IFERROR(MID($A$1,FIND(" acq",$A$1)-4,4)*1,"")</f>
        <v/>
      </c>
      <c r="R17" s="7" t="n"/>
      <c r="S17" s="111" t="n"/>
    </row>
    <row r="18" hidden="1">
      <c r="A18" s="7" t="n">
        <v>14</v>
      </c>
      <c r="B18" s="7" t="inlineStr">
        <is>
          <t>0200 - Site Utilities &amp; Improvements</t>
        </is>
      </c>
      <c r="C18" s="7" t="inlineStr">
        <is>
          <t>Concrete pavement</t>
        </is>
      </c>
      <c r="D18" s="40" t="inlineStr">
        <is>
          <t>repair pot holes and broken sidewalks</t>
        </is>
      </c>
      <c r="E18" s="41" t="inlineStr">
        <is>
          <t>GC</t>
        </is>
      </c>
      <c r="F18" s="7" t="inlineStr">
        <is>
          <t>Year 1</t>
        </is>
      </c>
      <c r="G18" s="20" t="n">
        <v>22000</v>
      </c>
      <c r="H18" s="20" t="n">
        <v>22000</v>
      </c>
      <c r="I18" s="21">
        <f>G18-H18</f>
        <v/>
      </c>
      <c r="J18" s="8">
        <f>IF(G18=0,0,H18/G18)</f>
        <v/>
      </c>
      <c r="K18" s="35" t="n">
        <v>0</v>
      </c>
      <c r="L18" s="8">
        <f>MIN(J18,1)</f>
        <v/>
      </c>
      <c r="M18" t="inlineStr">
        <is>
          <t>repair pot holes and broken sidewalks</t>
        </is>
      </c>
      <c r="N18" s="7">
        <f>IF(E18="GC","1st Call","Other")</f>
        <v/>
      </c>
      <c r="O18" s="7">
        <f>IF(L18&gt;=1,"Complete",IF(L18&gt;0,"In Progress","Not Started"))</f>
        <v/>
      </c>
      <c r="Q18" s="35">
        <f>IFERROR(MID($A$1,FIND(" acq",$A$1)-4,4)*1,"")</f>
        <v/>
      </c>
      <c r="R18" s="7" t="n"/>
      <c r="S18" s="111" t="n"/>
    </row>
    <row r="19">
      <c r="A19" s="17" t="n">
        <v>192</v>
      </c>
      <c r="B19" s="7" t="inlineStr">
        <is>
          <t>1100- Specialties, Equipment &amp; Furnishings</t>
        </is>
      </c>
      <c r="C19" s="7" t="inlineStr">
        <is>
          <t>Security Camera System</t>
        </is>
      </c>
      <c r="D19" s="40" t="inlineStr">
        <is>
          <t>Need at least for entry drive, clubhouse, and amenity coverage</t>
        </is>
      </c>
      <c r="E19" s="72" t="inlineStr">
        <is>
          <t>Capex</t>
        </is>
      </c>
      <c r="F19" s="7" t="inlineStr">
        <is>
          <t>Year 1</t>
        </is>
      </c>
      <c r="G19" s="20" t="n">
        <v>20000</v>
      </c>
      <c r="H19" s="20" t="n">
        <v>7426</v>
      </c>
      <c r="I19" s="21">
        <f>G19-H19</f>
        <v/>
      </c>
      <c r="J19" s="8">
        <f>IF(G19=0,0,H19/G19)</f>
        <v/>
      </c>
      <c r="K19" s="35" t="inlineStr">
        <is>
          <t>N/A</t>
        </is>
      </c>
      <c r="L19" s="8">
        <f>MIN(J19,1)</f>
        <v/>
      </c>
      <c r="M19" t="inlineStr">
        <is>
          <t>Need at least for entry drive, clubhouse, and amenity coverage</t>
        </is>
      </c>
      <c r="N19" s="7">
        <f>IF(E19="GC","1st Call","Other")</f>
        <v/>
      </c>
      <c r="O19" s="7">
        <f>IF(L19&gt;=1,"Complete",IF(L19&gt;0,"In Progress","Not Started"))</f>
        <v/>
      </c>
      <c r="Q19" s="35">
        <f>IFERROR(MID($A$1,FIND(" acq",$A$1)-4,4)*1,"")</f>
        <v/>
      </c>
      <c r="R19" s="7" t="n"/>
      <c r="S19" s="111" t="n"/>
    </row>
    <row r="20">
      <c r="A20" s="7" t="n">
        <v>194</v>
      </c>
      <c r="B20" s="7" t="inlineStr">
        <is>
          <t>1100- Specialties, Equipment &amp; Furnishings</t>
        </is>
      </c>
      <c r="C20" s="7" t="inlineStr">
        <is>
          <t>Pool Remodel</t>
        </is>
      </c>
      <c r="D20" s="40" t="inlineStr">
        <is>
          <t>Allowance, the pool area was in decent shape</t>
        </is>
      </c>
      <c r="E20" s="72" t="inlineStr">
        <is>
          <t>Capex</t>
        </is>
      </c>
      <c r="F20" s="7" t="inlineStr">
        <is>
          <t>Year 1</t>
        </is>
      </c>
      <c r="G20" s="20" t="n">
        <v>20000</v>
      </c>
      <c r="H20" s="20" t="n">
        <v>10113</v>
      </c>
      <c r="I20" s="21">
        <f>G20-H20</f>
        <v/>
      </c>
      <c r="J20" s="8">
        <f>IF(G20=0,0,H20/G20)</f>
        <v/>
      </c>
      <c r="K20" s="35" t="inlineStr">
        <is>
          <t>N/A</t>
        </is>
      </c>
      <c r="L20" s="8">
        <f>MIN(J20,1)</f>
        <v/>
      </c>
      <c r="M20" t="inlineStr">
        <is>
          <t>Allowance, the pool area was in decent shape</t>
        </is>
      </c>
      <c r="N20" s="7">
        <f>IF(E20="GC","1st Call","Other")</f>
        <v/>
      </c>
      <c r="O20" s="7">
        <f>IF(L20&gt;=1,"Complete",IF(L20&gt;0,"In Progress","Not Started"))</f>
        <v/>
      </c>
      <c r="Q20" s="35">
        <f>IFERROR(MID($A$1,FIND(" acq",$A$1)-4,4)*1,"")</f>
        <v/>
      </c>
      <c r="R20" s="7" t="n"/>
      <c r="S20" s="111" t="n"/>
    </row>
    <row r="21" hidden="1">
      <c r="A21" s="17" t="n">
        <v>216</v>
      </c>
      <c r="B21" s="7" t="inlineStr">
        <is>
          <t>1600 - Electrical</t>
        </is>
      </c>
      <c r="C21" s="7" t="inlineStr">
        <is>
          <t>Common area light fixtures</t>
        </is>
      </c>
      <c r="D21" s="40" t="inlineStr">
        <is>
          <t>Change wall Packs</t>
        </is>
      </c>
      <c r="E21" s="41" t="inlineStr">
        <is>
          <t>GC</t>
        </is>
      </c>
      <c r="F21" s="7" t="inlineStr">
        <is>
          <t>Year 1</t>
        </is>
      </c>
      <c r="G21" s="20" t="n">
        <v>18720</v>
      </c>
      <c r="H21" s="20" t="n">
        <v>18720</v>
      </c>
      <c r="I21" s="21">
        <f>G21-H21</f>
        <v/>
      </c>
      <c r="J21" s="8">
        <f>IF(G21=0,0,H21/G21)</f>
        <v/>
      </c>
      <c r="K21" s="35" t="n">
        <v>0</v>
      </c>
      <c r="L21" s="8">
        <f>MIN(J21,1)</f>
        <v/>
      </c>
      <c r="M21" t="inlineStr">
        <is>
          <t>Change wall Packs</t>
        </is>
      </c>
      <c r="N21" s="7">
        <f>IF(E21="GC","1st Call","Other")</f>
        <v/>
      </c>
      <c r="O21" s="7">
        <f>IF(L21&gt;=1,"Complete",IF(L21&gt;0,"In Progress","Not Started"))</f>
        <v/>
      </c>
      <c r="Q21" s="35">
        <f>IFERROR(MID($A$1,FIND(" acq",$A$1)-4,4)*1,"")</f>
        <v/>
      </c>
      <c r="R21" s="7" t="n"/>
      <c r="S21" s="111" t="n"/>
    </row>
    <row r="22" hidden="1">
      <c r="A22" s="7" t="n">
        <v>30</v>
      </c>
      <c r="B22" s="7" t="inlineStr">
        <is>
          <t>0200 - Site Utilities &amp; Improvements</t>
        </is>
      </c>
      <c r="C22" s="7" t="inlineStr">
        <is>
          <t>Pergola</t>
        </is>
      </c>
      <c r="D22" s="40" t="inlineStr">
        <is>
          <t>repair and stain all pergolas</t>
        </is>
      </c>
      <c r="E22" s="41" t="inlineStr">
        <is>
          <t>GC</t>
        </is>
      </c>
      <c r="F22" s="7" t="inlineStr">
        <is>
          <t>Year 1</t>
        </is>
      </c>
      <c r="G22" s="20" t="n">
        <v>18000</v>
      </c>
      <c r="H22" s="20" t="n">
        <v>18000</v>
      </c>
      <c r="I22" s="21">
        <f>G22-H22</f>
        <v/>
      </c>
      <c r="J22" s="8">
        <f>IF(G22=0,0,H22/G22)</f>
        <v/>
      </c>
      <c r="K22" s="35" t="n">
        <v>0</v>
      </c>
      <c r="L22" s="8">
        <f>MIN(J22,1)</f>
        <v/>
      </c>
      <c r="M22" t="inlineStr">
        <is>
          <t>repair and stain all pergolas</t>
        </is>
      </c>
      <c r="N22" s="7">
        <f>IF(E22="GC","1st Call","Other")</f>
        <v/>
      </c>
      <c r="O22" s="7">
        <f>IF(L22&gt;=1,"Complete",IF(L22&gt;0,"In Progress","Not Started"))</f>
        <v/>
      </c>
      <c r="Q22" s="35">
        <f>IFERROR(MID($A$1,FIND(" acq",$A$1)-4,4)*1,"")</f>
        <v/>
      </c>
      <c r="R22" s="7" t="n"/>
      <c r="S22" s="111" t="n"/>
    </row>
    <row r="23" hidden="1">
      <c r="A23" s="17" t="n">
        <v>65</v>
      </c>
      <c r="B23" s="7" t="inlineStr">
        <is>
          <t>0700 - Roofing</t>
        </is>
      </c>
      <c r="C23" s="7" t="inlineStr">
        <is>
          <t xml:space="preserve">Sealants &amp; caulking </t>
        </is>
      </c>
      <c r="D23" s="40" t="inlineStr">
        <is>
          <t>Seal where windows meet stucco</t>
        </is>
      </c>
      <c r="E23" s="41" t="inlineStr">
        <is>
          <t>GC</t>
        </is>
      </c>
      <c r="F23" s="7" t="inlineStr">
        <is>
          <t>Year 1</t>
        </is>
      </c>
      <c r="G23" s="20" t="n">
        <v>18000</v>
      </c>
      <c r="H23" s="20" t="n">
        <v>18000</v>
      </c>
      <c r="I23" s="21">
        <f>G23-H23</f>
        <v/>
      </c>
      <c r="J23" s="8">
        <f>IF(G23=0,0,H23/G23)</f>
        <v/>
      </c>
      <c r="K23" s="35" t="n">
        <v>0</v>
      </c>
      <c r="L23" s="8">
        <f>MIN(J23,1)</f>
        <v/>
      </c>
      <c r="M23" t="inlineStr">
        <is>
          <t>Seal where windows meet stucco</t>
        </is>
      </c>
      <c r="N23" s="7">
        <f>IF(E23="GC","1st Call","Other")</f>
        <v/>
      </c>
      <c r="O23" s="7">
        <f>IF(L23&gt;=1,"Complete",IF(L23&gt;0,"In Progress","Not Started"))</f>
        <v/>
      </c>
      <c r="Q23" s="35">
        <f>IFERROR(MID($A$1,FIND(" acq",$A$1)-4,4)*1,"")</f>
        <v/>
      </c>
      <c r="R23" s="7" t="n"/>
      <c r="S23" s="111" t="n"/>
    </row>
    <row r="24" hidden="1">
      <c r="A24" s="7" t="n">
        <v>72</v>
      </c>
      <c r="B24" s="7" t="inlineStr">
        <is>
          <t>0800 - Exterior Wall</t>
        </is>
      </c>
      <c r="C24" s="7" t="inlineStr">
        <is>
          <t>Masonry repairs</t>
        </is>
      </c>
      <c r="D24" s="40" t="inlineStr">
        <is>
          <t>Presure wash Stone walls</t>
        </is>
      </c>
      <c r="E24" s="41" t="inlineStr">
        <is>
          <t>GC</t>
        </is>
      </c>
      <c r="F24" s="7" t="inlineStr">
        <is>
          <t>Year 1</t>
        </is>
      </c>
      <c r="G24" s="20" t="n">
        <v>18000</v>
      </c>
      <c r="H24" s="20" t="n">
        <v>18000</v>
      </c>
      <c r="I24" s="21">
        <f>G24-H24</f>
        <v/>
      </c>
      <c r="J24" s="8">
        <f>IF(G24=0,0,H24/G24)</f>
        <v/>
      </c>
      <c r="K24" s="35" t="n">
        <v>0</v>
      </c>
      <c r="L24" s="8">
        <f>MIN(J24,1)</f>
        <v/>
      </c>
      <c r="M24" t="inlineStr">
        <is>
          <t>Presure wash Stone walls</t>
        </is>
      </c>
      <c r="N24" s="7">
        <f>IF(E24="GC","1st Call","Other")</f>
        <v/>
      </c>
      <c r="O24" s="7">
        <f>IF(L24&gt;=1,"Complete",IF(L24&gt;0,"In Progress","Not Started"))</f>
        <v/>
      </c>
      <c r="Q24" s="35">
        <f>IFERROR(MID($A$1,FIND(" acq",$A$1)-4,4)*1,"")</f>
        <v/>
      </c>
      <c r="R24" s="7" t="n"/>
      <c r="S24" s="111" t="n"/>
    </row>
    <row r="25" hidden="1">
      <c r="A25" s="17" t="n">
        <v>75</v>
      </c>
      <c r="B25" s="7" t="inlineStr">
        <is>
          <t>0800 - Exterior Wall</t>
        </is>
      </c>
      <c r="C25" s="7" t="inlineStr">
        <is>
          <t xml:space="preserve">Breezeway soffit repairs </t>
        </is>
      </c>
      <c r="D25" s="40" t="inlineStr">
        <is>
          <t>Repair soffit on breezeways patios and balconies</t>
        </is>
      </c>
      <c r="E25" s="41" t="inlineStr">
        <is>
          <t>GC</t>
        </is>
      </c>
      <c r="F25" s="7" t="inlineStr">
        <is>
          <t>Year 1</t>
        </is>
      </c>
      <c r="G25" s="20" t="n">
        <v>18000</v>
      </c>
      <c r="H25" s="20" t="n">
        <v>18000</v>
      </c>
      <c r="I25" s="21">
        <f>G25-H25</f>
        <v/>
      </c>
      <c r="J25" s="8">
        <f>IF(G25=0,0,H25/G25)</f>
        <v/>
      </c>
      <c r="K25" s="35" t="n">
        <v>0</v>
      </c>
      <c r="L25" s="8">
        <f>MIN(J25,1)</f>
        <v/>
      </c>
      <c r="M25" t="inlineStr">
        <is>
          <t>Repair soffit on breezeways patios and balconies</t>
        </is>
      </c>
      <c r="N25" s="7">
        <f>IF(E25="GC","1st Call","Other")</f>
        <v/>
      </c>
      <c r="O25" s="7">
        <f>IF(L25&gt;=1,"Complete",IF(L25&gt;0,"In Progress","Not Started"))</f>
        <v/>
      </c>
      <c r="Q25" s="35">
        <f>IFERROR(MID($A$1,FIND(" acq",$A$1)-4,4)*1,"")</f>
        <v/>
      </c>
      <c r="R25" s="7" t="n"/>
      <c r="S25" s="111" t="n"/>
    </row>
    <row r="26" hidden="1">
      <c r="A26" s="7" t="n">
        <v>212</v>
      </c>
      <c r="B26" s="7" t="inlineStr">
        <is>
          <t>1500- HVAC</t>
        </is>
      </c>
      <c r="C26" s="7" t="inlineStr">
        <is>
          <t xml:space="preserve">Dryer Vent cleaning </t>
        </is>
      </c>
      <c r="D26" s="40" t="inlineStr">
        <is>
          <t>Dryer Vent Cleaning - Per capital Budget</t>
        </is>
      </c>
      <c r="E26" s="41" t="inlineStr">
        <is>
          <t>GC</t>
        </is>
      </c>
      <c r="F26" s="7" t="inlineStr">
        <is>
          <t>Year 1</t>
        </is>
      </c>
      <c r="G26" s="20" t="n">
        <v>15300</v>
      </c>
      <c r="H26" s="20" t="n">
        <v>15300</v>
      </c>
      <c r="I26" s="21">
        <f>G26-H26</f>
        <v/>
      </c>
      <c r="J26" s="8">
        <f>IF(G26=0,0,H26/G26)</f>
        <v/>
      </c>
      <c r="K26" s="35" t="n">
        <v>0</v>
      </c>
      <c r="L26" s="8">
        <f>MIN(J26,1)</f>
        <v/>
      </c>
      <c r="N26" s="7">
        <f>IF(E26="GC","1st Call","Other")</f>
        <v/>
      </c>
      <c r="O26" s="7">
        <f>IF(L26&gt;=1,"Complete",IF(L26&gt;0,"In Progress","Not Started"))</f>
        <v/>
      </c>
      <c r="Q26" s="35">
        <f>IFERROR(MID($A$1,FIND(" acq",$A$1)-4,4)*1,"")</f>
        <v/>
      </c>
      <c r="R26" s="7" t="n"/>
      <c r="S26" s="111" t="n"/>
    </row>
    <row r="27" hidden="1">
      <c r="A27" s="17" t="n">
        <v>35</v>
      </c>
      <c r="B27" s="7" t="inlineStr">
        <is>
          <t>0200 - Site Utilities &amp; Improvements</t>
        </is>
      </c>
      <c r="C27" s="7" t="inlineStr">
        <is>
          <t>Dumpster enclosures</t>
        </is>
      </c>
      <c r="D27" s="40" t="inlineStr">
        <is>
          <t>Repair dumpster enclosures and paint</t>
        </is>
      </c>
      <c r="E27" s="41" t="inlineStr">
        <is>
          <t>GC</t>
        </is>
      </c>
      <c r="F27" s="7" t="inlineStr">
        <is>
          <t>Year 1</t>
        </is>
      </c>
      <c r="G27" s="20" t="n">
        <v>15000</v>
      </c>
      <c r="H27" s="20" t="n">
        <v>15000</v>
      </c>
      <c r="I27" s="21">
        <f>G27-H27</f>
        <v/>
      </c>
      <c r="J27" s="8">
        <f>IF(G27=0,0,H27/G27)</f>
        <v/>
      </c>
      <c r="K27" s="35" t="n">
        <v>0</v>
      </c>
      <c r="L27" s="8">
        <f>MIN(J27,1)</f>
        <v/>
      </c>
      <c r="M27" t="inlineStr">
        <is>
          <t>Repair dumpster enclosures and paint</t>
        </is>
      </c>
      <c r="N27" s="7">
        <f>IF(E27="GC","1st Call","Other")</f>
        <v/>
      </c>
      <c r="O27" s="7">
        <f>IF(L27&gt;=1,"Complete",IF(L27&gt;0,"In Progress","Not Started"))</f>
        <v/>
      </c>
      <c r="Q27" s="35">
        <f>IFERROR(MID($A$1,FIND(" acq",$A$1)-4,4)*1,"")</f>
        <v/>
      </c>
      <c r="R27" s="7" t="n"/>
      <c r="S27" s="111" t="n"/>
    </row>
    <row r="28" hidden="1">
      <c r="A28" s="7" t="n">
        <v>58</v>
      </c>
      <c r="B28" s="7" t="inlineStr">
        <is>
          <t>0700 - Roofing</t>
        </is>
      </c>
      <c r="C28" s="7" t="inlineStr">
        <is>
          <t>Asphalt composite shingle roofing</t>
        </is>
      </c>
      <c r="D28" s="40" t="inlineStr">
        <is>
          <t>minor roof repairs</t>
        </is>
      </c>
      <c r="E28" s="41" t="inlineStr">
        <is>
          <t>GC</t>
        </is>
      </c>
      <c r="F28" s="7" t="inlineStr">
        <is>
          <t>Year 1</t>
        </is>
      </c>
      <c r="G28" s="20" t="n">
        <v>15000</v>
      </c>
      <c r="H28" s="20" t="n">
        <v>15000</v>
      </c>
      <c r="I28" s="21">
        <f>G28-H28</f>
        <v/>
      </c>
      <c r="J28" s="8">
        <f>IF(G28=0,0,H28/G28)</f>
        <v/>
      </c>
      <c r="K28" s="35" t="n">
        <v>0</v>
      </c>
      <c r="L28" s="8">
        <f>MIN(J28,1)</f>
        <v/>
      </c>
      <c r="M28" t="inlineStr">
        <is>
          <t>minor roof repairs</t>
        </is>
      </c>
      <c r="N28" s="7">
        <f>IF(E28="GC","1st Call","Other")</f>
        <v/>
      </c>
      <c r="O28" s="7">
        <f>IF(L28&gt;=1,"Complete",IF(L28&gt;0,"In Progress","Not Started"))</f>
        <v/>
      </c>
      <c r="Q28" s="35">
        <f>IFERROR(MID($A$1,FIND(" acq",$A$1)-4,4)*1,"")</f>
        <v/>
      </c>
      <c r="R28" s="7" t="n"/>
      <c r="S28" s="111" t="n"/>
    </row>
    <row r="29">
      <c r="A29" s="17" t="n">
        <v>190</v>
      </c>
      <c r="B29" s="7" t="inlineStr">
        <is>
          <t>1100- Specialties, Equipment &amp; Furnishings</t>
        </is>
      </c>
      <c r="C29" s="7" t="inlineStr">
        <is>
          <t xml:space="preserve">Mailboxes </t>
        </is>
      </c>
      <c r="D29" s="40" t="inlineStr">
        <is>
          <t>Package locker or Fetch system needed</t>
        </is>
      </c>
      <c r="E29" s="72" t="inlineStr">
        <is>
          <t>Capex</t>
        </is>
      </c>
      <c r="F29" s="7" t="inlineStr">
        <is>
          <t>Year 1</t>
        </is>
      </c>
      <c r="G29" s="20" t="n">
        <v>15000</v>
      </c>
      <c r="H29" s="20" t="n">
        <v>0</v>
      </c>
      <c r="I29" s="21">
        <f>G29-H29</f>
        <v/>
      </c>
      <c r="J29" s="8">
        <f>IF(G29=0,0,H29/G29)</f>
        <v/>
      </c>
      <c r="K29" s="35" t="inlineStr">
        <is>
          <t>N/A</t>
        </is>
      </c>
      <c r="L29" s="8">
        <f>MIN(J29,1)</f>
        <v/>
      </c>
      <c r="M29" t="inlineStr">
        <is>
          <t>Package locker or Fetch system needed</t>
        </is>
      </c>
      <c r="N29" s="7">
        <f>IF(E29="GC","1st Call","Other")</f>
        <v/>
      </c>
      <c r="O29" s="7">
        <f>IF(L29&gt;=1,"Complete",IF(L29&gt;0,"In Progress","Not Started"))</f>
        <v/>
      </c>
      <c r="Q29" s="35">
        <f>IFERROR(MID($A$1,FIND(" acq",$A$1)-4,4)*1,"")</f>
        <v/>
      </c>
      <c r="R29" s="7" t="n"/>
      <c r="S29" s="111" t="n"/>
    </row>
    <row r="30" hidden="1">
      <c r="A30" s="17" t="n">
        <v>63</v>
      </c>
      <c r="B30" s="7" t="inlineStr">
        <is>
          <t>0700 - Roofing</t>
        </is>
      </c>
      <c r="C30" s="7" t="inlineStr">
        <is>
          <t>Gutters &amp; downspouts</t>
        </is>
      </c>
      <c r="D30" s="40" t="inlineStr">
        <is>
          <t>Clean down spouts and gutters</t>
        </is>
      </c>
      <c r="E30" s="41" t="inlineStr">
        <is>
          <t>GC</t>
        </is>
      </c>
      <c r="F30" s="7" t="inlineStr">
        <is>
          <t>Year 1</t>
        </is>
      </c>
      <c r="G30" s="20" t="n">
        <v>13000</v>
      </c>
      <c r="H30" s="20" t="n">
        <v>13000</v>
      </c>
      <c r="I30" s="21">
        <f>G30-H30</f>
        <v/>
      </c>
      <c r="J30" s="8">
        <f>IF(G30=0,0,H30/G30)</f>
        <v/>
      </c>
      <c r="K30" s="35" t="n">
        <v>0</v>
      </c>
      <c r="L30" s="8">
        <f>MIN(J30,1)</f>
        <v/>
      </c>
      <c r="M30" t="inlineStr">
        <is>
          <t>Clean down spouts and gutters</t>
        </is>
      </c>
      <c r="N30" s="7">
        <f>IF(E30="GC","1st Call","Other")</f>
        <v/>
      </c>
      <c r="O30" s="7">
        <f>IF(L30&gt;=1,"Complete",IF(L30&gt;0,"In Progress","Not Started"))</f>
        <v/>
      </c>
      <c r="Q30" s="35">
        <f>IFERROR(MID($A$1,FIND(" acq",$A$1)-4,4)*1,"")</f>
        <v/>
      </c>
      <c r="S30" s="112" t="n"/>
    </row>
    <row r="31" hidden="1">
      <c r="A31" s="7" t="n">
        <v>26</v>
      </c>
      <c r="B31" s="7" t="inlineStr">
        <is>
          <t>0200 - Site Utilities &amp; Improvements</t>
        </is>
      </c>
      <c r="C31" s="7" t="inlineStr">
        <is>
          <t>Replace swimming pool deck</t>
        </is>
      </c>
      <c r="D31" s="40" t="inlineStr">
        <is>
          <t>Crack Fill and clean</t>
        </is>
      </c>
      <c r="E31" s="41" t="inlineStr">
        <is>
          <t>GC</t>
        </is>
      </c>
      <c r="F31" s="7" t="inlineStr">
        <is>
          <t>Year 1</t>
        </is>
      </c>
      <c r="G31" s="20" t="n">
        <v>12000</v>
      </c>
      <c r="H31" s="20" t="n">
        <v>12000</v>
      </c>
      <c r="I31" s="21">
        <f>G31-H31</f>
        <v/>
      </c>
      <c r="J31" s="8">
        <f>IF(G31=0,0,H31/G31)</f>
        <v/>
      </c>
      <c r="K31" s="35" t="n">
        <v>0</v>
      </c>
      <c r="L31" s="18">
        <f>MIN(J31,1)</f>
        <v/>
      </c>
      <c r="M31" s="48" t="inlineStr">
        <is>
          <t>Crack Fill and clean</t>
        </is>
      </c>
      <c r="N31" s="48">
        <f>IF(E31="GC","1st Call","Other")</f>
        <v/>
      </c>
      <c r="O31" s="48">
        <f>IF(L31&gt;=1,"Complete",IF(L31&gt;0,"In Progress","Not Started"))</f>
        <v/>
      </c>
      <c r="P31" s="48" t="n"/>
      <c r="Q31" s="70">
        <f>IFERROR(MID($A$1,FIND(" acq",$A$1)-4,4)*1,"")</f>
        <v/>
      </c>
      <c r="S31" s="112" t="n"/>
    </row>
    <row r="32" hidden="1">
      <c r="A32" s="17" t="n">
        <v>53</v>
      </c>
      <c r="B32" s="7" t="inlineStr">
        <is>
          <t>0400 - Structure</t>
        </is>
      </c>
      <c r="C32" s="7" t="inlineStr">
        <is>
          <t>Repair balcony framing &amp; decking</t>
        </is>
      </c>
      <c r="D32" s="40" t="inlineStr">
        <is>
          <t>repair balcony band boards</t>
        </is>
      </c>
      <c r="E32" s="41" t="inlineStr">
        <is>
          <t>GC</t>
        </is>
      </c>
      <c r="F32" s="7" t="inlineStr">
        <is>
          <t>Year 1</t>
        </is>
      </c>
      <c r="G32" s="20" t="n">
        <v>12000</v>
      </c>
      <c r="H32" s="20" t="n">
        <v>12000</v>
      </c>
      <c r="I32" s="21">
        <f>G32-H32</f>
        <v/>
      </c>
      <c r="J32" s="8">
        <f>IF(G32=0,0,H32/G32)</f>
        <v/>
      </c>
      <c r="K32" s="35" t="n">
        <v>0</v>
      </c>
      <c r="L32" s="8">
        <f>MIN(J32,1)</f>
        <v/>
      </c>
      <c r="M32" t="inlineStr">
        <is>
          <t>repair balcony band boards</t>
        </is>
      </c>
      <c r="N32" s="7">
        <f>IF(E32="GC","1st Call","Other")</f>
        <v/>
      </c>
      <c r="O32" s="7">
        <f>IF(L32&gt;=1,"Complete",IF(L32&gt;0,"In Progress","Not Started"))</f>
        <v/>
      </c>
      <c r="Q32" s="35">
        <f>IFERROR(MID($A$1,FIND(" acq",$A$1)-4,4)*1,"")</f>
        <v/>
      </c>
      <c r="S32" s="112" t="n"/>
    </row>
    <row r="33" hidden="1">
      <c r="A33" s="7" t="n">
        <v>55</v>
      </c>
      <c r="B33" s="7" t="inlineStr">
        <is>
          <t>0400 - Structure</t>
        </is>
      </c>
      <c r="C33" s="7" t="inlineStr">
        <is>
          <t>Expansion Joints</t>
        </is>
      </c>
      <c r="D33" s="40" t="inlineStr">
        <is>
          <t>clean and seal expansion joints</t>
        </is>
      </c>
      <c r="E33" s="41" t="inlineStr">
        <is>
          <t>GC</t>
        </is>
      </c>
      <c r="F33" s="7" t="inlineStr">
        <is>
          <t>Year 1</t>
        </is>
      </c>
      <c r="G33" s="20" t="n">
        <v>12000</v>
      </c>
      <c r="H33" s="20" t="n">
        <v>12000</v>
      </c>
      <c r="I33" s="21">
        <f>G33-H33</f>
        <v/>
      </c>
      <c r="J33" s="8">
        <f>IF(G33=0,0,H33/G33)</f>
        <v/>
      </c>
      <c r="K33" s="35" t="n">
        <v>0</v>
      </c>
      <c r="L33" s="8">
        <f>MIN(J33,1)</f>
        <v/>
      </c>
      <c r="M33" t="inlineStr">
        <is>
          <t>clean and seal expansion joints</t>
        </is>
      </c>
      <c r="N33" s="7">
        <f>IF(E33="GC","1st Call","Other")</f>
        <v/>
      </c>
      <c r="O33" s="7">
        <f>IF(L33&gt;=1,"Complete",IF(L33&gt;0,"In Progress","Not Started"))</f>
        <v/>
      </c>
      <c r="Q33" s="35">
        <f>IFERROR(MID($A$1,FIND(" acq",$A$1)-4,4)*1,"")</f>
        <v/>
      </c>
      <c r="S33" s="112" t="n"/>
    </row>
    <row r="34" hidden="1">
      <c r="A34" s="17" t="n">
        <v>69</v>
      </c>
      <c r="B34" s="7" t="inlineStr">
        <is>
          <t>0800 - Exterior Wall</t>
        </is>
      </c>
      <c r="C34" s="7" t="inlineStr">
        <is>
          <t>Repair / replace cement fiber siding</t>
        </is>
      </c>
      <c r="D34" s="40" t="inlineStr">
        <is>
          <t>repair damaged siding</t>
        </is>
      </c>
      <c r="E34" s="41" t="inlineStr">
        <is>
          <t>GC</t>
        </is>
      </c>
      <c r="F34" s="7" t="inlineStr">
        <is>
          <t>Year 1</t>
        </is>
      </c>
      <c r="G34" s="20" t="n">
        <v>12000</v>
      </c>
      <c r="H34" s="20" t="n">
        <v>12000</v>
      </c>
      <c r="I34" s="21">
        <f>G34-H34</f>
        <v/>
      </c>
      <c r="J34" s="8">
        <f>IF(G34=0,0,H34/G34)</f>
        <v/>
      </c>
      <c r="K34" s="35" t="n">
        <v>0</v>
      </c>
      <c r="L34" s="8">
        <f>MIN(J34,1)</f>
        <v/>
      </c>
      <c r="M34" t="inlineStr">
        <is>
          <t>repair damaged siding</t>
        </is>
      </c>
      <c r="N34" s="7">
        <f>IF(E34="GC","1st Call","Other")</f>
        <v/>
      </c>
      <c r="O34" s="7">
        <f>IF(L34&gt;=1,"Complete",IF(L34&gt;0,"In Progress","Not Started"))</f>
        <v/>
      </c>
      <c r="Q34" s="35">
        <f>IFERROR(MID($A$1,FIND(" acq",$A$1)-4,4)*1,"")</f>
        <v/>
      </c>
      <c r="S34" s="112" t="n"/>
    </row>
    <row r="35" hidden="1">
      <c r="A35" s="7" t="n">
        <v>74</v>
      </c>
      <c r="B35" s="7" t="inlineStr">
        <is>
          <t>0800 - Exterior Wall</t>
        </is>
      </c>
      <c r="C35" s="7" t="inlineStr">
        <is>
          <t>Repair stucco</t>
        </is>
      </c>
      <c r="D35" s="40" t="inlineStr">
        <is>
          <t>Stucco Repairs As Needed</t>
        </is>
      </c>
      <c r="E35" s="41" t="inlineStr">
        <is>
          <t>GC</t>
        </is>
      </c>
      <c r="F35" s="7" t="inlineStr">
        <is>
          <t>Year 1</t>
        </is>
      </c>
      <c r="G35" s="20" t="n">
        <v>12000</v>
      </c>
      <c r="H35" s="20" t="n">
        <v>12000</v>
      </c>
      <c r="I35" s="21">
        <f>G35-H35</f>
        <v/>
      </c>
      <c r="J35" s="8">
        <f>IF(G35=0,0,H35/G35)</f>
        <v/>
      </c>
      <c r="K35" s="35" t="n">
        <v>0</v>
      </c>
      <c r="L35" s="8">
        <f>MIN(J35,1)</f>
        <v/>
      </c>
      <c r="N35" s="7">
        <f>IF(E35="GC","1st Call","Other")</f>
        <v/>
      </c>
      <c r="O35" s="7">
        <f>IF(L35&gt;=1,"Complete",IF(L35&gt;0,"In Progress","Not Started"))</f>
        <v/>
      </c>
      <c r="Q35" s="35">
        <f>IFERROR(MID($A$1,FIND(" acq",$A$1)-4,4)*1,"")</f>
        <v/>
      </c>
      <c r="S35" s="112" t="n"/>
    </row>
    <row r="36" hidden="1">
      <c r="A36" s="17" t="n">
        <v>78</v>
      </c>
      <c r="B36" s="7" t="inlineStr">
        <is>
          <t>0800 - Exterior Wall</t>
        </is>
      </c>
      <c r="C36" s="7" t="inlineStr">
        <is>
          <t>Shutters</t>
        </is>
      </c>
      <c r="D36" s="40" t="inlineStr">
        <is>
          <t>Replace bad shutters</t>
        </is>
      </c>
      <c r="E36" s="41" t="inlineStr">
        <is>
          <t>GC</t>
        </is>
      </c>
      <c r="F36" s="7" t="inlineStr">
        <is>
          <t>Year 1</t>
        </is>
      </c>
      <c r="G36" s="20" t="n">
        <v>12000</v>
      </c>
      <c r="H36" s="20" t="n">
        <v>12000</v>
      </c>
      <c r="I36" s="21">
        <f>G36-H36</f>
        <v/>
      </c>
      <c r="J36" s="8">
        <f>IF(G36=0,0,H36/G36)</f>
        <v/>
      </c>
      <c r="K36" s="35" t="n">
        <v>0</v>
      </c>
      <c r="L36" s="8">
        <f>MIN(J36,1)</f>
        <v/>
      </c>
      <c r="M36" t="inlineStr">
        <is>
          <t>Replace bad shutters</t>
        </is>
      </c>
      <c r="N36" s="7">
        <f>IF(E36="GC","1st Call","Other")</f>
        <v/>
      </c>
      <c r="O36" s="7">
        <f>IF(L36&gt;=1,"Complete",IF(L36&gt;0,"In Progress","Not Started"))</f>
        <v/>
      </c>
      <c r="Q36" s="35">
        <f>IFERROR(MID($A$1,FIND(" acq",$A$1)-4,4)*1,"")</f>
        <v/>
      </c>
      <c r="S36" s="112" t="n"/>
    </row>
    <row r="37" hidden="1">
      <c r="A37" s="7" t="n">
        <v>15</v>
      </c>
      <c r="B37" s="7" t="inlineStr">
        <is>
          <t>0200 - Site Utilities &amp; Improvements</t>
        </is>
      </c>
      <c r="C37" s="7" t="inlineStr">
        <is>
          <t>Stripe parking areas</t>
        </is>
      </c>
      <c r="D37" s="40" t="inlineStr">
        <is>
          <t>Parking Lot Striping</t>
        </is>
      </c>
      <c r="E37" s="41" t="inlineStr">
        <is>
          <t>GC</t>
        </is>
      </c>
      <c r="F37" s="7" t="inlineStr">
        <is>
          <t>Year 1</t>
        </is>
      </c>
      <c r="G37" s="20" t="n">
        <v>10500</v>
      </c>
      <c r="H37" s="20" t="n">
        <v>10500</v>
      </c>
      <c r="I37" s="21">
        <f>G37-H37</f>
        <v/>
      </c>
      <c r="J37" s="8">
        <f>IF(G37=0,0,H37/G37)</f>
        <v/>
      </c>
      <c r="K37" s="35" t="n">
        <v>0</v>
      </c>
      <c r="L37" s="8">
        <f>MIN(J37,1)</f>
        <v/>
      </c>
      <c r="N37" s="7">
        <f>IF(E37="GC","1st Call","Other")</f>
        <v/>
      </c>
      <c r="O37" s="7">
        <f>IF(L37&gt;=1,"Complete",IF(L37&gt;0,"In Progress","Not Started"))</f>
        <v/>
      </c>
      <c r="Q37" s="35">
        <f>IFERROR(MID($A$1,FIND(" acq",$A$1)-4,4)*1,"")</f>
        <v/>
      </c>
      <c r="S37" s="112" t="n"/>
    </row>
    <row r="38" hidden="1">
      <c r="A38" s="17" t="n">
        <v>50</v>
      </c>
      <c r="B38" s="7" t="inlineStr">
        <is>
          <t>0400 - Structure</t>
        </is>
      </c>
      <c r="C38" s="7" t="inlineStr">
        <is>
          <t>Roof deck</t>
        </is>
      </c>
      <c r="D38" s="40" t="inlineStr">
        <is>
          <t>replace bad decking on roofs</t>
        </is>
      </c>
      <c r="E38" s="41" t="inlineStr">
        <is>
          <t>GC</t>
        </is>
      </c>
      <c r="F38" s="7" t="inlineStr">
        <is>
          <t>Year 1</t>
        </is>
      </c>
      <c r="G38" s="20" t="n">
        <v>10000</v>
      </c>
      <c r="H38" s="20" t="n">
        <v>10000</v>
      </c>
      <c r="I38" s="21">
        <f>G38-H38</f>
        <v/>
      </c>
      <c r="J38" s="8">
        <f>IF(G38=0,0,H38/G38)</f>
        <v/>
      </c>
      <c r="K38" s="35" t="n">
        <v>0</v>
      </c>
      <c r="L38" s="8">
        <f>MIN(J38,1)</f>
        <v/>
      </c>
      <c r="M38" t="inlineStr">
        <is>
          <t>replace bad decking on roofs</t>
        </is>
      </c>
      <c r="N38" s="7">
        <f>IF(E38="GC","1st Call","Other")</f>
        <v/>
      </c>
      <c r="O38" s="7">
        <f>IF(L38&gt;=1,"Complete",IF(L38&gt;0,"In Progress","Not Started"))</f>
        <v/>
      </c>
      <c r="Q38" s="35">
        <f>IFERROR(MID($A$1,FIND(" acq",$A$1)-4,4)*1,"")</f>
        <v/>
      </c>
      <c r="S38" s="112" t="n"/>
    </row>
    <row r="39" ht="30" customHeight="1">
      <c r="A39" s="7" t="n">
        <v>195</v>
      </c>
      <c r="B39" s="7" t="inlineStr">
        <is>
          <t>1100- Specialties, Equipment &amp; Furnishings</t>
        </is>
      </c>
      <c r="C39" s="7" t="inlineStr">
        <is>
          <t>Fitness Equipment</t>
        </is>
      </c>
      <c r="D39" s="40" t="inlineStr">
        <is>
          <t>In good shape, allowance for minor equipment repairs &amp; replacements</t>
        </is>
      </c>
      <c r="E39" s="69" t="inlineStr">
        <is>
          <t>PMC</t>
        </is>
      </c>
      <c r="F39" s="7" t="inlineStr">
        <is>
          <t>Year 1</t>
        </is>
      </c>
      <c r="G39" s="20" t="n">
        <v>10000</v>
      </c>
      <c r="H39" s="20" t="n">
        <v>4664</v>
      </c>
      <c r="I39" s="21">
        <f>G39-H39</f>
        <v/>
      </c>
      <c r="J39" s="8">
        <f>IF(G39=0,0,H39/G39)</f>
        <v/>
      </c>
      <c r="K39" s="35" t="inlineStr">
        <is>
          <t>N/A</t>
        </is>
      </c>
      <c r="L39" s="8">
        <f>MIN(J39,1)</f>
        <v/>
      </c>
      <c r="M39" t="inlineStr">
        <is>
          <t>In good shape, allowance for minor equipment repairs &amp; replacements</t>
        </is>
      </c>
      <c r="N39" s="7">
        <f>IF(E39="GC","1st Call","Other")</f>
        <v/>
      </c>
      <c r="O39" s="7">
        <f>IF(L39&gt;=1,"Complete",IF(L39&gt;0,"In Progress","Not Started"))</f>
        <v/>
      </c>
      <c r="Q39" s="35">
        <f>IFERROR(MID($A$1,FIND(" acq",$A$1)-4,4)*1,"")</f>
        <v/>
      </c>
      <c r="S39" s="112" t="n"/>
    </row>
    <row r="40">
      <c r="A40" s="17" t="n">
        <v>197</v>
      </c>
      <c r="B40" s="7" t="inlineStr">
        <is>
          <t>1100- Specialties, Equipment &amp; Furnishings</t>
        </is>
      </c>
      <c r="C40" s="7" t="inlineStr">
        <is>
          <t>Fitness center renovation</t>
        </is>
      </c>
      <c r="D40" s="40" t="inlineStr">
        <is>
          <t>Allowance, not much needed</t>
        </is>
      </c>
      <c r="E40" s="69" t="inlineStr">
        <is>
          <t>PMC</t>
        </is>
      </c>
      <c r="F40" s="7" t="inlineStr">
        <is>
          <t>Year 1</t>
        </is>
      </c>
      <c r="G40" s="20" t="n">
        <v>10000</v>
      </c>
      <c r="H40" s="20" t="n">
        <v>4664</v>
      </c>
      <c r="I40" s="21">
        <f>G40-H40</f>
        <v/>
      </c>
      <c r="J40" s="8">
        <f>IF(G40=0,0,H40/G40)</f>
        <v/>
      </c>
      <c r="K40" s="35" t="inlineStr">
        <is>
          <t>N/A</t>
        </is>
      </c>
      <c r="L40" s="8">
        <f>MIN(J40,1)</f>
        <v/>
      </c>
      <c r="M40" t="inlineStr">
        <is>
          <t>Allowance, not much needed</t>
        </is>
      </c>
      <c r="N40" s="7">
        <f>IF(E40="GC","1st Call","Other")</f>
        <v/>
      </c>
      <c r="O40" s="7">
        <f>IF(L40&gt;=1,"Complete",IF(L40&gt;0,"In Progress","Not Started"))</f>
        <v/>
      </c>
      <c r="Q40" s="35">
        <f>IFERROR(MID($A$1,FIND(" acq",$A$1)-4,4)*1,"")</f>
        <v/>
      </c>
      <c r="S40" s="112" t="n"/>
    </row>
    <row r="41" hidden="1">
      <c r="A41" s="7" t="n">
        <v>215</v>
      </c>
      <c r="B41" s="7" t="inlineStr">
        <is>
          <t>1600 - Electrical</t>
        </is>
      </c>
      <c r="C41" s="7" t="inlineStr">
        <is>
          <t>Fire and Sprinklers</t>
        </is>
      </c>
      <c r="D41" s="40" t="inlineStr">
        <is>
          <t>replace emergency lights</t>
        </is>
      </c>
      <c r="E41" s="41" t="inlineStr">
        <is>
          <t>GC</t>
        </is>
      </c>
      <c r="F41" s="7" t="inlineStr">
        <is>
          <t>Year 1</t>
        </is>
      </c>
      <c r="G41" s="20" t="n">
        <v>9500</v>
      </c>
      <c r="H41" s="20" t="n">
        <v>9500</v>
      </c>
      <c r="I41" s="21">
        <f>G41-H41</f>
        <v/>
      </c>
      <c r="J41" s="8">
        <f>IF(G41=0,0,H41/G41)</f>
        <v/>
      </c>
      <c r="K41" s="35" t="n">
        <v>0</v>
      </c>
      <c r="L41" s="8">
        <f>MIN(J41,1)</f>
        <v/>
      </c>
      <c r="M41" t="inlineStr">
        <is>
          <t>replace emergency lights</t>
        </is>
      </c>
      <c r="N41" s="7">
        <f>IF(E41="GC","1st Call","Other")</f>
        <v/>
      </c>
      <c r="O41" s="7">
        <f>IF(L41&gt;=1,"Complete",IF(L41&gt;0,"In Progress","Not Started"))</f>
        <v/>
      </c>
      <c r="Q41" s="35">
        <f>IFERROR(MID($A$1,FIND(" acq",$A$1)-4,4)*1,"")</f>
        <v/>
      </c>
      <c r="S41" s="112" t="n"/>
    </row>
    <row r="42" hidden="1">
      <c r="A42" s="17" t="n">
        <v>29</v>
      </c>
      <c r="B42" s="7" t="inlineStr">
        <is>
          <t>0200 - Site Utilities &amp; Improvements</t>
        </is>
      </c>
      <c r="C42" s="7" t="inlineStr">
        <is>
          <t>Fences &amp; gates - swimming pool</t>
        </is>
      </c>
      <c r="D42" s="40" t="inlineStr">
        <is>
          <t>Repair and paint pool fence</t>
        </is>
      </c>
      <c r="E42" s="41" t="inlineStr">
        <is>
          <t>GC</t>
        </is>
      </c>
      <c r="F42" s="7" t="inlineStr">
        <is>
          <t>Year 1</t>
        </is>
      </c>
      <c r="G42" s="20" t="n">
        <v>8900</v>
      </c>
      <c r="H42" s="20" t="n">
        <v>8900</v>
      </c>
      <c r="I42" s="21">
        <f>G42-H42</f>
        <v/>
      </c>
      <c r="J42" s="8">
        <f>IF(G42=0,0,H42/G42)</f>
        <v/>
      </c>
      <c r="K42" s="35" t="n">
        <v>0</v>
      </c>
      <c r="L42" s="8">
        <f>MIN(J42,1)</f>
        <v/>
      </c>
      <c r="M42" t="inlineStr">
        <is>
          <t>Repair and paint pool fence</t>
        </is>
      </c>
      <c r="N42" s="7">
        <f>IF(E42="GC","1st Call","Other")</f>
        <v/>
      </c>
      <c r="O42" s="7">
        <f>IF(L42&gt;=1,"Complete",IF(L42&gt;0,"In Progress","Not Started"))</f>
        <v/>
      </c>
      <c r="Q42" s="35">
        <f>IFERROR(MID($A$1,FIND(" acq",$A$1)-4,4)*1,"")</f>
        <v/>
      </c>
      <c r="S42" s="112" t="n"/>
    </row>
    <row r="43" hidden="1">
      <c r="A43" s="7" t="n">
        <v>52</v>
      </c>
      <c r="B43" s="7" t="inlineStr">
        <is>
          <t>0400 - Structure</t>
        </is>
      </c>
      <c r="C43" s="7" t="inlineStr">
        <is>
          <t>Repair exterior stair railings</t>
        </is>
      </c>
      <c r="D43" s="40" t="inlineStr">
        <is>
          <t>secure railings</t>
        </is>
      </c>
      <c r="E43" s="41" t="inlineStr">
        <is>
          <t>GC</t>
        </is>
      </c>
      <c r="F43" s="7" t="inlineStr">
        <is>
          <t>Year 1</t>
        </is>
      </c>
      <c r="G43" s="20" t="n">
        <v>8300</v>
      </c>
      <c r="H43" s="20" t="n">
        <v>8300</v>
      </c>
      <c r="I43" s="21">
        <f>G43-H43</f>
        <v/>
      </c>
      <c r="J43" s="8">
        <f>IF(G43=0,0,H43/G43)</f>
        <v/>
      </c>
      <c r="K43" s="35" t="n">
        <v>0</v>
      </c>
      <c r="L43" s="8">
        <f>MIN(J43,1)</f>
        <v/>
      </c>
      <c r="M43" t="inlineStr">
        <is>
          <t>secure railings</t>
        </is>
      </c>
      <c r="N43" s="7">
        <f>IF(E43="GC","1st Call","Other")</f>
        <v/>
      </c>
      <c r="O43" s="7">
        <f>IF(L43&gt;=1,"Complete",IF(L43&gt;0,"In Progress","Not Started"))</f>
        <v/>
      </c>
      <c r="Q43" s="35">
        <f>IFERROR(MID($A$1,FIND(" acq",$A$1)-4,4)*1,"")</f>
        <v/>
      </c>
      <c r="S43" s="112" t="n"/>
    </row>
    <row r="44" hidden="1">
      <c r="A44" s="17" t="n">
        <v>54</v>
      </c>
      <c r="B44" s="7" t="inlineStr">
        <is>
          <t>0400 - Structure</t>
        </is>
      </c>
      <c r="C44" s="7" t="inlineStr">
        <is>
          <t>Repair patio/balcony railings</t>
        </is>
      </c>
      <c r="D44" s="40" t="inlineStr">
        <is>
          <t>secure railings</t>
        </is>
      </c>
      <c r="E44" s="41" t="inlineStr">
        <is>
          <t>GC</t>
        </is>
      </c>
      <c r="F44" s="7" t="inlineStr">
        <is>
          <t>Year 1</t>
        </is>
      </c>
      <c r="G44" s="20" t="n">
        <v>8300</v>
      </c>
      <c r="H44" s="20" t="n">
        <v>8300</v>
      </c>
      <c r="I44" s="21">
        <f>G44-H44</f>
        <v/>
      </c>
      <c r="J44" s="8">
        <f>IF(G44=0,0,H44/G44)</f>
        <v/>
      </c>
      <c r="K44" s="35" t="n">
        <v>0</v>
      </c>
      <c r="L44" s="8">
        <f>MIN(J44,1)</f>
        <v/>
      </c>
      <c r="M44" t="inlineStr">
        <is>
          <t>secure railings</t>
        </is>
      </c>
      <c r="N44" s="7">
        <f>IF(E44="GC","1st Call","Other")</f>
        <v/>
      </c>
      <c r="O44" s="7">
        <f>IF(L44&gt;=1,"Complete",IF(L44&gt;0,"In Progress","Not Started"))</f>
        <v/>
      </c>
      <c r="Q44" s="35">
        <f>IFERROR(MID($A$1,FIND(" acq",$A$1)-4,4)*1,"")</f>
        <v/>
      </c>
      <c r="S44" s="112" t="n"/>
    </row>
    <row r="45" hidden="1">
      <c r="A45" s="7" t="n">
        <v>25</v>
      </c>
      <c r="B45" s="7" t="inlineStr">
        <is>
          <t>0200 - Site Utilities &amp; Improvements</t>
        </is>
      </c>
      <c r="C45" s="7" t="inlineStr">
        <is>
          <t>Replace swimming pool coping</t>
        </is>
      </c>
      <c r="D45" s="40" t="inlineStr">
        <is>
          <t>Replace deck-o-seal on pools</t>
        </is>
      </c>
      <c r="E45" s="41" t="inlineStr">
        <is>
          <t>GC</t>
        </is>
      </c>
      <c r="F45" s="7" t="inlineStr">
        <is>
          <t>Year 1</t>
        </is>
      </c>
      <c r="G45" s="20" t="n">
        <v>8200</v>
      </c>
      <c r="H45" s="20" t="n">
        <v>8200</v>
      </c>
      <c r="I45" s="21">
        <f>G45-H45</f>
        <v/>
      </c>
      <c r="J45" s="8">
        <f>IF(G45=0,0,H45/G45)</f>
        <v/>
      </c>
      <c r="K45" s="35" t="n">
        <v>0</v>
      </c>
      <c r="L45" s="8">
        <f>MIN(J45,1)</f>
        <v/>
      </c>
      <c r="M45" t="inlineStr">
        <is>
          <t>Replace deck-o-seal on pools</t>
        </is>
      </c>
      <c r="N45" s="7">
        <f>IF(E45="GC","1st Call","Other")</f>
        <v/>
      </c>
      <c r="O45" s="7">
        <f>IF(L45&gt;=1,"Complete",IF(L45&gt;0,"In Progress","Not Started"))</f>
        <v/>
      </c>
      <c r="Q45" s="35">
        <f>IFERROR(MID($A$1,FIND(" acq",$A$1)-4,4)*1,"")</f>
        <v/>
      </c>
      <c r="S45" s="112" t="n"/>
    </row>
    <row r="46" hidden="1">
      <c r="A46" s="17" t="n">
        <v>214</v>
      </c>
      <c r="B46" s="7" t="inlineStr">
        <is>
          <t>1600 - Electrical</t>
        </is>
      </c>
      <c r="C46" s="7" t="inlineStr">
        <is>
          <t>Electrical distribution</t>
        </is>
      </c>
      <c r="D46" s="40" t="inlineStr">
        <is>
          <t>repair electric issues with lights</t>
        </is>
      </c>
      <c r="E46" s="41" t="inlineStr">
        <is>
          <t>GC</t>
        </is>
      </c>
      <c r="F46" s="7" t="inlineStr">
        <is>
          <t>Year 1</t>
        </is>
      </c>
      <c r="G46" s="20" t="n">
        <v>6000</v>
      </c>
      <c r="H46" s="20" t="n">
        <v>6000</v>
      </c>
      <c r="I46" s="21">
        <f>G46-H46</f>
        <v/>
      </c>
      <c r="J46" s="8">
        <f>IF(G46=0,0,H46/G46)</f>
        <v/>
      </c>
      <c r="K46" s="35" t="n">
        <v>0</v>
      </c>
      <c r="L46" s="8">
        <f>MIN(J46,1)</f>
        <v/>
      </c>
      <c r="M46" t="inlineStr">
        <is>
          <t>repair electric issues with lights</t>
        </is>
      </c>
      <c r="N46" s="7">
        <f>IF(E46="GC","1st Call","Other")</f>
        <v/>
      </c>
      <c r="O46" s="7">
        <f>IF(L46&gt;=1,"Complete",IF(L46&gt;0,"In Progress","Not Started"))</f>
        <v/>
      </c>
      <c r="Q46" s="35">
        <f>IFERROR(MID($A$1,FIND(" acq",$A$1)-4,4)*1,"")</f>
        <v/>
      </c>
      <c r="S46" s="112" t="n"/>
    </row>
    <row r="47" hidden="1">
      <c r="A47" s="7" t="n">
        <v>17</v>
      </c>
      <c r="B47" s="7" t="inlineStr">
        <is>
          <t>0200 - Site Utilities &amp; Improvements</t>
        </is>
      </c>
      <c r="C47" s="7" t="inlineStr">
        <is>
          <t>ADA parking &amp; curb cuts</t>
        </is>
      </c>
      <c r="D47" s="40" t="inlineStr">
        <is>
          <t xml:space="preserve">Curb Cuts </t>
        </is>
      </c>
      <c r="E47" s="41" t="inlineStr">
        <is>
          <t>GC</t>
        </is>
      </c>
      <c r="F47" s="7" t="inlineStr">
        <is>
          <t>Year 1</t>
        </is>
      </c>
      <c r="G47" s="20" t="n">
        <v>4800</v>
      </c>
      <c r="H47" s="20" t="n">
        <v>4800</v>
      </c>
      <c r="I47" s="21">
        <f>G47-H47</f>
        <v/>
      </c>
      <c r="J47" s="8">
        <f>IF(G47=0,0,H47/G47)</f>
        <v/>
      </c>
      <c r="K47" s="35" t="n">
        <v>0</v>
      </c>
      <c r="L47" s="8">
        <f>MIN(J47,1)</f>
        <v/>
      </c>
      <c r="N47" s="7">
        <f>IF(E47="GC","1st Call","Other")</f>
        <v/>
      </c>
      <c r="O47" s="7">
        <f>IF(L47&gt;=1,"Complete",IF(L47&gt;0,"In Progress","Not Started"))</f>
        <v/>
      </c>
      <c r="Q47" s="35">
        <f>IFERROR(MID($A$1,FIND(" acq",$A$1)-4,4)*1,"")</f>
        <v/>
      </c>
      <c r="S47" s="112" t="n"/>
    </row>
    <row r="48">
      <c r="A48" s="17" t="n">
        <v>188</v>
      </c>
      <c r="B48" s="7" t="inlineStr">
        <is>
          <t>1100- Specialties, Equipment &amp; Furnishings</t>
        </is>
      </c>
      <c r="C48" s="7" t="inlineStr">
        <is>
          <t>Model Unit</t>
        </is>
      </c>
      <c r="D48" s="40" t="inlineStr">
        <is>
          <t>Allowance for small additions/refresh</t>
        </is>
      </c>
      <c r="E48" s="69" t="inlineStr">
        <is>
          <t>PMC</t>
        </is>
      </c>
      <c r="F48" s="7" t="inlineStr">
        <is>
          <t>Year 1</t>
        </is>
      </c>
      <c r="G48" s="20" t="n">
        <v>4000</v>
      </c>
      <c r="H48" s="20" t="n">
        <v>8799</v>
      </c>
      <c r="I48" s="21">
        <f>G48-H48</f>
        <v/>
      </c>
      <c r="J48" s="8">
        <f>IF(G48=0,0,H48/G48)</f>
        <v/>
      </c>
      <c r="K48" s="35" t="inlineStr">
        <is>
          <t>N/A</t>
        </is>
      </c>
      <c r="L48" s="8">
        <f>MIN(J48,1)</f>
        <v/>
      </c>
      <c r="M48" t="inlineStr">
        <is>
          <t>Allowance for small additions/refresh</t>
        </is>
      </c>
      <c r="N48" s="7">
        <f>IF(E48="GC","1st Call","Other")</f>
        <v/>
      </c>
      <c r="O48" s="7">
        <f>IF(L48&gt;=1,"Complete",IF(L48&gt;0,"In Progress","Not Started"))</f>
        <v/>
      </c>
      <c r="Q48" s="35">
        <f>IFERROR(MID($A$1,FIND(" acq",$A$1)-4,4)*1,"")</f>
        <v/>
      </c>
      <c r="S48" s="112" t="n"/>
    </row>
    <row r="49">
      <c r="A49" s="7" t="n">
        <v>198</v>
      </c>
      <c r="B49" s="7" t="inlineStr">
        <is>
          <t>1100- Specialties, Equipment &amp; Furnishings</t>
        </is>
      </c>
      <c r="C49" s="7" t="inlineStr">
        <is>
          <t>Golf Cart</t>
        </is>
      </c>
      <c r="D49" s="40" t="inlineStr">
        <is>
          <t>Repair  &amp; replace battery in old leasing cart from Amalfi</t>
        </is>
      </c>
      <c r="E49" s="69" t="inlineStr">
        <is>
          <t>PMC</t>
        </is>
      </c>
      <c r="F49" s="7" t="inlineStr">
        <is>
          <t>Year 1</t>
        </is>
      </c>
      <c r="G49" s="20" t="n">
        <v>2000</v>
      </c>
      <c r="H49" s="20" t="n">
        <v>1793</v>
      </c>
      <c r="I49" s="21">
        <f>G49-H49</f>
        <v/>
      </c>
      <c r="J49" s="8">
        <f>IF(G49=0,0,H49/G49)</f>
        <v/>
      </c>
      <c r="K49" s="35" t="inlineStr">
        <is>
          <t>N/A</t>
        </is>
      </c>
      <c r="L49" s="8">
        <f>MIN(J49,1)</f>
        <v/>
      </c>
      <c r="M49" t="inlineStr">
        <is>
          <t>Repair  &amp; replace battery in old leasing cart from Amalfi</t>
        </is>
      </c>
      <c r="N49" s="7">
        <f>IF(E49="GC","1st Call","Other")</f>
        <v/>
      </c>
      <c r="O49" s="7">
        <f>IF(L49&gt;=1,"Complete",IF(L49&gt;0,"In Progress","Not Started"))</f>
        <v/>
      </c>
      <c r="Q49" s="35">
        <f>IFERROR(MID($A$1,FIND(" acq",$A$1)-4,4)*1,"")</f>
        <v/>
      </c>
      <c r="S49" s="112" t="n"/>
    </row>
    <row r="50">
      <c r="A50" s="17" t="n">
        <v>189</v>
      </c>
      <c r="B50" s="7" t="inlineStr">
        <is>
          <t>1100- Specialties, Equipment &amp; Furnishings</t>
        </is>
      </c>
      <c r="C50" s="7" t="inlineStr">
        <is>
          <t>Computers</t>
        </is>
      </c>
      <c r="D50" s="40" t="inlineStr">
        <is>
          <t>Not needed, allowance for 1</t>
        </is>
      </c>
      <c r="E50" s="69" t="inlineStr">
        <is>
          <t>PMC</t>
        </is>
      </c>
      <c r="F50" s="7" t="inlineStr">
        <is>
          <t>Year 1</t>
        </is>
      </c>
      <c r="G50" s="20" t="n">
        <v>1500</v>
      </c>
      <c r="H50" s="20" t="n">
        <v>2913</v>
      </c>
      <c r="I50" s="21">
        <f>G50-H50</f>
        <v/>
      </c>
      <c r="J50" s="8">
        <f>IF(G50=0,0,H50/G50)</f>
        <v/>
      </c>
      <c r="K50" s="35" t="inlineStr">
        <is>
          <t>N/A</t>
        </is>
      </c>
      <c r="L50" s="8">
        <f>MIN(J50,1)</f>
        <v/>
      </c>
      <c r="M50" t="inlineStr">
        <is>
          <t>Not needed, allowance for 1</t>
        </is>
      </c>
      <c r="N50" s="7">
        <f>IF(E50="GC","1st Call","Other")</f>
        <v/>
      </c>
      <c r="O50" s="7">
        <f>IF(L50&gt;=1,"Complete",IF(L50&gt;0,"In Progress","Not Started"))</f>
        <v/>
      </c>
      <c r="Q50" s="35">
        <f>IFERROR(MID($A$1,FIND(" acq",$A$1)-4,4)*1,"")</f>
        <v/>
      </c>
      <c r="S50" s="112" t="n"/>
    </row>
    <row r="51" hidden="1">
      <c r="C51" s="48" t="inlineStr">
        <is>
          <t>PROJECTS subtotal (excl. contingency/CM fee)</t>
        </is>
      </c>
      <c r="E51" s="68" t="n"/>
      <c r="G51" s="22">
        <f>SUM(G5:G50)</f>
        <v/>
      </c>
      <c r="H51" s="22">
        <f>SUM(H5:H50)</f>
        <v/>
      </c>
      <c r="I51" s="22">
        <f>SUM(I5:I50)</f>
        <v/>
      </c>
      <c r="J51" s="18">
        <f>IF(G51=0,0,H51/G51)</f>
        <v/>
      </c>
      <c r="K51" s="35" t="n"/>
      <c r="L51" s="8">
        <f>MIN(J51,1)</f>
        <v/>
      </c>
      <c r="O51" s="7">
        <f>IF(L51&gt;=1,"Complete",IF(L51&gt;0,"In Progress","Not Started"))</f>
        <v/>
      </c>
      <c r="S51" s="112" t="n"/>
    </row>
    <row r="52">
      <c r="E52" s="52" t="n"/>
      <c r="K52" s="35" t="n"/>
      <c r="S52" s="112" t="n"/>
    </row>
    <row r="53">
      <c r="A53" s="7" t="n">
        <v>221</v>
      </c>
      <c r="B53" s="7" t="inlineStr">
        <is>
          <t>Contingency &amp; Fees</t>
        </is>
      </c>
      <c r="C53" s="7" t="inlineStr">
        <is>
          <t>Construction Management Fee</t>
        </is>
      </c>
      <c r="D53" s="40" t="inlineStr">
        <is>
          <t>CM Fee</t>
        </is>
      </c>
      <c r="E53" s="67" t="inlineStr">
        <is>
          <t>CMF</t>
        </is>
      </c>
      <c r="F53" s="15" t="inlineStr">
        <is>
          <t>CM Fee</t>
        </is>
      </c>
      <c r="G53" s="20" t="n">
        <v>127848</v>
      </c>
      <c r="H53" s="20" t="n">
        <v>0</v>
      </c>
      <c r="I53" s="21" t="n">
        <v>127848</v>
      </c>
      <c r="J53" s="8">
        <f>IF(G53=0,0,H53/G53)</f>
        <v/>
      </c>
      <c r="K53" s="35" t="inlineStr">
        <is>
          <t>N/A</t>
        </is>
      </c>
      <c r="L53" s="8">
        <f>MIN(J53,1)</f>
        <v/>
      </c>
      <c r="N53" s="7">
        <f>IF(E53="GC","1st Call","Other")</f>
        <v/>
      </c>
      <c r="O53" s="7">
        <f>IF(L53&gt;=1,"Complete",IF(L53&gt;0,"In Progress","Not Started"))</f>
        <v/>
      </c>
      <c r="Q53" s="35">
        <f>IFERROR(MID($A$1,FIND(" acq",$A$1)-4,4)*1,"")</f>
        <v/>
      </c>
      <c r="S53" s="112" t="n"/>
    </row>
    <row r="54">
      <c r="A54" s="17" t="n">
        <v>220</v>
      </c>
      <c r="B54" s="7" t="inlineStr">
        <is>
          <t>Contingency &amp; Fees</t>
        </is>
      </c>
      <c r="C54" s="7" t="inlineStr">
        <is>
          <t>Contingency</t>
        </is>
      </c>
      <c r="D54" s="40" t="inlineStr">
        <is>
          <t>Contingency Amount</t>
        </is>
      </c>
      <c r="E54" s="67" t="inlineStr">
        <is>
          <t>CON</t>
        </is>
      </c>
      <c r="F54" s="15" t="inlineStr">
        <is>
          <t>Contingency</t>
        </is>
      </c>
      <c r="G54" s="20" t="n">
        <v>77226</v>
      </c>
      <c r="H54" s="20" t="n">
        <v>0</v>
      </c>
      <c r="I54" s="21" t="n">
        <v>77226</v>
      </c>
      <c r="J54" s="8">
        <f>IF(G54=0,0,H54/G54)</f>
        <v/>
      </c>
      <c r="K54" s="35" t="inlineStr">
        <is>
          <t>N/A</t>
        </is>
      </c>
      <c r="L54" s="8">
        <f>MIN(J54,1)</f>
        <v/>
      </c>
      <c r="N54" s="7">
        <f>IF(E54="GC","1st Call","Other")</f>
        <v/>
      </c>
      <c r="O54" s="7">
        <f>IF(L54&gt;=1,"Complete",IF(L54&gt;0,"In Progress","Not Started"))</f>
        <v/>
      </c>
      <c r="Q54" s="35">
        <f>IFERROR(MID($A$1,FIND(" acq",$A$1)-4,4)*1,"")</f>
        <v/>
      </c>
      <c r="S54" s="112" t="n"/>
    </row>
    <row r="55">
      <c r="K55" s="35" t="n"/>
      <c r="S55" s="112" t="n"/>
    </row>
    <row r="56">
      <c r="K56" s="35" t="n"/>
      <c r="S56" s="112" t="n"/>
    </row>
    <row r="57">
      <c r="K57" s="35" t="n"/>
      <c r="S57" s="112" t="n"/>
    </row>
    <row r="58">
      <c r="G58" s="6" t="n">
        <v>1231044</v>
      </c>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S65" s="112" t="n"/>
    </row>
    <row r="66">
      <c r="S66" s="112" t="n"/>
    </row>
    <row r="67">
      <c r="S67" s="112" t="n"/>
    </row>
    <row r="68">
      <c r="S68" s="112" t="n"/>
    </row>
    <row r="69">
      <c r="S69" s="112" t="n"/>
    </row>
    <row r="70">
      <c r="S70" s="112" t="n"/>
    </row>
    <row r="71">
      <c r="S71" s="112" t="n"/>
    </row>
    <row r="72">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sheetData>
  <autoFilter ref="A4:J51">
    <filterColumn colId="4" hiddenButton="0" showButton="1">
      <filters>
        <filter val="Unmarked"/>
      </filters>
    </filterColumn>
  </autoFilter>
  <mergeCells count="2">
    <mergeCell ref="A1:D1"/>
    <mergeCell ref="A2:D2"/>
  </mergeCells>
  <dataValidations count="4">
    <dataValidation sqref="N5:N29" showDropDown="0" showInputMessage="1" showErrorMessage="1" allowBlank="1" type="list">
      <formula1>"1st Call, Other"</formula1>
    </dataValidation>
    <dataValidation sqref="R5:R111" showDropDown="0" showInputMessage="1" showErrorMessage="1" allowBlank="1" type="list">
      <formula1>"Lender, City Required, Investor, Fire Dept."</formula1>
    </dataValidation>
    <dataValidation sqref="O5:O54" showDropDown="0" showInputMessage="1" showErrorMessage="1" allowBlank="1" type="list">
      <formula1>"Scoping, Not Started, Scheduling, Bidding, In Progress, Completed"</formula1>
    </dataValidation>
    <dataValidation sqref="K5:K64"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T174"/>
  <sheetViews>
    <sheetView zoomScaleNormal="100" workbookViewId="0">
      <pane xSplit="2" ySplit="4" topLeftCell="C5" activePane="bottomRight" state="frozen"/>
      <selection activeCell="A2" sqref="A2:D2"/>
      <selection pane="topRight" activeCell="A2" sqref="A2:D2"/>
      <selection pane="bottomLeft" activeCell="A2" sqref="A2:D2"/>
      <selection pane="bottomRight"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The Grand at Hill Street — 2023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30" customHeight="1">
      <c r="A5" s="7" t="n">
        <v>17</v>
      </c>
      <c r="B5" s="7" t="inlineStr">
        <is>
          <t>0200 - Site Utilities &amp; Improvements</t>
        </is>
      </c>
      <c r="C5" s="7" t="inlineStr">
        <is>
          <t>Parking Lot</t>
        </is>
      </c>
      <c r="D5" s="40" t="inlineStr">
        <is>
          <t>Extend the parking lot at the northern end of the property for $5k/parking spot to create potentially 26 new spaces</t>
        </is>
      </c>
      <c r="E5" s="41" t="inlineStr">
        <is>
          <t>GC</t>
        </is>
      </c>
      <c r="F5" s="7" t="inlineStr">
        <is>
          <t>Year 1</t>
        </is>
      </c>
      <c r="G5" s="20" t="n">
        <v>130000</v>
      </c>
      <c r="H5" s="20" t="n">
        <v>130000</v>
      </c>
      <c r="I5" s="21">
        <f>G5-H5</f>
        <v/>
      </c>
      <c r="J5" s="8">
        <f>IF(G5=0,0,H5/G5)</f>
        <v/>
      </c>
      <c r="K5" s="35" t="n">
        <v>0</v>
      </c>
      <c r="L5" s="8">
        <f>MIN(J5,1)</f>
        <v/>
      </c>
      <c r="M5" t="inlineStr">
        <is>
          <t>26</t>
        </is>
      </c>
      <c r="N5" s="7">
        <f>IF(E5="GC","1st Call","Other")</f>
        <v/>
      </c>
      <c r="O5" s="7">
        <f>IF(L5&gt;=1,"Complete",IF(L5&gt;0,"In Progress","Not Started"))</f>
        <v/>
      </c>
      <c r="Q5" s="35">
        <f>IFERROR(MID($A$1,FIND(" acq",$A$1)-4,4)*1,"")</f>
        <v/>
      </c>
      <c r="R5" s="7" t="n"/>
      <c r="S5" s="111" t="n"/>
    </row>
    <row r="6">
      <c r="A6" s="17" t="n">
        <v>108</v>
      </c>
      <c r="B6" s="7" t="inlineStr">
        <is>
          <t>0900 - FF&amp;E in Units</t>
        </is>
      </c>
      <c r="C6" s="7" t="inlineStr">
        <is>
          <t>Turf back yards of first floor units that have crush</t>
        </is>
      </c>
      <c r="D6" s="40" t="n"/>
      <c r="E6" s="41" t="inlineStr">
        <is>
          <t>GC</t>
        </is>
      </c>
      <c r="F6" s="7" t="inlineStr">
        <is>
          <t>Year 1</t>
        </is>
      </c>
      <c r="G6" s="20" t="n">
        <v>80000</v>
      </c>
      <c r="H6" s="20" t="n">
        <v>80000</v>
      </c>
      <c r="I6" s="21">
        <f>G6-H6</f>
        <v/>
      </c>
      <c r="J6" s="8">
        <f>IF(G6=0,0,H6/G6)</f>
        <v/>
      </c>
      <c r="K6" s="35" t="n">
        <v>0</v>
      </c>
      <c r="L6" s="8">
        <f>MIN(J6,1)</f>
        <v/>
      </c>
      <c r="N6" s="7">
        <f>IF(E6="GC","1st Call","Other")</f>
        <v/>
      </c>
      <c r="O6" s="7">
        <f>IF(L6&gt;=1,"Complete",IF(L6&gt;0,"In Progress","Not Started"))</f>
        <v/>
      </c>
      <c r="Q6" s="35">
        <f>IFERROR(MID($A$1,FIND(" acq",$A$1)-4,4)*1,"")</f>
        <v/>
      </c>
      <c r="R6" s="7" t="n"/>
      <c r="S6" s="111" t="n"/>
    </row>
    <row r="7">
      <c r="A7" s="7" t="n">
        <v>116</v>
      </c>
      <c r="B7" s="7" t="inlineStr">
        <is>
          <t>1100- Specialties, Equipment &amp; Furnishings</t>
        </is>
      </c>
      <c r="C7" s="7" t="inlineStr">
        <is>
          <t>Convert Conference room to package room</t>
        </is>
      </c>
      <c r="D7" s="40" t="inlineStr">
        <is>
          <t>Includes $15k for renovation expense &amp; $50k for lockers</t>
        </is>
      </c>
      <c r="E7" s="41" t="inlineStr">
        <is>
          <t>GC</t>
        </is>
      </c>
      <c r="F7" s="7" t="inlineStr">
        <is>
          <t>Year 1</t>
        </is>
      </c>
      <c r="G7" s="20" t="n">
        <v>65000</v>
      </c>
      <c r="H7" s="20" t="n">
        <v>65000</v>
      </c>
      <c r="I7" s="21">
        <f>G7-H7</f>
        <v/>
      </c>
      <c r="J7" s="8">
        <f>IF(G7=0,0,H7/G7)</f>
        <v/>
      </c>
      <c r="K7" s="35" t="n">
        <v>0</v>
      </c>
      <c r="L7" s="8">
        <f>MIN(J7,1)</f>
        <v/>
      </c>
      <c r="N7" s="7">
        <f>IF(E7="GC","1st Call","Other")</f>
        <v/>
      </c>
      <c r="O7" s="7">
        <f>IF(L7&gt;=1,"Complete",IF(L7&gt;0,"In Progress","Not Started"))</f>
        <v/>
      </c>
      <c r="Q7" s="35">
        <f>IFERROR(MID($A$1,FIND(" acq",$A$1)-4,4)*1,"")</f>
        <v/>
      </c>
      <c r="R7" s="7" t="n"/>
      <c r="S7" s="111" t="n"/>
    </row>
    <row r="8">
      <c r="A8" s="17" t="n">
        <v>110</v>
      </c>
      <c r="B8" s="7" t="inlineStr">
        <is>
          <t>1100- Specialties, Equipment &amp; Furnishings</t>
        </is>
      </c>
      <c r="C8" s="7" t="inlineStr">
        <is>
          <t>Signage - entry</t>
        </is>
      </c>
      <c r="D8" s="40" t="inlineStr">
        <is>
          <t>New monument and building sign for rebrand</t>
        </is>
      </c>
      <c r="E8" s="67" t="inlineStr">
        <is>
          <t>Capex</t>
        </is>
      </c>
      <c r="F8" s="7" t="inlineStr">
        <is>
          <t>Year 1</t>
        </is>
      </c>
      <c r="G8" s="20" t="n">
        <v>40000</v>
      </c>
      <c r="H8" s="20" t="n">
        <v>74976</v>
      </c>
      <c r="I8" s="21">
        <f>G8-H8</f>
        <v/>
      </c>
      <c r="J8" s="8">
        <f>IF(G8=0,0,H8/G8)</f>
        <v/>
      </c>
      <c r="K8" s="35" t="inlineStr">
        <is>
          <t>N/A</t>
        </is>
      </c>
      <c r="L8" s="8">
        <f>MIN(J8,1)</f>
        <v/>
      </c>
      <c r="N8" s="7">
        <f>IF(E8="GC","1st Call","Other")</f>
        <v/>
      </c>
      <c r="O8" s="7">
        <f>IF(L8&gt;=1,"Complete",IF(L8&gt;0,"In Progress","Not Started"))</f>
        <v/>
      </c>
      <c r="Q8" s="35">
        <f>IFERROR(MID($A$1,FIND(" acq",$A$1)-4,4)*1,"")</f>
        <v/>
      </c>
      <c r="R8" s="7" t="n"/>
      <c r="S8" s="111" t="n"/>
    </row>
    <row r="9">
      <c r="A9" s="7" t="n">
        <v>114</v>
      </c>
      <c r="B9" s="7" t="inlineStr">
        <is>
          <t>1100- Specialties, Equipment &amp; Furnishings</t>
        </is>
      </c>
      <c r="C9" s="7" t="inlineStr">
        <is>
          <t>Add ceiling fans at ground floor and 2nd floor aroun</t>
        </is>
      </c>
      <c r="D9" s="40" t="n"/>
      <c r="E9" s="41" t="inlineStr">
        <is>
          <t>GC</t>
        </is>
      </c>
      <c r="F9" s="7" t="inlineStr">
        <is>
          <t>Year 1</t>
        </is>
      </c>
      <c r="G9" s="20" t="n">
        <v>40000</v>
      </c>
      <c r="H9" s="20" t="n">
        <v>40000</v>
      </c>
      <c r="I9" s="21">
        <f>G9-H9</f>
        <v/>
      </c>
      <c r="J9" s="8">
        <f>IF(G9=0,0,H9/G9)</f>
        <v/>
      </c>
      <c r="K9" s="35" t="n">
        <v>0</v>
      </c>
      <c r="L9" s="8">
        <f>MIN(J9,1)</f>
        <v/>
      </c>
      <c r="N9" s="7">
        <f>IF(E9="GC","1st Call","Other")</f>
        <v/>
      </c>
      <c r="O9" s="7">
        <f>IF(L9&gt;=1,"Complete",IF(L9&gt;0,"In Progress","Not Started"))</f>
        <v/>
      </c>
      <c r="Q9" s="35">
        <f>IFERROR(MID($A$1,FIND(" acq",$A$1)-4,4)*1,"")</f>
        <v/>
      </c>
      <c r="R9" s="7" t="n"/>
      <c r="S9" s="111" t="n"/>
    </row>
    <row r="10">
      <c r="A10" s="17" t="n">
        <v>106</v>
      </c>
      <c r="B10" s="7" t="inlineStr">
        <is>
          <t>0900 - FF&amp;E in Units</t>
        </is>
      </c>
      <c r="C10" s="7" t="inlineStr">
        <is>
          <t>Fire protection</t>
        </is>
      </c>
      <c r="D10" s="40" t="inlineStr">
        <is>
          <t>Fire stops</t>
        </is>
      </c>
      <c r="E10" s="41" t="inlineStr">
        <is>
          <t>GC</t>
        </is>
      </c>
      <c r="F10" s="7" t="inlineStr">
        <is>
          <t>Year 1</t>
        </is>
      </c>
      <c r="G10" s="20" t="n">
        <v>21000</v>
      </c>
      <c r="H10" s="20" t="n">
        <v>21000</v>
      </c>
      <c r="I10" s="21">
        <f>G10-H10</f>
        <v/>
      </c>
      <c r="J10" s="8">
        <f>IF(G10=0,0,H10/G10)</f>
        <v/>
      </c>
      <c r="K10" s="35" t="n">
        <v>0</v>
      </c>
      <c r="L10" s="8">
        <f>MIN(J10,1)</f>
        <v/>
      </c>
      <c r="M10" t="inlineStr">
        <is>
          <t>200</t>
        </is>
      </c>
      <c r="N10" s="7">
        <f>IF(E10="GC","1st Call","Other")</f>
        <v/>
      </c>
      <c r="O10" s="7">
        <f>IF(L10&gt;=1,"Complete",IF(L10&gt;0,"In Progress","Not Started"))</f>
        <v/>
      </c>
      <c r="Q10" s="35">
        <f>IFERROR(MID($A$1,FIND(" acq",$A$1)-4,4)*1,"")</f>
        <v/>
      </c>
      <c r="R10" s="7" t="n"/>
      <c r="S10" s="111" t="n"/>
    </row>
    <row r="11">
      <c r="A11" s="7" t="n">
        <v>111</v>
      </c>
      <c r="B11" s="7" t="inlineStr">
        <is>
          <t>1100- Specialties, Equipment &amp; Furnishings</t>
        </is>
      </c>
      <c r="C11" s="7" t="inlineStr">
        <is>
          <t>Signage - site</t>
        </is>
      </c>
      <c r="D11" s="40" t="inlineStr">
        <is>
          <t>New property signage throughout for rebrand</t>
        </is>
      </c>
      <c r="E11" s="67" t="inlineStr">
        <is>
          <t>Capex</t>
        </is>
      </c>
      <c r="F11" s="7" t="inlineStr">
        <is>
          <t>Year 1</t>
        </is>
      </c>
      <c r="G11" s="20" t="n">
        <v>20000</v>
      </c>
      <c r="H11" s="20" t="n">
        <v>37488</v>
      </c>
      <c r="I11" s="21">
        <f>G11-H11</f>
        <v/>
      </c>
      <c r="J11" s="8">
        <f>IF(G11=0,0,H11/G11)</f>
        <v/>
      </c>
      <c r="K11" s="35" t="inlineStr">
        <is>
          <t>N/A</t>
        </is>
      </c>
      <c r="L11" s="8">
        <f>MIN(J11,1)</f>
        <v/>
      </c>
      <c r="N11" s="7">
        <f>IF(E11="GC","1st Call","Other")</f>
        <v/>
      </c>
      <c r="O11" s="7">
        <f>IF(L11&gt;=1,"Complete",IF(L11&gt;0,"In Progress","Not Started"))</f>
        <v/>
      </c>
      <c r="Q11" s="35">
        <f>IFERROR(MID($A$1,FIND(" acq",$A$1)-4,4)*1,"")</f>
        <v/>
      </c>
      <c r="R11" s="7" t="n"/>
      <c r="S11" s="111" t="n"/>
    </row>
    <row r="12">
      <c r="A12" s="17" t="n">
        <v>14</v>
      </c>
      <c r="B12" s="7" t="inlineStr">
        <is>
          <t>0200 - Site Utilities &amp; Improvements</t>
        </is>
      </c>
      <c r="C12" s="7" t="inlineStr">
        <is>
          <t>Pavement</t>
        </is>
      </c>
      <c r="D12" s="40" t="inlineStr">
        <is>
          <t>Replace Pavers with Stamped stained concrete</t>
        </is>
      </c>
      <c r="E12" s="41" t="inlineStr">
        <is>
          <t>GC</t>
        </is>
      </c>
      <c r="F12" s="7" t="inlineStr">
        <is>
          <t>Year 1</t>
        </is>
      </c>
      <c r="G12" s="20" t="n">
        <v>18000</v>
      </c>
      <c r="H12" s="20" t="n">
        <v>18000</v>
      </c>
      <c r="I12" s="21">
        <f>G12-H12</f>
        <v/>
      </c>
      <c r="J12" s="8">
        <f>IF(G12=0,0,H12/G12)</f>
        <v/>
      </c>
      <c r="K12" s="35" t="n">
        <v>0</v>
      </c>
      <c r="L12" s="8">
        <f>MIN(J12,1)</f>
        <v/>
      </c>
      <c r="N12" s="7">
        <f>IF(E12="GC","1st Call","Other")</f>
        <v/>
      </c>
      <c r="O12" s="7">
        <f>IF(L12&gt;=1,"Complete",IF(L12&gt;0,"In Progress","Not Started"))</f>
        <v/>
      </c>
      <c r="Q12" s="35">
        <f>IFERROR(MID($A$1,FIND(" acq",$A$1)-4,4)*1,"")</f>
        <v/>
      </c>
      <c r="R12" s="7" t="n"/>
      <c r="S12" s="111" t="n"/>
    </row>
    <row r="13">
      <c r="A13" s="7" t="n">
        <v>86</v>
      </c>
      <c r="B13" s="7" t="inlineStr">
        <is>
          <t>0800 - Exterior Wall</t>
        </is>
      </c>
      <c r="C13" s="7" t="inlineStr">
        <is>
          <t>Look at sealing cedar/wood wall partitions</t>
        </is>
      </c>
      <c r="D13" s="40" t="n"/>
      <c r="E13" s="41" t="inlineStr">
        <is>
          <t>GC</t>
        </is>
      </c>
      <c r="F13" s="7" t="inlineStr">
        <is>
          <t>Year 1</t>
        </is>
      </c>
      <c r="G13" s="20" t="n">
        <v>10000</v>
      </c>
      <c r="H13" s="20" t="n">
        <v>10000</v>
      </c>
      <c r="I13" s="21">
        <f>G13-H13</f>
        <v/>
      </c>
      <c r="J13" s="8">
        <f>IF(G13=0,0,H13/G13)</f>
        <v/>
      </c>
      <c r="K13" s="35" t="n">
        <v>0</v>
      </c>
      <c r="L13" s="8">
        <f>MIN(J13,1)</f>
        <v/>
      </c>
      <c r="N13" s="7">
        <f>IF(E13="GC","1st Call","Other")</f>
        <v/>
      </c>
      <c r="O13" s="7">
        <f>IF(L13&gt;=1,"Complete",IF(L13&gt;0,"In Progress","Not Started"))</f>
        <v/>
      </c>
      <c r="Q13" s="35">
        <f>IFERROR(MID($A$1,FIND(" acq",$A$1)-4,4)*1,"")</f>
        <v/>
      </c>
      <c r="R13" s="7" t="n"/>
      <c r="S13" s="111" t="n"/>
    </row>
    <row r="14">
      <c r="A14" s="17" t="n">
        <v>117</v>
      </c>
      <c r="B14" s="7" t="inlineStr">
        <is>
          <t>1100- Specialties, Equipment &amp; Furnishings</t>
        </is>
      </c>
      <c r="C14" s="7" t="inlineStr">
        <is>
          <t>Convert current package room to convenience market</t>
        </is>
      </c>
      <c r="D14" s="40" t="n"/>
      <c r="E14" s="41" t="inlineStr">
        <is>
          <t>GC</t>
        </is>
      </c>
      <c r="F14" s="7" t="inlineStr">
        <is>
          <t>Year 1</t>
        </is>
      </c>
      <c r="G14" s="20" t="n">
        <v>10000</v>
      </c>
      <c r="H14" s="20" t="n">
        <v>10000</v>
      </c>
      <c r="I14" s="21">
        <f>G14-H14</f>
        <v/>
      </c>
      <c r="J14" s="8">
        <f>IF(G14=0,0,H14/G14)</f>
        <v/>
      </c>
      <c r="K14" s="35" t="n">
        <v>0</v>
      </c>
      <c r="L14" s="8">
        <f>MIN(J14,1)</f>
        <v/>
      </c>
      <c r="N14" s="7">
        <f>IF(E14="GC","1st Call","Other")</f>
        <v/>
      </c>
      <c r="O14" s="7">
        <f>IF(L14&gt;=1,"Complete",IF(L14&gt;0,"In Progress","Not Started"))</f>
        <v/>
      </c>
      <c r="Q14" s="35">
        <f>IFERROR(MID($A$1,FIND(" acq",$A$1)-4,4)*1,"")</f>
        <v/>
      </c>
      <c r="R14" s="7" t="n"/>
      <c r="S14" s="111" t="n"/>
    </row>
    <row r="15" ht="30" customHeight="1">
      <c r="A15" s="7" t="n">
        <v>80</v>
      </c>
      <c r="B15" s="7" t="inlineStr">
        <is>
          <t>0800 - Exterior Wall</t>
        </is>
      </c>
      <c r="C15" s="7" t="inlineStr">
        <is>
          <t>Repair / replace wood trim</t>
        </is>
      </c>
      <c r="D15" s="40" t="inlineStr">
        <is>
          <t>Remove and replace damaged wood on garage buildings and paint to match</t>
        </is>
      </c>
      <c r="E15" s="41" t="inlineStr">
        <is>
          <t>GC</t>
        </is>
      </c>
      <c r="F15" s="7" t="inlineStr">
        <is>
          <t>Year 1</t>
        </is>
      </c>
      <c r="G15" s="20" t="n">
        <v>5000</v>
      </c>
      <c r="H15" s="20" t="n">
        <v>5000</v>
      </c>
      <c r="I15" s="21">
        <f>G15-H15</f>
        <v/>
      </c>
      <c r="J15" s="8">
        <f>IF(G15=0,0,H15/G15)</f>
        <v/>
      </c>
      <c r="K15" s="35" t="n">
        <v>0</v>
      </c>
      <c r="L15" s="8">
        <f>MIN(J15,1)</f>
        <v/>
      </c>
      <c r="N15" s="7">
        <f>IF(E15="GC","1st Call","Other")</f>
        <v/>
      </c>
      <c r="O15" s="7">
        <f>IF(L15&gt;=1,"Complete",IF(L15&gt;0,"In Progress","Not Started"))</f>
        <v/>
      </c>
      <c r="Q15" s="35">
        <f>IFERROR(MID($A$1,FIND(" acq",$A$1)-4,4)*1,"")</f>
        <v/>
      </c>
      <c r="R15" s="7" t="n"/>
      <c r="S15" s="111" t="n"/>
    </row>
    <row r="16">
      <c r="A16" s="17" t="n">
        <v>118</v>
      </c>
      <c r="B16" s="7" t="inlineStr">
        <is>
          <t>1100- Specialties, Equipment &amp; Furnishings</t>
        </is>
      </c>
      <c r="C16" s="7" t="inlineStr">
        <is>
          <t>Dog Park</t>
        </is>
      </c>
      <c r="D16" s="40" t="inlineStr">
        <is>
          <t>Add Pergola /Bench</t>
        </is>
      </c>
      <c r="E16" s="41" t="inlineStr">
        <is>
          <t>GC</t>
        </is>
      </c>
      <c r="F16" s="7" t="inlineStr">
        <is>
          <t>Year 1</t>
        </is>
      </c>
      <c r="G16" s="20" t="n">
        <v>5000</v>
      </c>
      <c r="H16" s="20" t="n">
        <v>5000</v>
      </c>
      <c r="I16" s="21">
        <f>G16-H16</f>
        <v/>
      </c>
      <c r="J16" s="8">
        <f>IF(G16=0,0,H16/G16)</f>
        <v/>
      </c>
      <c r="K16" s="35" t="n">
        <v>0</v>
      </c>
      <c r="L16" s="8">
        <f>MIN(J16,1)</f>
        <v/>
      </c>
      <c r="N16" s="7">
        <f>IF(E16="GC","1st Call","Other")</f>
        <v/>
      </c>
      <c r="O16" s="7">
        <f>IF(L16&gt;=1,"Complete",IF(L16&gt;0,"In Progress","Not Started"))</f>
        <v/>
      </c>
      <c r="Q16" s="35">
        <f>IFERROR(MID($A$1,FIND(" acq",$A$1)-4,4)*1,"")</f>
        <v/>
      </c>
      <c r="R16" s="7" t="n"/>
      <c r="S16" s="111" t="n"/>
    </row>
    <row r="17">
      <c r="A17" s="7" t="n">
        <v>113</v>
      </c>
      <c r="B17" s="7" t="inlineStr">
        <is>
          <t>1100- Specialties, Equipment &amp; Furnishings</t>
        </is>
      </c>
      <c r="C17" s="7" t="inlineStr">
        <is>
          <t>Clubhouse / Office Remodel</t>
        </is>
      </c>
      <c r="D17" s="40" t="inlineStr">
        <is>
          <t>Install motorized door opener on garage style door/window</t>
        </is>
      </c>
      <c r="E17" s="41" t="inlineStr">
        <is>
          <t>GC</t>
        </is>
      </c>
      <c r="F17" s="7" t="inlineStr">
        <is>
          <t>Year 1</t>
        </is>
      </c>
      <c r="G17" s="20" t="n">
        <v>3000</v>
      </c>
      <c r="H17" s="20" t="n">
        <v>3000</v>
      </c>
      <c r="I17" s="21">
        <f>G17-H17</f>
        <v/>
      </c>
      <c r="J17" s="8">
        <f>IF(G17=0,0,H17/G17)</f>
        <v/>
      </c>
      <c r="K17" s="35" t="n">
        <v>0</v>
      </c>
      <c r="L17" s="8">
        <f>MIN(J17,1)</f>
        <v/>
      </c>
      <c r="N17" s="7">
        <f>IF(E17="GC","1st Call","Other")</f>
        <v/>
      </c>
      <c r="O17" s="7">
        <f>IF(L17&gt;=1,"Complete",IF(L17&gt;0,"In Progress","Not Started"))</f>
        <v/>
      </c>
      <c r="Q17" s="35">
        <f>IFERROR(MID($A$1,FIND(" acq",$A$1)-4,4)*1,"")</f>
        <v/>
      </c>
      <c r="R17" s="7" t="n"/>
      <c r="S17" s="111" t="n"/>
    </row>
    <row r="18" ht="60" customHeight="1">
      <c r="A18" s="17" t="n">
        <v>140</v>
      </c>
      <c r="B18" s="7" t="inlineStr">
        <is>
          <t>1600 - Electrical</t>
        </is>
      </c>
      <c r="C18" s="7" t="inlineStr">
        <is>
          <t>Fire Sprinklers</t>
        </is>
      </c>
      <c r="D18" s="40" t="inlineStr">
        <is>
          <t>Current inspection tags were not observed on the riser as they were showing their initial installation/inspection stickers from construction of the subject property. Servicing and recertification of the fire suppression systems is recommended.</t>
        </is>
      </c>
      <c r="E18" s="41" t="inlineStr">
        <is>
          <t>GC</t>
        </is>
      </c>
      <c r="F18" s="7" t="inlineStr">
        <is>
          <t>Year 1</t>
        </is>
      </c>
      <c r="G18" s="20" t="n">
        <v>3000</v>
      </c>
      <c r="H18" s="20" t="n">
        <v>3000</v>
      </c>
      <c r="I18" s="21">
        <f>G18-H18</f>
        <v/>
      </c>
      <c r="J18" s="8">
        <f>IF(G18=0,0,H18/G18)</f>
        <v/>
      </c>
      <c r="K18" s="35" t="n">
        <v>0</v>
      </c>
      <c r="L18" s="8">
        <f>MIN(J18,1)</f>
        <v/>
      </c>
      <c r="N18" s="7">
        <f>IF(E18="GC","1st Call","Other")</f>
        <v/>
      </c>
      <c r="O18" s="7">
        <f>IF(L18&gt;=1,"Complete",IF(L18&gt;0,"In Progress","Not Started"))</f>
        <v/>
      </c>
      <c r="Q18" s="35">
        <f>IFERROR(MID($A$1,FIND(" acq",$A$1)-4,4)*1,"")</f>
        <v/>
      </c>
      <c r="R18" s="7" t="n"/>
      <c r="S18" s="131" t="n">
        <v>45406</v>
      </c>
    </row>
    <row r="19" ht="60" customHeight="1">
      <c r="A19" s="7" t="n">
        <v>142</v>
      </c>
      <c r="B19" s="7" t="inlineStr">
        <is>
          <t>1600 - Electrical</t>
        </is>
      </c>
      <c r="C19" s="7" t="inlineStr">
        <is>
          <t>Fire alarms</t>
        </is>
      </c>
      <c r="D19" s="40" t="inlineStr">
        <is>
          <t>Current inspection tags were not observed on the main control panel as they were showing their initial installation/inspection stickers from construction of the subject property. Servicing and recertification of the fire alarm system is recommended.</t>
        </is>
      </c>
      <c r="E19" s="41" t="inlineStr">
        <is>
          <t>GC</t>
        </is>
      </c>
      <c r="F19" s="7" t="inlineStr">
        <is>
          <t>Year 1</t>
        </is>
      </c>
      <c r="G19" s="20" t="n">
        <v>3000</v>
      </c>
      <c r="H19" s="20" t="n">
        <v>3000</v>
      </c>
      <c r="I19" s="21">
        <f>G19-H19</f>
        <v/>
      </c>
      <c r="J19" s="8">
        <f>IF(G19=0,0,H19/G19)</f>
        <v/>
      </c>
      <c r="K19" s="35" t="n">
        <v>0</v>
      </c>
      <c r="L19" s="8">
        <f>MIN(J19,1)</f>
        <v/>
      </c>
      <c r="N19" s="7">
        <f>IF(E19="GC","1st Call","Other")</f>
        <v/>
      </c>
      <c r="O19" s="7">
        <f>IF(L19&gt;=1,"Complete",IF(L19&gt;0,"In Progress","Not Started"))</f>
        <v/>
      </c>
      <c r="Q19" s="35">
        <f>IFERROR(MID($A$1,FIND(" acq",$A$1)-4,4)*1,"")</f>
        <v/>
      </c>
      <c r="R19" s="7" t="n"/>
      <c r="S19" s="131" t="n">
        <v>45406</v>
      </c>
    </row>
    <row r="20" ht="45" customHeight="1">
      <c r="A20" s="17" t="n">
        <v>141</v>
      </c>
      <c r="B20" s="7" t="inlineStr">
        <is>
          <t>1600 - Electrical</t>
        </is>
      </c>
      <c r="C20" s="7" t="inlineStr">
        <is>
          <t>Fire extinguishers</t>
        </is>
      </c>
      <c r="D20" s="40" t="inlineStr">
        <is>
          <t>Current inspection tags were not observed on the fire extinguishers. Servicing and recertification of the fire extinguishers is recommended.</t>
        </is>
      </c>
      <c r="E20" s="41" t="inlineStr">
        <is>
          <t>GC</t>
        </is>
      </c>
      <c r="F20" s="7" t="inlineStr">
        <is>
          <t>Year 1</t>
        </is>
      </c>
      <c r="G20" s="20" t="n">
        <v>1000</v>
      </c>
      <c r="H20" s="20" t="n">
        <v>1000</v>
      </c>
      <c r="I20" s="21">
        <f>G20-H20</f>
        <v/>
      </c>
      <c r="J20" s="8">
        <f>IF(G20=0,0,H20/G20)</f>
        <v/>
      </c>
      <c r="K20" s="35" t="n">
        <v>0</v>
      </c>
      <c r="L20" s="8">
        <f>MIN(J20,1)</f>
        <v/>
      </c>
      <c r="N20" s="7">
        <f>IF(E20="GC","1st Call","Other")</f>
        <v/>
      </c>
      <c r="O20" s="7">
        <f>IF(L20&gt;=1,"Complete",IF(L20&gt;0,"In Progress","Not Started"))</f>
        <v/>
      </c>
      <c r="Q20" s="35">
        <f>IFERROR(MID($A$1,FIND(" acq",$A$1)-4,4)*1,"")</f>
        <v/>
      </c>
      <c r="R20" s="7" t="n"/>
      <c r="S20" s="131" t="n">
        <v>45406</v>
      </c>
    </row>
    <row r="21" ht="75" customHeight="1">
      <c r="A21" s="7" t="n">
        <v>115</v>
      </c>
      <c r="B21" s="7" t="inlineStr">
        <is>
          <t>1100- Specialties, Equipment &amp; Furnishings</t>
        </is>
      </c>
      <c r="C21" s="7" t="inlineStr">
        <is>
          <t>ADA compliance</t>
        </is>
      </c>
      <c r="D21" s="40" t="inlineStr">
        <is>
          <t>The accessible designated parking spaces in front of the leasing office were not configured with signage indicating they were van accessible; however, both stalls appeared to have the required spacing for the stall and access aisle. Installation of a van placard for one of the stalls is recommended.</t>
        </is>
      </c>
      <c r="E21" s="69" t="inlineStr">
        <is>
          <t>PMC</t>
        </is>
      </c>
      <c r="F21" s="7" t="inlineStr">
        <is>
          <t>Year 1</t>
        </is>
      </c>
      <c r="G21" s="20" t="n">
        <v>50</v>
      </c>
      <c r="H21" s="20" t="n">
        <v>0</v>
      </c>
      <c r="I21" s="21">
        <f>G21-H21</f>
        <v/>
      </c>
      <c r="J21" s="8">
        <f>IF(G21=0,0,H21/G21)</f>
        <v/>
      </c>
      <c r="K21" s="35" t="inlineStr">
        <is>
          <t>N/A</t>
        </is>
      </c>
      <c r="L21" s="8">
        <f>MIN(J21,1)</f>
        <v/>
      </c>
      <c r="N21" s="7">
        <f>IF(E21="GC","1st Call","Other")</f>
        <v/>
      </c>
      <c r="O21" s="7">
        <f>IF(L21&gt;=1,"Complete",IF(L21&gt;0,"In Progress","Not Started"))</f>
        <v/>
      </c>
      <c r="Q21" s="35">
        <f>IFERROR(MID($A$1,FIND(" acq",$A$1)-4,4)*1,"")</f>
        <v/>
      </c>
      <c r="R21" s="7" t="n"/>
      <c r="S21" s="131" t="n">
        <v>45406</v>
      </c>
    </row>
    <row r="22">
      <c r="D22" s="40" t="n"/>
      <c r="E22" s="69" t="n"/>
      <c r="G22" s="20" t="n"/>
      <c r="H22" s="20" t="n"/>
      <c r="I22" s="21" t="n"/>
      <c r="J22" s="8" t="n"/>
      <c r="K22" s="35" t="n"/>
      <c r="L22" s="8" t="n"/>
      <c r="Q22" s="35" t="n"/>
      <c r="R22" s="7" t="n"/>
      <c r="S22" s="111" t="n"/>
    </row>
    <row r="23">
      <c r="C23" s="48" t="inlineStr">
        <is>
          <t>PROJECTS subtotal (excl. contingency/CM fee)</t>
        </is>
      </c>
      <c r="E23" s="68" t="n"/>
      <c r="G23" s="22">
        <f>SUM(G5:G21)</f>
        <v/>
      </c>
      <c r="H23" s="22">
        <f>SUM(H5:H21)</f>
        <v/>
      </c>
      <c r="I23" s="22">
        <f>SUM(I5:I21)</f>
        <v/>
      </c>
      <c r="J23" s="18">
        <f>IF(G23=0,0,H23/G23)</f>
        <v/>
      </c>
      <c r="K23" s="35" t="n"/>
      <c r="L23" s="8">
        <f>MIN(J23,1)</f>
        <v/>
      </c>
      <c r="Q23" s="35" t="n"/>
      <c r="R23" s="7" t="n"/>
      <c r="S23" s="111" t="n"/>
    </row>
    <row r="24">
      <c r="K24" s="35" t="n"/>
      <c r="L24" s="8" t="n"/>
      <c r="Q24" s="35" t="n"/>
      <c r="R24" s="7" t="n"/>
      <c r="S24" s="111" t="n"/>
    </row>
    <row r="25">
      <c r="K25" s="35" t="n"/>
      <c r="L25" s="8" t="n"/>
      <c r="Q25" s="35" t="n"/>
      <c r="R25" s="7" t="n"/>
      <c r="S25" s="111" t="n"/>
    </row>
    <row r="26">
      <c r="K26" s="35" t="n"/>
      <c r="L26" s="8" t="n"/>
      <c r="Q26" s="35" t="n"/>
      <c r="R26" s="7" t="n"/>
      <c r="S26" s="111" t="n"/>
    </row>
    <row r="27">
      <c r="K27" s="35" t="n"/>
      <c r="L27" s="8" t="n"/>
      <c r="Q27" s="35" t="n"/>
      <c r="R27" s="7" t="n"/>
      <c r="S27" s="111" t="n"/>
    </row>
    <row r="28">
      <c r="K28" s="35" t="n"/>
      <c r="L28" s="8" t="n"/>
      <c r="Q28" s="35" t="n"/>
      <c r="R28" s="7" t="n"/>
      <c r="S28" s="111" t="n"/>
    </row>
    <row r="29">
      <c r="K29" s="35" t="n"/>
      <c r="L29" s="8" t="n"/>
      <c r="Q29" s="35" t="n"/>
      <c r="R29" s="7" t="n"/>
      <c r="S29" s="111" t="n"/>
    </row>
    <row r="30">
      <c r="K30" s="35" t="n"/>
      <c r="L30" s="8" t="n"/>
      <c r="Q30" s="35" t="n"/>
      <c r="R30" s="7" t="n"/>
      <c r="S30" s="111" t="n"/>
    </row>
    <row r="31">
      <c r="K31" s="35" t="n"/>
      <c r="L31" s="8" t="n"/>
      <c r="Q31" s="35" t="n"/>
      <c r="R31" s="7" t="n"/>
      <c r="S31" s="111" t="n"/>
    </row>
    <row r="32">
      <c r="K32" s="35" t="n"/>
      <c r="L32" s="8" t="n"/>
      <c r="Q32" s="35" t="n"/>
      <c r="R32" s="7" t="n"/>
      <c r="S32" s="111" t="n"/>
    </row>
    <row r="33">
      <c r="K33" s="35" t="n"/>
      <c r="L33" s="8" t="n"/>
      <c r="Q33" s="35" t="n"/>
      <c r="R33" s="7" t="n"/>
      <c r="S33" s="111" t="n"/>
    </row>
    <row r="34">
      <c r="K34" s="35" t="n"/>
      <c r="L34" s="8" t="n"/>
      <c r="Q34" s="35" t="n"/>
      <c r="R34" s="7" t="n"/>
      <c r="S34" s="111" t="n"/>
    </row>
    <row r="35">
      <c r="K35" s="35" t="n"/>
      <c r="L35" s="8" t="n"/>
      <c r="Q35" s="35" t="n"/>
      <c r="R35" s="7" t="n"/>
      <c r="S35" s="111" t="n"/>
    </row>
    <row r="36">
      <c r="K36" s="35" t="n"/>
      <c r="L36" s="8" t="n"/>
      <c r="Q36" s="35" t="n"/>
      <c r="R36" s="7" t="n"/>
      <c r="S36" s="111" t="n"/>
    </row>
    <row r="37">
      <c r="K37" s="35" t="n"/>
      <c r="L37" s="8" t="n"/>
      <c r="Q37" s="35" t="n"/>
      <c r="R37" s="7" t="n"/>
      <c r="S37" s="111" t="n"/>
    </row>
    <row r="38">
      <c r="K38" s="35" t="n"/>
      <c r="L38" s="8" t="n"/>
      <c r="Q38" s="35" t="n"/>
      <c r="R38" s="7" t="n"/>
      <c r="S38" s="111" t="n"/>
    </row>
    <row r="39">
      <c r="K39" s="35" t="n"/>
      <c r="S39" s="112" t="n"/>
    </row>
    <row r="40">
      <c r="K40" s="35" t="n"/>
      <c r="L40" s="18" t="n"/>
      <c r="M40" s="48" t="n"/>
      <c r="N40" s="48" t="n"/>
      <c r="O40" s="48" t="n"/>
      <c r="P40" s="48" t="n"/>
      <c r="Q40" s="18" t="n"/>
      <c r="S40" s="112" t="n"/>
    </row>
    <row r="41">
      <c r="K41" s="35" t="n"/>
      <c r="S41" s="112" t="n"/>
    </row>
    <row r="42">
      <c r="K42" s="35" t="n"/>
      <c r="L42" s="8" t="n"/>
      <c r="Q42" s="8" t="n"/>
      <c r="S42" s="112" t="n"/>
    </row>
    <row r="43">
      <c r="K43" s="35" t="n"/>
      <c r="L43" s="8" t="n"/>
      <c r="Q43" s="8"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row r="174">
      <c r="S174" s="112" t="n"/>
    </row>
  </sheetData>
  <autoFilter ref="A4:J4"/>
  <mergeCells count="2">
    <mergeCell ref="A1:D1"/>
    <mergeCell ref="A2:D2"/>
  </mergeCells>
  <dataValidations count="4">
    <dataValidation sqref="R5:R120" showDropDown="0" showInputMessage="1" showErrorMessage="1" allowBlank="1" type="list">
      <formula1>"Lender, City Required, Investor, Fire Dept."</formula1>
    </dataValidation>
    <dataValidation sqref="N5:N38" showDropDown="0" showInputMessage="1" showErrorMessage="1" allowBlank="1" type="list">
      <formula1>"1st Call, Other"</formula1>
    </dataValidation>
    <dataValidation sqref="O5:O63"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T174"/>
  <sheetViews>
    <sheetView topLeftCell="C1" zoomScaleNormal="100" workbookViewId="0">
      <selection activeCell="K18" sqref="K18"/>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The Hightone (Allora Denton) — 2023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120</v>
      </c>
      <c r="B5" s="7" t="inlineStr">
        <is>
          <t>Radon</t>
        </is>
      </c>
      <c r="C5" s="7" t="inlineStr">
        <is>
          <t xml:space="preserve">Retest and Mitigate as needed </t>
        </is>
      </c>
      <c r="D5" s="40" t="inlineStr">
        <is>
          <t>Radon &amp; Mitigation</t>
        </is>
      </c>
      <c r="E5" s="41" t="inlineStr">
        <is>
          <t>GC</t>
        </is>
      </c>
      <c r="F5" s="7" t="inlineStr">
        <is>
          <t>Year 1</t>
        </is>
      </c>
      <c r="G5" s="20" t="n">
        <v>123000</v>
      </c>
      <c r="H5" s="20" t="n">
        <v>123000</v>
      </c>
      <c r="I5" s="21">
        <f>G5-H5</f>
        <v/>
      </c>
      <c r="J5" s="8">
        <f>IF(G5=0,0,H5/G5)</f>
        <v/>
      </c>
      <c r="K5" s="35" t="n">
        <v>0</v>
      </c>
      <c r="L5" s="8">
        <f>MIN(J5,1)</f>
        <v/>
      </c>
      <c r="N5" s="7">
        <f>IF(E5="GC","1st Call","Other")</f>
        <v/>
      </c>
      <c r="O5" s="7">
        <f>IF(L5&gt;=1,"Complete",IF(L5&gt;0,"In Progress","Not Started"))</f>
        <v/>
      </c>
      <c r="Q5" s="35">
        <f>IFERROR(MID($A$1,FIND(" acq",$A$1)-4,4)*1,"")</f>
        <v/>
      </c>
      <c r="R5" s="7" t="n"/>
      <c r="S5" s="111" t="n"/>
    </row>
    <row r="6" ht="60" customHeight="1">
      <c r="A6" s="17" t="n">
        <v>123</v>
      </c>
      <c r="B6" s="7" t="inlineStr">
        <is>
          <t>Roofing Systems</t>
        </is>
      </c>
      <c r="C6" s="7" t="inlineStr">
        <is>
          <t xml:space="preserve">Downspout repairs and gutter installations </t>
        </is>
      </c>
      <c r="D6" s="40" t="inlineStr">
        <is>
          <t>Rout downspouts away from the building and onto grass
landscaping or concrete sidewalks / pavements to prevent
erosion of sandy soils and expansion / contraction of clay
soils. Install gutters and downspouts as needed</t>
        </is>
      </c>
      <c r="E6" s="41" t="inlineStr">
        <is>
          <t>GC</t>
        </is>
      </c>
      <c r="F6" s="7" t="inlineStr">
        <is>
          <t>Year 1</t>
        </is>
      </c>
      <c r="G6" s="20" t="n">
        <v>68500</v>
      </c>
      <c r="H6" s="20" t="n">
        <v>68500</v>
      </c>
      <c r="I6" s="21">
        <f>G6-H6</f>
        <v/>
      </c>
      <c r="J6" s="8">
        <f>IF(G6=0,0,H6/G6)</f>
        <v/>
      </c>
      <c r="K6" s="35" t="n">
        <v>0</v>
      </c>
      <c r="L6" s="8">
        <f>MIN(J6,1)</f>
        <v/>
      </c>
      <c r="M6" t="inlineStr">
        <is>
          <t>Rout downspouts away from the building and onto grass
landscaping or concrete sidewalks / pavements to prevent
erosion of sandy soils and expansion / contraction of clay
soils.
Install gutters and dow</t>
        </is>
      </c>
      <c r="N6" s="7">
        <f>IF(E6="GC","1st Call","Other")</f>
        <v/>
      </c>
      <c r="O6" s="7">
        <f>IF(L6&gt;=1,"Complete",IF(L6&gt;0,"In Progress","Not Started"))</f>
        <v/>
      </c>
      <c r="Q6" s="35">
        <f>IFERROR(MID($A$1,FIND(" acq",$A$1)-4,4)*1,"")</f>
        <v/>
      </c>
      <c r="R6" s="7" t="n"/>
      <c r="S6" s="111" t="n"/>
    </row>
    <row r="7">
      <c r="A7" s="7" t="n">
        <v>119</v>
      </c>
      <c r="B7" s="7" t="inlineStr">
        <is>
          <t>1100- Specialties, Equipment &amp; Furnishings</t>
        </is>
      </c>
      <c r="C7" s="7" t="inlineStr">
        <is>
          <t>Carports (Determine Upon Stabilization)</t>
        </is>
      </c>
      <c r="D7" s="40" t="inlineStr">
        <is>
          <t>Tenants have requested covered parking, consider as value add</t>
        </is>
      </c>
      <c r="E7" s="41" t="inlineStr">
        <is>
          <t>GC</t>
        </is>
      </c>
      <c r="F7" s="7" t="inlineStr">
        <is>
          <t>Year 1</t>
        </is>
      </c>
      <c r="G7" s="20" t="n">
        <v>50000</v>
      </c>
      <c r="H7" s="20" t="n">
        <v>50000</v>
      </c>
      <c r="I7" s="21">
        <f>G7-H7</f>
        <v/>
      </c>
      <c r="J7" s="8">
        <f>IF(G7=0,0,H7/G7)</f>
        <v/>
      </c>
      <c r="K7" s="35" t="n">
        <v>0</v>
      </c>
      <c r="L7" s="8">
        <f>MIN(J7,1)</f>
        <v/>
      </c>
      <c r="M7" t="inlineStr">
        <is>
          <t>Tenants have requested covered parking, consider as value add</t>
        </is>
      </c>
      <c r="N7" s="7">
        <f>IF(E7="GC","1st Call","Other")</f>
        <v/>
      </c>
      <c r="O7" s="7">
        <f>IF(L7&gt;=1,"Complete",IF(L7&gt;0,"In Progress","Not Started"))</f>
        <v/>
      </c>
      <c r="Q7" s="35">
        <f>IFERROR(MID($A$1,FIND(" acq",$A$1)-4,4)*1,"")</f>
        <v/>
      </c>
      <c r="R7" s="7" t="n"/>
      <c r="S7" s="111" t="n"/>
    </row>
    <row r="8">
      <c r="A8" s="17" t="n">
        <v>114</v>
      </c>
      <c r="B8" s="7" t="inlineStr">
        <is>
          <t>1100- Specialties, Equipment &amp; Furnishings</t>
        </is>
      </c>
      <c r="C8" s="7" t="inlineStr">
        <is>
          <t>Trash Compactor (Determine Upon Stabilization)</t>
        </is>
      </c>
      <c r="D8" s="40" t="inlineStr">
        <is>
          <t>Look at adding to reduce trash collection fees</t>
        </is>
      </c>
      <c r="E8" s="41" t="inlineStr">
        <is>
          <t>GC</t>
        </is>
      </c>
      <c r="F8" s="7" t="inlineStr">
        <is>
          <t>Year 1</t>
        </is>
      </c>
      <c r="G8" s="20" t="n">
        <v>40000</v>
      </c>
      <c r="H8" s="20" t="n">
        <v>40000</v>
      </c>
      <c r="I8" s="21">
        <f>G8-H8</f>
        <v/>
      </c>
      <c r="J8" s="8">
        <f>IF(G8=0,0,H8/G8)</f>
        <v/>
      </c>
      <c r="K8" s="35" t="n">
        <v>0</v>
      </c>
      <c r="L8" s="8">
        <f>MIN(J8,1)</f>
        <v/>
      </c>
      <c r="M8" t="inlineStr">
        <is>
          <t>Look at adding to reduce trash collection fees</t>
        </is>
      </c>
      <c r="N8" s="7">
        <f>IF(E8="GC","1st Call","Other")</f>
        <v/>
      </c>
      <c r="O8" s="7">
        <f>IF(L8&gt;=1,"Complete",IF(L8&gt;0,"In Progress","Not Started"))</f>
        <v/>
      </c>
      <c r="Q8" s="35">
        <f>IFERROR(MID($A$1,FIND(" acq",$A$1)-4,4)*1,"")</f>
        <v/>
      </c>
      <c r="R8" s="7" t="n"/>
      <c r="S8" s="111" t="n"/>
    </row>
    <row r="9">
      <c r="A9" s="7" t="n">
        <v>118</v>
      </c>
      <c r="B9" s="7" t="inlineStr">
        <is>
          <t>1100- Specialties, Equipment &amp; Furnishings</t>
        </is>
      </c>
      <c r="C9" s="7" t="inlineStr">
        <is>
          <t>Pool furniture (Determine Upon Stabilization)</t>
        </is>
      </c>
      <c r="D9" s="40" t="inlineStr">
        <is>
          <t>Budget for new chaises since all are wicker, Cabanas, umbrellas</t>
        </is>
      </c>
      <c r="E9" s="41" t="inlineStr">
        <is>
          <t>GC</t>
        </is>
      </c>
      <c r="F9" s="7" t="inlineStr">
        <is>
          <t>Year 1</t>
        </is>
      </c>
      <c r="G9" s="20" t="n">
        <v>40000</v>
      </c>
      <c r="H9" s="20" t="n">
        <v>40000</v>
      </c>
      <c r="I9" s="21">
        <f>G9-H9</f>
        <v/>
      </c>
      <c r="J9" s="8">
        <f>IF(G9=0,0,H9/G9)</f>
        <v/>
      </c>
      <c r="K9" s="35" t="n">
        <v>0</v>
      </c>
      <c r="L9" s="8">
        <f>MIN(J9,1)</f>
        <v/>
      </c>
      <c r="M9" t="inlineStr">
        <is>
          <t>Budget for new chaises since all are wicker, Cabanas, umbrellas</t>
        </is>
      </c>
      <c r="N9" s="7">
        <f>IF(E9="GC","1st Call","Other")</f>
        <v/>
      </c>
      <c r="O9" s="7">
        <f>IF(L9&gt;=1,"Complete",IF(L9&gt;0,"In Progress","Not Started"))</f>
        <v/>
      </c>
      <c r="Q9" s="35">
        <f>IFERROR(MID($A$1,FIND(" acq",$A$1)-4,4)*1,"")</f>
        <v/>
      </c>
      <c r="R9" s="7" t="n"/>
      <c r="S9" s="111" t="n"/>
    </row>
    <row r="10">
      <c r="A10" s="17" t="n">
        <v>104</v>
      </c>
      <c r="B10" s="7" t="inlineStr">
        <is>
          <t>0900 - FF&amp;E in Units</t>
        </is>
      </c>
      <c r="C10" s="7" t="inlineStr">
        <is>
          <t>Fire Stops</t>
        </is>
      </c>
      <c r="D10" s="40" t="n"/>
      <c r="E10" s="41" t="inlineStr">
        <is>
          <t>GC</t>
        </is>
      </c>
      <c r="F10" s="7" t="inlineStr">
        <is>
          <t>Year 1</t>
        </is>
      </c>
      <c r="G10" s="20" t="n">
        <v>37000</v>
      </c>
      <c r="H10" s="20" t="n">
        <v>37000</v>
      </c>
      <c r="I10" s="21">
        <f>G10-H10</f>
        <v/>
      </c>
      <c r="J10" s="8">
        <f>IF(G10=0,0,H10/G10)</f>
        <v/>
      </c>
      <c r="K10" s="35" t="n">
        <v>0</v>
      </c>
      <c r="L10" s="8">
        <f>MIN(J10,1)</f>
        <v/>
      </c>
      <c r="N10" s="7">
        <f>IF(E10="GC","1st Call","Other")</f>
        <v/>
      </c>
      <c r="O10" s="7">
        <f>IF(L10&gt;=1,"Complete",IF(L10&gt;0,"In Progress","Not Started"))</f>
        <v/>
      </c>
      <c r="Q10" s="35">
        <f>IFERROR(MID($A$1,FIND(" acq",$A$1)-4,4)*1,"")</f>
        <v/>
      </c>
      <c r="R10" s="7" t="n"/>
      <c r="S10" s="111" t="n"/>
    </row>
    <row r="11">
      <c r="A11" s="7" t="n">
        <v>108</v>
      </c>
      <c r="B11" s="7" t="inlineStr">
        <is>
          <t>1100- Specialties, Equipment &amp; Furnishings</t>
        </is>
      </c>
      <c r="C11" s="7" t="inlineStr">
        <is>
          <t>Signage - entry</t>
        </is>
      </c>
      <c r="D11" s="40" t="inlineStr">
        <is>
          <t>Monument Sign</t>
        </is>
      </c>
      <c r="E11" s="67" t="inlineStr">
        <is>
          <t>Capex</t>
        </is>
      </c>
      <c r="F11" s="7" t="inlineStr">
        <is>
          <t>Year 1</t>
        </is>
      </c>
      <c r="G11" s="20" t="n">
        <v>30000</v>
      </c>
      <c r="H11" s="20" t="n">
        <v>46414</v>
      </c>
      <c r="I11" s="21">
        <f>G11-H11</f>
        <v/>
      </c>
      <c r="J11" s="8">
        <f>IF(G11=0,0,H11/G11)</f>
        <v/>
      </c>
      <c r="K11" s="35" t="inlineStr">
        <is>
          <t>N/A</t>
        </is>
      </c>
      <c r="L11" s="8">
        <f>MIN(J11,1)</f>
        <v/>
      </c>
      <c r="M11" t="inlineStr">
        <is>
          <t>Monument Sign</t>
        </is>
      </c>
      <c r="N11" s="7">
        <f>IF(E11="GC","1st Call","Other")</f>
        <v/>
      </c>
      <c r="O11" s="7">
        <f>IF(L11&gt;=1,"Complete",IF(L11&gt;0,"In Progress","Not Started"))</f>
        <v/>
      </c>
      <c r="Q11" s="35">
        <f>IFERROR(MID($A$1,FIND(" acq",$A$1)-4,4)*1,"")</f>
        <v/>
      </c>
      <c r="R11" s="7" t="n"/>
      <c r="S11" s="111" t="n"/>
    </row>
    <row r="12" ht="30" customHeight="1">
      <c r="A12" s="17" t="n">
        <v>21</v>
      </c>
      <c r="B12" s="7" t="inlineStr">
        <is>
          <t>0200 - Site Utilities &amp; Improvements</t>
        </is>
      </c>
      <c r="C12" s="7" t="inlineStr">
        <is>
          <t>Landscaping</t>
        </is>
      </c>
      <c r="D12" s="40" t="inlineStr">
        <is>
          <t>the new shrubs look to be struggling to take root, some will need to be replace this summer</t>
        </is>
      </c>
      <c r="E12" s="41" t="inlineStr">
        <is>
          <t>GC</t>
        </is>
      </c>
      <c r="F12" s="7" t="inlineStr">
        <is>
          <t>Year 1</t>
        </is>
      </c>
      <c r="G12" s="20" t="n">
        <v>25000</v>
      </c>
      <c r="H12" s="20" t="n">
        <v>25000</v>
      </c>
      <c r="I12" s="21">
        <f>G12-H12</f>
        <v/>
      </c>
      <c r="J12" s="8">
        <f>IF(G12=0,0,H12/G12)</f>
        <v/>
      </c>
      <c r="K12" s="35" t="n">
        <v>0</v>
      </c>
      <c r="L12" s="8">
        <f>MIN(J12,1)</f>
        <v/>
      </c>
      <c r="M12" t="inlineStr">
        <is>
          <t>the new shrubs look to be struggling to take root, some will need to be replace this summer</t>
        </is>
      </c>
      <c r="N12" s="7">
        <f>IF(E12="GC","1st Call","Other")</f>
        <v/>
      </c>
      <c r="O12" s="7">
        <f>IF(L12&gt;=1,"Complete",IF(L12&gt;0,"In Progress","Not Started"))</f>
        <v/>
      </c>
      <c r="Q12" s="35">
        <f>IFERROR(MID($A$1,FIND(" acq",$A$1)-4,4)*1,"")</f>
        <v/>
      </c>
      <c r="R12" s="7" t="n"/>
      <c r="S12" s="111" t="n"/>
    </row>
    <row r="13" ht="30" customHeight="1">
      <c r="A13" s="7" t="n">
        <v>17</v>
      </c>
      <c r="B13" s="7" t="inlineStr">
        <is>
          <t>0200 - Site Utilities &amp; Improvements</t>
        </is>
      </c>
      <c r="C13" s="7" t="inlineStr">
        <is>
          <t>Landscape irrigation</t>
        </is>
      </c>
      <c r="D13" s="40" t="inlineStr">
        <is>
          <t>Irrigation drip line look to be questionable in multiple areas test and repair lines</t>
        </is>
      </c>
      <c r="E13" s="41" t="inlineStr">
        <is>
          <t>GC</t>
        </is>
      </c>
      <c r="F13" s="7" t="inlineStr">
        <is>
          <t>Year 1</t>
        </is>
      </c>
      <c r="G13" s="20" t="n">
        <v>22000</v>
      </c>
      <c r="H13" s="20" t="n">
        <v>22000</v>
      </c>
      <c r="I13" s="21">
        <f>G13-H13</f>
        <v/>
      </c>
      <c r="J13" s="8">
        <f>IF(G13=0,0,H13/G13)</f>
        <v/>
      </c>
      <c r="K13" s="35" t="n">
        <v>0</v>
      </c>
      <c r="L13" s="8">
        <f>MIN(J13,1)</f>
        <v/>
      </c>
      <c r="M13" t="inlineStr">
        <is>
          <t>Irrigation drip line look to be questionable in multiple areas test and repair lines</t>
        </is>
      </c>
      <c r="N13" s="7">
        <f>IF(E13="GC","1st Call","Other")</f>
        <v/>
      </c>
      <c r="O13" s="7">
        <f>IF(L13&gt;=1,"Complete",IF(L13&gt;0,"In Progress","Not Started"))</f>
        <v/>
      </c>
      <c r="Q13" s="35">
        <f>IFERROR(MID($A$1,FIND(" acq",$A$1)-4,4)*1,"")</f>
        <v/>
      </c>
      <c r="R13" s="7" t="n"/>
      <c r="S13" s="111" t="n"/>
    </row>
    <row r="14">
      <c r="A14" s="17" t="n">
        <v>109</v>
      </c>
      <c r="B14" s="7" t="inlineStr">
        <is>
          <t>1100- Specialties, Equipment &amp; Furnishings</t>
        </is>
      </c>
      <c r="C14" s="7" t="inlineStr">
        <is>
          <t>Signage - site</t>
        </is>
      </c>
      <c r="D14" s="40" t="inlineStr">
        <is>
          <t>Rebrand signage</t>
        </is>
      </c>
      <c r="E14" s="67" t="inlineStr">
        <is>
          <t>Capex</t>
        </is>
      </c>
      <c r="F14" s="7" t="inlineStr">
        <is>
          <t>Year 1</t>
        </is>
      </c>
      <c r="G14" s="20" t="n">
        <v>20000</v>
      </c>
      <c r="H14" s="20" t="n">
        <v>108353</v>
      </c>
      <c r="I14" s="21">
        <f>G14-H14</f>
        <v/>
      </c>
      <c r="J14" s="8">
        <f>IF(G14=0,0,H14/G14)</f>
        <v/>
      </c>
      <c r="K14" s="35" t="inlineStr">
        <is>
          <t>N/A</t>
        </is>
      </c>
      <c r="L14" s="8">
        <f>MIN(J14,1)</f>
        <v/>
      </c>
      <c r="M14" t="inlineStr">
        <is>
          <t>Rebrand signage</t>
        </is>
      </c>
      <c r="N14" s="7">
        <f>IF(E14="GC","1st Call","Other")</f>
        <v/>
      </c>
      <c r="O14" s="7">
        <f>IF(L14&gt;=1,"Complete",IF(L14&gt;0,"In Progress","Not Started"))</f>
        <v/>
      </c>
      <c r="Q14" s="35">
        <f>IFERROR(MID($A$1,FIND(" acq",$A$1)-4,4)*1,"")</f>
        <v/>
      </c>
      <c r="R14" s="7" t="n"/>
      <c r="S14" s="111" t="n"/>
    </row>
    <row r="15" ht="45" customHeight="1">
      <c r="A15" s="7" t="n">
        <v>18</v>
      </c>
      <c r="B15" s="7" t="inlineStr">
        <is>
          <t>0200 - Site Utilities &amp; Improvements</t>
        </is>
      </c>
      <c r="C15" s="7" t="inlineStr">
        <is>
          <t xml:space="preserve">Erosion control </t>
        </is>
      </c>
      <c r="D15" s="40" t="inlineStr">
        <is>
          <t>down spouts empty onto river rock drainage, some are  short others are long storm water has already caused erosion in some areas</t>
        </is>
      </c>
      <c r="E15" s="41" t="inlineStr">
        <is>
          <t>GC</t>
        </is>
      </c>
      <c r="F15" s="7" t="inlineStr">
        <is>
          <t>Year 1</t>
        </is>
      </c>
      <c r="G15" s="20" t="n">
        <v>18000</v>
      </c>
      <c r="H15" s="20" t="n">
        <v>18000</v>
      </c>
      <c r="I15" s="21">
        <f>G15-H15</f>
        <v/>
      </c>
      <c r="J15" s="8">
        <f>IF(G15=0,0,H15/G15)</f>
        <v/>
      </c>
      <c r="K15" s="35" t="n">
        <v>0</v>
      </c>
      <c r="L15" s="8">
        <f>MIN(J15,1)</f>
        <v/>
      </c>
      <c r="M15" t="inlineStr">
        <is>
          <t>down spouts empty onto river rock drainage, some are  short others are long storm water has already caused erosion in some areas</t>
        </is>
      </c>
      <c r="N15" s="7">
        <f>IF(E15="GC","1st Call","Other")</f>
        <v/>
      </c>
      <c r="O15" s="7">
        <f>IF(L15&gt;=1,"Complete",IF(L15&gt;0,"In Progress","Not Started"))</f>
        <v/>
      </c>
      <c r="Q15" s="35">
        <f>IFERROR(MID($A$1,FIND(" acq",$A$1)-4,4)*1,"")</f>
        <v/>
      </c>
      <c r="R15" s="7" t="n"/>
      <c r="S15" s="111" t="n"/>
    </row>
    <row r="16" ht="105" customHeight="1">
      <c r="A16" s="17" t="n">
        <v>124</v>
      </c>
      <c r="B16" s="7" t="inlineStr">
        <is>
          <t xml:space="preserve">Fair Housing </t>
        </is>
      </c>
      <c r="C16" s="7" t="inlineStr">
        <is>
          <t>Dumpster Enclosures</t>
        </is>
      </c>
      <c r="D16" s="40" t="inlineStr">
        <is>
          <t>Reconfigure the walkway accessing the western and
southwestern dumpster enclosures to provide a 60-inch
turning radius
Provide disabled accessible parking spaces, reconfigure curb cut ramp on building 5
Reconfigure sinks in disabled accessible units to orient garbage disposals</t>
        </is>
      </c>
      <c r="E16" s="41" t="inlineStr">
        <is>
          <t>GC</t>
        </is>
      </c>
      <c r="F16" s="7" t="inlineStr">
        <is>
          <t>Year 1</t>
        </is>
      </c>
      <c r="G16" s="20" t="n">
        <v>17000</v>
      </c>
      <c r="H16" s="20" t="n">
        <v>17000</v>
      </c>
      <c r="I16" s="21">
        <f>G16-H16</f>
        <v/>
      </c>
      <c r="J16" s="8">
        <f>IF(G16=0,0,H16/G16)</f>
        <v/>
      </c>
      <c r="K16" s="35" t="n">
        <v>0</v>
      </c>
      <c r="L16" s="8">
        <f>MIN(J16,1)</f>
        <v/>
      </c>
      <c r="M16" t="inlineStr">
        <is>
          <t>Reconfigure the walkway accessing the western and
southwestern dumpster enclosures to provide a 60-inch
turning radius
Provide disabled accessible parking spaces, reconfigure curb cut ramp on building</t>
        </is>
      </c>
      <c r="N16" s="7">
        <f>IF(E16="GC","1st Call","Other")</f>
        <v/>
      </c>
      <c r="O16" s="7">
        <f>IF(L16&gt;=1,"Complete",IF(L16&gt;0,"In Progress","Not Started"))</f>
        <v/>
      </c>
      <c r="Q16" s="35">
        <f>IFERROR(MID($A$1,FIND(" acq",$A$1)-4,4)*1,"")</f>
        <v/>
      </c>
      <c r="R16" s="7" t="n"/>
      <c r="S16" s="111" t="n"/>
    </row>
    <row r="17">
      <c r="A17" s="7" t="n">
        <v>125</v>
      </c>
      <c r="B17" s="7" t="inlineStr">
        <is>
          <t>1100- Specialties, Equipment &amp; Furnishings</t>
        </is>
      </c>
      <c r="C17" s="7" t="inlineStr">
        <is>
          <t>Dog Park</t>
        </is>
      </c>
      <c r="D17" s="40" t="inlineStr">
        <is>
          <t>Dog Park refresh- sail shades, benches, water station</t>
        </is>
      </c>
      <c r="E17" s="41" t="inlineStr">
        <is>
          <t>GC</t>
        </is>
      </c>
      <c r="F17" s="7" t="inlineStr">
        <is>
          <t>Year 1</t>
        </is>
      </c>
      <c r="G17" s="20" t="n">
        <v>15000</v>
      </c>
      <c r="H17" s="20" t="n">
        <v>15000</v>
      </c>
      <c r="I17" s="21">
        <f>G17-H17</f>
        <v/>
      </c>
      <c r="J17" s="8">
        <f>IF(G17=0,0,H17/G17)</f>
        <v/>
      </c>
      <c r="K17" s="35" t="n">
        <v>0</v>
      </c>
      <c r="L17" s="8">
        <f>MIN(J17,1)</f>
        <v/>
      </c>
      <c r="M17" t="inlineStr">
        <is>
          <t>Dog Park refresh- sail shades, benches, water station</t>
        </is>
      </c>
      <c r="N17" s="7">
        <f>IF(E17="GC","1st Call","Other")</f>
        <v/>
      </c>
      <c r="O17" s="7">
        <f>IF(L17&gt;=1,"Complete",IF(L17&gt;0,"In Progress","Not Started"))</f>
        <v/>
      </c>
      <c r="Q17" s="35">
        <f>IFERROR(MID($A$1,FIND(" acq",$A$1)-4,4)*1,"")</f>
        <v/>
      </c>
      <c r="R17" s="7" t="n"/>
      <c r="S17" s="111" t="n"/>
    </row>
    <row r="18">
      <c r="A18" s="17" t="n">
        <v>117</v>
      </c>
      <c r="B18" s="7" t="inlineStr">
        <is>
          <t>1100- Specialties, Equipment &amp; Furnishings</t>
        </is>
      </c>
      <c r="C18" s="7" t="inlineStr">
        <is>
          <t>Fitness Equipment (Determine Upon Stabilization)</t>
        </is>
      </c>
      <c r="D18" s="40" t="inlineStr">
        <is>
          <t>Add rowing machine</t>
        </is>
      </c>
      <c r="E18" s="69" t="inlineStr">
        <is>
          <t>PMC</t>
        </is>
      </c>
      <c r="F18" s="7" t="inlineStr">
        <is>
          <t>Year 1</t>
        </is>
      </c>
      <c r="G18" s="20" t="n">
        <v>4000</v>
      </c>
      <c r="H18" s="20" t="n">
        <v>237</v>
      </c>
      <c r="I18" s="21">
        <f>G18-H18</f>
        <v/>
      </c>
      <c r="J18" s="8">
        <f>IF(G18=0,0,H18/G18)</f>
        <v/>
      </c>
      <c r="K18" s="35" t="inlineStr">
        <is>
          <t>N/A</t>
        </is>
      </c>
      <c r="L18" s="8">
        <f>MIN(J18,1)</f>
        <v/>
      </c>
      <c r="M18" t="inlineStr">
        <is>
          <t>Add rowing machine</t>
        </is>
      </c>
      <c r="N18" s="7">
        <f>IF(E18="GC","1st Call","Other")</f>
        <v/>
      </c>
      <c r="O18" s="7">
        <f>IF(L18&gt;=1,"Complete",IF(L18&gt;0,"In Progress","Not Started"))</f>
        <v/>
      </c>
      <c r="Q18" s="35">
        <f>IFERROR(MID($A$1,FIND(" acq",$A$1)-4,4)*1,"")</f>
        <v/>
      </c>
      <c r="R18" s="7" t="n"/>
      <c r="S18" s="111" t="n"/>
    </row>
    <row r="19">
      <c r="A19" s="17" t="n"/>
      <c r="D19" s="40" t="n"/>
      <c r="E19" s="69" t="n"/>
      <c r="G19" s="20" t="n"/>
      <c r="H19" s="20" t="n"/>
      <c r="I19" s="21" t="n"/>
      <c r="J19" s="8" t="n"/>
      <c r="K19" s="35" t="n"/>
      <c r="L19" s="8" t="n"/>
      <c r="Q19" s="35" t="n"/>
      <c r="R19" s="7" t="n"/>
      <c r="S19" s="111" t="n"/>
    </row>
    <row r="20">
      <c r="C20" s="48" t="inlineStr">
        <is>
          <t>PROJECTS subtotal (excl. contingency/CM fee)</t>
        </is>
      </c>
      <c r="E20" s="68" t="n"/>
      <c r="G20" s="22">
        <f>SUM(G5:G18)</f>
        <v/>
      </c>
      <c r="H20" s="22">
        <f>SUM(H5:H18)</f>
        <v/>
      </c>
      <c r="I20" s="22">
        <f>SUM(I5:I18)</f>
        <v/>
      </c>
      <c r="J20" s="18">
        <f>IF(G20=0,0,H20/G20)</f>
        <v/>
      </c>
      <c r="K20" s="35" t="n"/>
      <c r="L20" s="8">
        <f>MIN(J20,1)</f>
        <v/>
      </c>
      <c r="O20" s="7">
        <f>IF(L20&gt;=1,"Complete",IF(L20&gt;0,"In Progress","Not Started"))</f>
        <v/>
      </c>
      <c r="Q20" s="35" t="n"/>
      <c r="R20" s="7" t="n"/>
      <c r="S20" s="111" t="n"/>
    </row>
    <row r="21">
      <c r="K21" s="35" t="n"/>
      <c r="L21" s="8" t="n"/>
      <c r="Q21" s="35" t="n"/>
      <c r="R21" s="7" t="n"/>
      <c r="S21" s="111" t="n"/>
    </row>
    <row r="22">
      <c r="K22" s="35" t="n"/>
      <c r="L22" s="8" t="n"/>
      <c r="Q22" s="35" t="n"/>
      <c r="R22" s="7" t="n"/>
      <c r="S22" s="111" t="n"/>
    </row>
    <row r="23">
      <c r="K23" s="35" t="n"/>
      <c r="L23" s="8" t="n"/>
      <c r="Q23" s="35" t="n"/>
      <c r="R23" s="7" t="n"/>
      <c r="S23" s="111" t="n"/>
    </row>
    <row r="24">
      <c r="K24" s="35" t="n"/>
      <c r="L24" s="8" t="n"/>
      <c r="Q24" s="35" t="n"/>
      <c r="R24" s="7" t="n"/>
      <c r="S24" s="111" t="n"/>
    </row>
    <row r="25">
      <c r="K25" s="35" t="n"/>
      <c r="L25" s="8" t="n"/>
      <c r="Q25" s="35" t="n"/>
      <c r="R25" s="7" t="n"/>
      <c r="S25" s="111" t="n"/>
    </row>
    <row r="26">
      <c r="K26" s="35" t="n"/>
      <c r="L26" s="8" t="n"/>
      <c r="Q26" s="35" t="n"/>
      <c r="R26" s="7" t="n"/>
      <c r="S26" s="111" t="n"/>
    </row>
    <row r="27">
      <c r="K27" s="35" t="n"/>
      <c r="L27" s="8" t="n"/>
      <c r="Q27" s="35" t="n"/>
      <c r="R27" s="7" t="n"/>
      <c r="S27" s="111" t="n"/>
    </row>
    <row r="28">
      <c r="K28" s="35" t="n"/>
      <c r="L28" s="8" t="n"/>
      <c r="Q28" s="35" t="n"/>
      <c r="R28" s="7" t="n"/>
      <c r="S28" s="111" t="n"/>
    </row>
    <row r="29">
      <c r="K29" s="35" t="n"/>
      <c r="L29" s="8" t="n"/>
      <c r="Q29" s="35" t="n"/>
      <c r="R29" s="7" t="n"/>
      <c r="S29" s="111" t="n"/>
    </row>
    <row r="30">
      <c r="K30" s="35" t="n"/>
      <c r="L30" s="8" t="n"/>
      <c r="Q30" s="35" t="n"/>
      <c r="R30" s="7" t="n"/>
      <c r="S30" s="111" t="n"/>
    </row>
    <row r="31">
      <c r="K31" s="35" t="n"/>
      <c r="L31" s="8" t="n"/>
      <c r="Q31" s="35" t="n"/>
      <c r="R31" s="7" t="n"/>
      <c r="S31" s="111" t="n"/>
    </row>
    <row r="32">
      <c r="K32" s="35" t="n"/>
      <c r="L32" s="8" t="n"/>
      <c r="Q32" s="35" t="n"/>
      <c r="R32" s="7" t="n"/>
      <c r="S32" s="111" t="n"/>
    </row>
    <row r="33">
      <c r="K33" s="35" t="n"/>
      <c r="L33" s="8" t="n"/>
      <c r="Q33" s="35" t="n"/>
      <c r="R33" s="7" t="n"/>
      <c r="S33" s="111" t="n"/>
    </row>
    <row r="34">
      <c r="K34" s="35" t="n"/>
      <c r="L34" s="8" t="n"/>
      <c r="Q34" s="35" t="n"/>
      <c r="R34" s="7" t="n"/>
      <c r="S34" s="111" t="n"/>
    </row>
    <row r="35">
      <c r="K35" s="35" t="n"/>
      <c r="L35" s="8" t="n"/>
      <c r="Q35" s="35" t="n"/>
      <c r="R35" s="7" t="n"/>
      <c r="S35" s="111" t="n"/>
    </row>
    <row r="36">
      <c r="K36" s="35" t="n"/>
      <c r="L36" s="8" t="n"/>
      <c r="Q36" s="35" t="n"/>
      <c r="R36" s="7" t="n"/>
      <c r="S36" s="111" t="n"/>
    </row>
    <row r="37">
      <c r="K37" s="35" t="n"/>
      <c r="L37" s="8" t="n"/>
      <c r="Q37" s="35" t="n"/>
      <c r="R37" s="7" t="n"/>
      <c r="S37" s="111" t="n"/>
    </row>
    <row r="38">
      <c r="K38" s="35" t="n"/>
      <c r="L38" s="8" t="n"/>
      <c r="Q38" s="35" t="n"/>
      <c r="R38" s="7" t="n"/>
      <c r="S38" s="111" t="n"/>
    </row>
    <row r="39">
      <c r="K39" s="35" t="n"/>
      <c r="S39" s="112" t="n"/>
    </row>
    <row r="40">
      <c r="K40" s="35" t="n"/>
      <c r="L40" s="18" t="n"/>
      <c r="M40" s="48" t="n"/>
      <c r="N40" s="48" t="n"/>
      <c r="O40" s="48" t="n"/>
      <c r="P40" s="48" t="n"/>
      <c r="Q40" s="18" t="n"/>
      <c r="S40" s="112" t="n"/>
    </row>
    <row r="41">
      <c r="K41" s="35" t="n"/>
      <c r="S41" s="112" t="n"/>
    </row>
    <row r="42">
      <c r="K42" s="35" t="n"/>
      <c r="L42" s="8" t="n"/>
      <c r="Q42" s="8" t="n"/>
      <c r="S42" s="112" t="n"/>
    </row>
    <row r="43">
      <c r="K43" s="35" t="n"/>
      <c r="L43" s="8" t="n"/>
      <c r="Q43" s="8"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row r="174">
      <c r="S174" s="112" t="n"/>
    </row>
  </sheetData>
  <autoFilter ref="A4:J4"/>
  <mergeCells count="2">
    <mergeCell ref="A1:D1"/>
    <mergeCell ref="A2:D2"/>
  </mergeCells>
  <dataValidations count="4">
    <dataValidation sqref="R5:R120" showDropDown="0" showInputMessage="1" showErrorMessage="1" allowBlank="1" type="list">
      <formula1>"Lender, City Required, Investor, Fire Dept."</formula1>
    </dataValidation>
    <dataValidation sqref="N5:N38" showDropDown="0" showInputMessage="1" showErrorMessage="1" allowBlank="1" type="list">
      <formula1>"1st Call, Other"</formula1>
    </dataValidation>
    <dataValidation sqref="O5:O63"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T173"/>
  <sheetViews>
    <sheetView zoomScaleNormal="100" workbookViewId="0">
      <pane xSplit="2" ySplit="4" topLeftCell="C8" activePane="bottomRight" state="frozen"/>
      <selection activeCell="A2" sqref="A2:D2"/>
      <selection pane="topRight" activeCell="A2" sqref="A2:D2"/>
      <selection pane="bottomLeft" activeCell="A2" sqref="A2:D2"/>
      <selection pane="bottomRight" activeCell="A2" sqref="A2:D2"/>
    </sheetView>
  </sheetViews>
  <sheetFormatPr baseColWidth="8" defaultColWidth="9.140625" defaultRowHeight="15"/>
  <cols>
    <col hidden="1" width="9.7109375" customWidth="1" style="7" min="1" max="1"/>
    <col width="28"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Allora Bella Terra — 2024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77</v>
      </c>
      <c r="B5" s="7" t="inlineStr">
        <is>
          <t>0800 - Exterior Wall</t>
        </is>
      </c>
      <c r="C5" s="7" t="inlineStr">
        <is>
          <t>Exterior building</t>
        </is>
      </c>
      <c r="D5" s="40" t="inlineStr">
        <is>
          <t>Paint community</t>
        </is>
      </c>
      <c r="E5" s="67" t="inlineStr">
        <is>
          <t>Capex</t>
        </is>
      </c>
      <c r="F5" s="7" t="inlineStr">
        <is>
          <t>Year 1</t>
        </is>
      </c>
      <c r="G5" s="20" t="n">
        <v>345000</v>
      </c>
      <c r="H5" s="20" t="n">
        <v>0</v>
      </c>
      <c r="I5" s="21">
        <f>G5-H5</f>
        <v/>
      </c>
      <c r="J5" s="8">
        <f>IF(G5=0,0,H5/G5)</f>
        <v/>
      </c>
      <c r="K5" s="35" t="inlineStr">
        <is>
          <t>N/A</t>
        </is>
      </c>
      <c r="L5" s="8">
        <f>MIN(J5,1)</f>
        <v/>
      </c>
      <c r="M5" t="inlineStr">
        <is>
          <t>Paint community</t>
        </is>
      </c>
      <c r="N5" s="7">
        <f>IF(E5="GC","1st Call","Other")</f>
        <v/>
      </c>
      <c r="O5" s="7">
        <f>IF(L5&gt;=1,"Complete",IF(L5&gt;0,"In Progress","Not Started"))</f>
        <v/>
      </c>
      <c r="Q5" s="35">
        <f>IFERROR(MID($A$1,FIND(" acq",$A$1)-4,4)*1,"")</f>
        <v/>
      </c>
      <c r="R5" s="7" t="n"/>
      <c r="S5" s="111" t="n"/>
    </row>
    <row r="6">
      <c r="A6" s="17" t="n">
        <v>90</v>
      </c>
      <c r="B6" s="7" t="inlineStr">
        <is>
          <t>0900 - FF&amp;E in Units</t>
        </is>
      </c>
      <c r="C6" s="7" t="inlineStr">
        <is>
          <t xml:space="preserve">Flooring </t>
        </is>
      </c>
      <c r="D6" s="40" t="inlineStr">
        <is>
          <t>Replace carpet throughout with LVP</t>
        </is>
      </c>
      <c r="E6" s="67" t="inlineStr">
        <is>
          <t>Capex</t>
        </is>
      </c>
      <c r="F6" s="7" t="inlineStr">
        <is>
          <t>Year 1</t>
        </is>
      </c>
      <c r="G6" s="20" t="n">
        <v>272700</v>
      </c>
      <c r="H6" s="20" t="n">
        <v>6037.18</v>
      </c>
      <c r="I6" s="21">
        <f>G6-H6</f>
        <v/>
      </c>
      <c r="J6" s="8">
        <f>IF(G6=0,0,H6/G6)</f>
        <v/>
      </c>
      <c r="K6" s="35" t="inlineStr">
        <is>
          <t>N/A</t>
        </is>
      </c>
      <c r="L6" s="8">
        <f>MIN(J6,1)</f>
        <v/>
      </c>
      <c r="M6" t="inlineStr">
        <is>
          <t>Replace carpet throughout with LVP</t>
        </is>
      </c>
      <c r="N6" s="7">
        <f>IF(E6="GC","1st Call","Other")</f>
        <v/>
      </c>
      <c r="O6" s="7">
        <f>IF(L6&gt;=1,"Complete",IF(L6&gt;0,"In Progress","Not Started"))</f>
        <v/>
      </c>
      <c r="Q6" s="35">
        <f>IFERROR(MID($A$1,FIND(" acq",$A$1)-4,4)*1,"")</f>
        <v/>
      </c>
      <c r="R6" s="7" t="n"/>
      <c r="S6" s="111" t="n"/>
    </row>
    <row r="7" ht="30" customHeight="1">
      <c r="A7" s="7" t="n">
        <v>119</v>
      </c>
      <c r="B7" s="7" t="inlineStr">
        <is>
          <t>1100- Specialties, Equipment &amp; Furnishings</t>
        </is>
      </c>
      <c r="C7" s="7" t="inlineStr">
        <is>
          <t>Pool Furniture &amp; Games</t>
        </is>
      </c>
      <c r="D7" s="40" t="inlineStr">
        <is>
          <t>Need 4-6 new  in pool loungers, lounge seating, games, lounge seating needed by fire place</t>
        </is>
      </c>
      <c r="E7" s="67" t="inlineStr">
        <is>
          <t>Capex</t>
        </is>
      </c>
      <c r="F7" s="7" t="inlineStr">
        <is>
          <t>Year 1</t>
        </is>
      </c>
      <c r="G7" s="20" t="n">
        <v>60000</v>
      </c>
      <c r="H7" s="20" t="n">
        <v>0</v>
      </c>
      <c r="I7" s="21">
        <f>G7-H7</f>
        <v/>
      </c>
      <c r="J7" s="8">
        <f>IF(G7=0,0,H7/G7)</f>
        <v/>
      </c>
      <c r="K7" s="35" t="inlineStr">
        <is>
          <t>N/A</t>
        </is>
      </c>
      <c r="L7" s="8">
        <f>MIN(J7,1)</f>
        <v/>
      </c>
      <c r="M7" t="inlineStr">
        <is>
          <t>Need 4-6 new  in pool loungers, lounge seating, games, lounge seating needed by fire place</t>
        </is>
      </c>
      <c r="N7" s="7">
        <f>IF(E7="GC","1st Call","Other")</f>
        <v/>
      </c>
      <c r="O7" s="7">
        <f>IF(L7&gt;=1,"Complete",IF(L7&gt;0,"In Progress","Not Started"))</f>
        <v/>
      </c>
      <c r="Q7" s="35">
        <f>IFERROR(MID($A$1,FIND(" acq",$A$1)-4,4)*1,"")</f>
        <v/>
      </c>
      <c r="R7" s="7" t="n"/>
      <c r="S7" s="111" t="n"/>
    </row>
    <row r="8">
      <c r="A8" s="17" t="n">
        <v>92</v>
      </c>
      <c r="B8" s="7" t="inlineStr">
        <is>
          <t>0900 - FF&amp;E in Units</t>
        </is>
      </c>
      <c r="C8" s="7" t="inlineStr">
        <is>
          <t>Pet yard enclosures</t>
        </is>
      </c>
      <c r="D8" s="40" t="inlineStr">
        <is>
          <t>About 10 units we could add yards to</t>
        </is>
      </c>
      <c r="E8" s="41" t="inlineStr">
        <is>
          <t>GC</t>
        </is>
      </c>
      <c r="F8" s="7" t="inlineStr">
        <is>
          <t>Year 1</t>
        </is>
      </c>
      <c r="G8" s="20" t="n">
        <v>58000</v>
      </c>
      <c r="H8" s="20" t="n">
        <v>58000</v>
      </c>
      <c r="I8" s="21" t="n">
        <v>0</v>
      </c>
      <c r="J8" s="8">
        <f>IF(G8=0,0,H8/G8)</f>
        <v/>
      </c>
      <c r="K8" s="35" t="n">
        <v>0</v>
      </c>
      <c r="L8" s="8">
        <f>MIN(J8,1)</f>
        <v/>
      </c>
      <c r="M8" t="inlineStr">
        <is>
          <t>About 10 units we could add yards to</t>
        </is>
      </c>
      <c r="N8" s="7">
        <f>IF(E8="GC","1st Call","Other")</f>
        <v/>
      </c>
      <c r="O8" s="7">
        <f>IF(L8&gt;=1,"Complete",IF(L8&gt;0,"In Progress","Not Started"))</f>
        <v/>
      </c>
      <c r="Q8" s="35">
        <f>IFERROR(MID($A$1,FIND(" acq",$A$1)-4,4)*1,"")</f>
        <v/>
      </c>
      <c r="R8" s="7" t="n"/>
      <c r="S8" s="111" t="n"/>
    </row>
    <row r="9" ht="30" customHeight="1">
      <c r="A9" s="7" t="n">
        <v>21</v>
      </c>
      <c r="B9" s="7" t="inlineStr">
        <is>
          <t>0200 - Site Utilities &amp; Improvements</t>
        </is>
      </c>
      <c r="C9" s="7" t="inlineStr">
        <is>
          <t>Landscaping</t>
        </is>
      </c>
      <c r="D9" s="40" t="inlineStr">
        <is>
          <t>Add landscaping in planters around pool.  Look at hardier fan palms, can be smaller to reduce cost.</t>
        </is>
      </c>
      <c r="E9" s="67" t="inlineStr">
        <is>
          <t>Capex</t>
        </is>
      </c>
      <c r="F9" s="7" t="inlineStr">
        <is>
          <t>Year 1</t>
        </is>
      </c>
      <c r="G9" s="20" t="n">
        <v>50000</v>
      </c>
      <c r="H9" s="20" t="n">
        <v>15834.57</v>
      </c>
      <c r="I9" s="21">
        <f>G9-H9</f>
        <v/>
      </c>
      <c r="J9" s="8">
        <f>IF(G9=0,0,H9/G9)</f>
        <v/>
      </c>
      <c r="K9" s="35" t="inlineStr">
        <is>
          <t>N/A</t>
        </is>
      </c>
      <c r="L9" s="8">
        <f>MIN(J9,1)</f>
        <v/>
      </c>
      <c r="M9" t="inlineStr">
        <is>
          <t>Add landscaping in planters around pool.  Look at hardier fan palms, can be smaller to reduce cost.</t>
        </is>
      </c>
      <c r="N9" s="7">
        <f>IF(E9="GC","1st Call","Other")</f>
        <v/>
      </c>
      <c r="O9" s="7">
        <f>IF(L9&gt;=1,"Complete",IF(L9&gt;0,"In Progress","Not Started"))</f>
        <v/>
      </c>
      <c r="Q9" s="35">
        <f>IFERROR(MID($A$1,FIND(" acq",$A$1)-4,4)*1,"")</f>
        <v/>
      </c>
      <c r="R9" s="7" t="n"/>
      <c r="S9" s="111" t="n"/>
    </row>
    <row r="10">
      <c r="A10" s="17" t="n">
        <v>76</v>
      </c>
      <c r="B10" s="7" t="inlineStr">
        <is>
          <t>0800 - Exterior Wall</t>
        </is>
      </c>
      <c r="C10" s="7" t="inlineStr">
        <is>
          <t>Interior Hallway painting</t>
        </is>
      </c>
      <c r="D10" s="40" t="inlineStr">
        <is>
          <t>Breezeway paint</t>
        </is>
      </c>
      <c r="E10" s="67" t="inlineStr">
        <is>
          <t>Capex</t>
        </is>
      </c>
      <c r="F10" s="7" t="inlineStr">
        <is>
          <t>Year 1</t>
        </is>
      </c>
      <c r="G10" s="20" t="n">
        <v>45000</v>
      </c>
      <c r="H10" s="20" t="n">
        <v>0</v>
      </c>
      <c r="I10" s="21">
        <f>G10-H10</f>
        <v/>
      </c>
      <c r="J10" s="8">
        <f>IF(G10=0,0,H10/G10)</f>
        <v/>
      </c>
      <c r="K10" s="35" t="inlineStr">
        <is>
          <t>N/A</t>
        </is>
      </c>
      <c r="L10" s="8">
        <f>MIN(J10,1)</f>
        <v/>
      </c>
      <c r="M10" t="inlineStr">
        <is>
          <t>Breezeway paint</t>
        </is>
      </c>
      <c r="N10" s="7">
        <f>IF(E10="GC","1st Call","Other")</f>
        <v/>
      </c>
      <c r="O10" s="7">
        <f>IF(L10&gt;=1,"Complete",IF(L10&gt;0,"In Progress","Not Started"))</f>
        <v/>
      </c>
      <c r="Q10" s="35">
        <f>IFERROR(MID($A$1,FIND(" acq",$A$1)-4,4)*1,"")</f>
        <v/>
      </c>
      <c r="R10" s="7" t="n"/>
      <c r="S10" s="111" t="n"/>
    </row>
    <row r="11" ht="30" customHeight="1">
      <c r="A11" s="7" t="n">
        <v>114</v>
      </c>
      <c r="B11" s="7" t="inlineStr">
        <is>
          <t>1100- Specialties, Equipment &amp; Furnishings</t>
        </is>
      </c>
      <c r="C11" s="7" t="inlineStr">
        <is>
          <t>Clubhouse / Office Remodel</t>
        </is>
      </c>
      <c r="D11" s="40" t="inlineStr">
        <is>
          <t>Iif we are ok with the tuscan, somewhat dated look, there is minimal scope ($10k).</t>
        </is>
      </c>
      <c r="E11" s="67" t="inlineStr">
        <is>
          <t>Capex</t>
        </is>
      </c>
      <c r="F11" s="7" t="inlineStr">
        <is>
          <t>Year 1</t>
        </is>
      </c>
      <c r="G11" s="20" t="n">
        <v>40000</v>
      </c>
      <c r="H11" s="20" t="n">
        <v>0</v>
      </c>
      <c r="I11" s="21">
        <f>G11-H11</f>
        <v/>
      </c>
      <c r="J11" s="8">
        <f>IF(G11=0,0,H11/G11)</f>
        <v/>
      </c>
      <c r="K11" s="35" t="inlineStr">
        <is>
          <t>N/A</t>
        </is>
      </c>
      <c r="L11" s="8">
        <f>MIN(J11,1)</f>
        <v/>
      </c>
      <c r="M11" t="inlineStr">
        <is>
          <t>Iif we are ok with the tuscan, somewhat dated look, there is minimal scope ($10k).</t>
        </is>
      </c>
      <c r="N11" s="7">
        <f>IF(E11="GC","1st Call","Other")</f>
        <v/>
      </c>
      <c r="O11" s="7">
        <f>IF(L11&gt;=1,"Complete",IF(L11&gt;0,"In Progress","Not Started"))</f>
        <v/>
      </c>
      <c r="Q11" s="35">
        <f>IFERROR(MID($A$1,FIND(" acq",$A$1)-4,4)*1,"")</f>
        <v/>
      </c>
      <c r="R11" s="7" t="n"/>
      <c r="S11" s="111" t="n"/>
    </row>
    <row r="12" ht="30" customHeight="1">
      <c r="A12" s="17" t="n">
        <v>126</v>
      </c>
      <c r="B12" s="7" t="inlineStr">
        <is>
          <t>1100- Specialties, Equipment &amp; Furnishings</t>
        </is>
      </c>
      <c r="C12" s="7" t="inlineStr">
        <is>
          <t>Package Lockers</t>
        </is>
      </c>
      <c r="D12" s="40" t="inlineStr">
        <is>
          <t>No need, have fetch, but can look at adding package lockers outside of mail area</t>
        </is>
      </c>
      <c r="E12" s="67" t="inlineStr">
        <is>
          <t>Capex</t>
        </is>
      </c>
      <c r="F12" s="7" t="inlineStr">
        <is>
          <t>Year 1</t>
        </is>
      </c>
      <c r="G12" s="20" t="n">
        <v>40000</v>
      </c>
      <c r="H12" s="20" t="n">
        <v>26287</v>
      </c>
      <c r="I12" s="21">
        <f>G12-H12</f>
        <v/>
      </c>
      <c r="J12" s="8">
        <f>IF(G12=0,0,H12/G12)</f>
        <v/>
      </c>
      <c r="K12" s="35" t="inlineStr">
        <is>
          <t>N/A</t>
        </is>
      </c>
      <c r="L12" s="8">
        <f>MIN(J12,1)</f>
        <v/>
      </c>
      <c r="M12" t="inlineStr">
        <is>
          <t>No need, have fetch, but can look at adding package lockers outside of mail area</t>
        </is>
      </c>
      <c r="N12" s="7">
        <f>IF(E12="GC","1st Call","Other")</f>
        <v/>
      </c>
      <c r="O12" s="7">
        <f>IF(L12&gt;=1,"Complete",IF(L12&gt;0,"In Progress","Not Started"))</f>
        <v/>
      </c>
      <c r="Q12" s="35">
        <f>IFERROR(MID($A$1,FIND(" acq",$A$1)-4,4)*1,"")</f>
        <v/>
      </c>
      <c r="R12" s="7" t="n"/>
      <c r="S12" s="111" t="n"/>
    </row>
    <row r="13">
      <c r="A13" s="7" t="n">
        <v>105</v>
      </c>
      <c r="B13" s="7" t="inlineStr">
        <is>
          <t>0900 - FF&amp;E in Units</t>
        </is>
      </c>
      <c r="C13" s="7" t="inlineStr">
        <is>
          <t>Fire Stops</t>
        </is>
      </c>
      <c r="D13" s="40" t="inlineStr">
        <is>
          <t>LowPro (Pair covers 4 burner range)- For range top microwaves</t>
        </is>
      </c>
      <c r="E13" s="67" t="inlineStr">
        <is>
          <t>Capex</t>
        </is>
      </c>
      <c r="F13" s="7" t="inlineStr">
        <is>
          <t>Year 1</t>
        </is>
      </c>
      <c r="G13" s="20" t="n">
        <v>36338</v>
      </c>
      <c r="H13" s="20" t="n">
        <v>38947</v>
      </c>
      <c r="I13" s="21">
        <f>G13-H13</f>
        <v/>
      </c>
      <c r="J13" s="8">
        <f>IF(G13=0,0,H13/G13)</f>
        <v/>
      </c>
      <c r="K13" s="35" t="inlineStr">
        <is>
          <t>N/A</t>
        </is>
      </c>
      <c r="L13" s="8">
        <f>MIN(J13,1)</f>
        <v/>
      </c>
      <c r="M13" t="inlineStr">
        <is>
          <t>LowPro (Pair covers 4 burner range)- For range top microwaves</t>
        </is>
      </c>
      <c r="N13" s="7">
        <f>IF(E13="GC","1st Call","Other")</f>
        <v/>
      </c>
      <c r="O13" s="7">
        <f>IF(L13&gt;=1,"Complete",IF(L13&gt;0,"In Progress","Not Started"))</f>
        <v/>
      </c>
      <c r="Q13" s="35">
        <f>IFERROR(MID($A$1,FIND(" acq",$A$1)-4,4)*1,"")</f>
        <v/>
      </c>
      <c r="R13" s="7" t="n"/>
      <c r="S13" s="111" t="n"/>
    </row>
    <row r="14" ht="30" customHeight="1">
      <c r="A14" s="17" t="n">
        <v>22</v>
      </c>
      <c r="B14" s="7" t="inlineStr">
        <is>
          <t>0200 - Site Utilities &amp; Improvements</t>
        </is>
      </c>
      <c r="C14" s="7" t="inlineStr">
        <is>
          <t>Landscaping- entry &amp; in front of office</t>
        </is>
      </c>
      <c r="D14" s="40" t="inlineStr">
        <is>
          <t>PCA- $19,500- Address bare areas throughout property
Add seasonal color, add turf where needed</t>
        </is>
      </c>
      <c r="E14" s="41" t="inlineStr">
        <is>
          <t>GC</t>
        </is>
      </c>
      <c r="F14" s="7" t="inlineStr">
        <is>
          <t>Year 1</t>
        </is>
      </c>
      <c r="G14" s="20" t="n">
        <v>35000</v>
      </c>
      <c r="H14" s="20" t="n">
        <v>35000</v>
      </c>
      <c r="I14" s="21" t="n">
        <v>0</v>
      </c>
      <c r="J14" s="8">
        <f>IF(G14=0,0,H14/G14)</f>
        <v/>
      </c>
      <c r="K14" s="35" t="n">
        <v>0</v>
      </c>
      <c r="L14" s="8">
        <f>MIN(J14,1)</f>
        <v/>
      </c>
      <c r="M14" t="inlineStr">
        <is>
          <t>PCA- $19,500- Address bare areas throughout property
Add seasonal color, add turf where needed</t>
        </is>
      </c>
      <c r="N14" s="7">
        <f>IF(E14="GC","1st Call","Other")</f>
        <v/>
      </c>
      <c r="O14" s="7">
        <f>IF(L14&gt;=1,"Complete",IF(L14&gt;0,"In Progress","Not Started"))</f>
        <v/>
      </c>
      <c r="Q14" s="35">
        <f>IFERROR(MID($A$1,FIND(" acq",$A$1)-4,4)*1,"")</f>
        <v/>
      </c>
      <c r="R14" s="7" t="n"/>
      <c r="S14" s="111" t="n"/>
    </row>
    <row r="15">
      <c r="A15" s="7" t="n">
        <v>152</v>
      </c>
      <c r="B15" s="7" t="inlineStr">
        <is>
          <t>1600 - Electrical</t>
        </is>
      </c>
      <c r="C15" s="7" t="inlineStr">
        <is>
          <t>Common area light fixtures</t>
        </is>
      </c>
      <c r="D15" s="40" t="inlineStr">
        <is>
          <t>Replace pole lights with LED</t>
        </is>
      </c>
      <c r="E15" s="41" t="inlineStr">
        <is>
          <t>GC</t>
        </is>
      </c>
      <c r="F15" s="7" t="inlineStr">
        <is>
          <t>Year 1</t>
        </is>
      </c>
      <c r="G15" s="20" t="n">
        <v>31000</v>
      </c>
      <c r="H15" s="20" t="n">
        <v>31000</v>
      </c>
      <c r="I15" s="21" t="n">
        <v>0</v>
      </c>
      <c r="J15" s="8">
        <f>IF(G15=0,0,H15/G15)</f>
        <v/>
      </c>
      <c r="K15" s="35" t="n">
        <v>0</v>
      </c>
      <c r="L15" s="8">
        <f>MIN(J15,1)</f>
        <v/>
      </c>
      <c r="M15" t="inlineStr">
        <is>
          <t>Replace pole lights with LED</t>
        </is>
      </c>
      <c r="N15" s="7">
        <f>IF(E15="GC","1st Call","Other")</f>
        <v/>
      </c>
      <c r="O15" s="7">
        <f>IF(L15&gt;=1,"Complete",IF(L15&gt;0,"In Progress","Not Started"))</f>
        <v/>
      </c>
      <c r="Q15" s="35">
        <f>IFERROR(MID($A$1,FIND(" acq",$A$1)-4,4)*1,"")</f>
        <v/>
      </c>
      <c r="R15" s="7" t="n"/>
      <c r="S15" s="111" t="n"/>
    </row>
    <row r="16" ht="45" customHeight="1">
      <c r="A16" s="17" t="n">
        <v>115</v>
      </c>
      <c r="B16" s="7" t="inlineStr">
        <is>
          <t>1100- Specialties, Equipment &amp; Furnishings</t>
        </is>
      </c>
      <c r="C16" s="7" t="inlineStr">
        <is>
          <t>Clubhouse / Office Furniture</t>
        </is>
      </c>
      <c r="D16" s="40" t="inlineStr">
        <is>
          <t>Same as the renovation scope, this can either be minimal (need to reupholster some items) if we keep the theme, or it will be substantial if we change it.</t>
        </is>
      </c>
      <c r="E16" s="67" t="inlineStr">
        <is>
          <t>Capex</t>
        </is>
      </c>
      <c r="F16" s="7" t="inlineStr">
        <is>
          <t>Year 1</t>
        </is>
      </c>
      <c r="G16" s="20" t="n">
        <v>30000</v>
      </c>
      <c r="H16" s="20" t="n">
        <v>10173</v>
      </c>
      <c r="I16" s="21">
        <f>G16-H16</f>
        <v/>
      </c>
      <c r="J16" s="8">
        <f>IF(G16=0,0,H16/G16)</f>
        <v/>
      </c>
      <c r="K16" s="35" t="inlineStr">
        <is>
          <t>N/A</t>
        </is>
      </c>
      <c r="L16" s="8">
        <f>MIN(J16,1)</f>
        <v/>
      </c>
      <c r="M16" t="inlineStr">
        <is>
          <t>Same as the renovation scope, this can either be minimal (need to reupholster some items) if we keep the theme, or it will be substantial if we change it.</t>
        </is>
      </c>
      <c r="N16" s="7">
        <f>IF(E16="GC","1st Call","Other")</f>
        <v/>
      </c>
      <c r="O16" s="7">
        <f>IF(L16&gt;=1,"Complete",IF(L16&gt;0,"In Progress","Not Started"))</f>
        <v/>
      </c>
      <c r="Q16" s="35">
        <f>IFERROR(MID($A$1,FIND(" acq",$A$1)-4,4)*1,"")</f>
        <v/>
      </c>
      <c r="R16" s="7" t="n"/>
      <c r="S16" s="111" t="n"/>
    </row>
    <row r="17" ht="30" customHeight="1">
      <c r="A17" s="7" t="n">
        <v>118</v>
      </c>
      <c r="B17" s="7" t="inlineStr">
        <is>
          <t>1100- Specialties, Equipment &amp; Furnishings</t>
        </is>
      </c>
      <c r="C17" s="7" t="inlineStr">
        <is>
          <t>Pool Area Remodel</t>
        </is>
      </c>
      <c r="D17" s="40" t="inlineStr">
        <is>
          <t>Pool speaker needs repair, add lights in 6 planters. Turf around perimeter, bigger TV under gazebo</t>
        </is>
      </c>
      <c r="E17" s="67" t="inlineStr">
        <is>
          <t>Capex</t>
        </is>
      </c>
      <c r="F17" s="7" t="inlineStr">
        <is>
          <t>Year 1</t>
        </is>
      </c>
      <c r="G17" s="20" t="n">
        <v>30000</v>
      </c>
      <c r="H17" s="20" t="n">
        <v>7776.27</v>
      </c>
      <c r="I17" s="21">
        <f>G17-H17</f>
        <v/>
      </c>
      <c r="J17" s="8">
        <f>IF(G17=0,0,H17/G17)</f>
        <v/>
      </c>
      <c r="K17" s="35" t="inlineStr">
        <is>
          <t>N/A</t>
        </is>
      </c>
      <c r="L17" s="8">
        <f>MIN(J17,1)</f>
        <v/>
      </c>
      <c r="M17" t="inlineStr">
        <is>
          <t>Pool speaker needs repair, add lights in 6 planters. Turf around perimeter, bigger TV under gazebo</t>
        </is>
      </c>
      <c r="N17" s="7">
        <f>IF(E17="GC","1st Call","Other")</f>
        <v/>
      </c>
      <c r="O17" s="7">
        <f>IF(L17&gt;=1,"Complete",IF(L17&gt;0,"In Progress","Not Started"))</f>
        <v/>
      </c>
      <c r="Q17" s="35">
        <f>IFERROR(MID($A$1,FIND(" acq",$A$1)-4,4)*1,"")</f>
        <v/>
      </c>
      <c r="R17" s="7" t="n"/>
      <c r="S17" s="111" t="n"/>
    </row>
    <row r="18" ht="30" customHeight="1">
      <c r="A18" s="17" t="n">
        <v>129</v>
      </c>
      <c r="B18" s="7" t="inlineStr">
        <is>
          <t>1100- Specialties, Equipment &amp; Furnishings</t>
        </is>
      </c>
      <c r="C18" s="7" t="inlineStr">
        <is>
          <t>Repair or Repalce the Fire Extinguisher Cabinets</t>
        </is>
      </c>
      <c r="D18" s="40" t="inlineStr">
        <is>
          <t>From MEP Report- The fire extinguisher cabinets throughout the residentail building breezeways are corroding.</t>
        </is>
      </c>
      <c r="E18" s="67" t="inlineStr">
        <is>
          <t>Capex</t>
        </is>
      </c>
      <c r="F18" s="7" t="inlineStr">
        <is>
          <t>Year 1</t>
        </is>
      </c>
      <c r="G18" s="20" t="n">
        <v>30000</v>
      </c>
      <c r="H18" s="20" t="n">
        <v>35550</v>
      </c>
      <c r="I18" s="21">
        <f>G18-H18</f>
        <v/>
      </c>
      <c r="J18" s="8">
        <f>IF(G18=0,0,H18/G18)</f>
        <v/>
      </c>
      <c r="K18" s="35" t="inlineStr">
        <is>
          <t>N/A</t>
        </is>
      </c>
      <c r="L18" s="8">
        <f>MIN(J18,1)</f>
        <v/>
      </c>
      <c r="M18" t="inlineStr">
        <is>
          <t>From MEP Report- The fire extinguisher cabinets throughout the residentail building breezeways are corroding.</t>
        </is>
      </c>
      <c r="N18" s="7">
        <f>IF(E18="GC","1st Call","Other")</f>
        <v/>
      </c>
      <c r="O18" s="7">
        <f>IF(L18&gt;=1,"Complete",IF(L18&gt;0,"In Progress","Not Started"))</f>
        <v/>
      </c>
      <c r="Q18" s="35">
        <f>IFERROR(MID($A$1,FIND(" acq",$A$1)-4,4)*1,"")</f>
        <v/>
      </c>
      <c r="R18" s="7" t="n"/>
      <c r="S18" s="111" t="n"/>
    </row>
    <row r="19">
      <c r="A19" s="7" t="n">
        <v>19</v>
      </c>
      <c r="B19" s="7" t="inlineStr">
        <is>
          <t>0200 - Site Utilities &amp; Improvements</t>
        </is>
      </c>
      <c r="C19" s="7" t="inlineStr">
        <is>
          <t>Fences &amp; gates - site perimeter</t>
        </is>
      </c>
      <c r="D19" s="40" t="inlineStr">
        <is>
          <t>Paint perimeter fence</t>
        </is>
      </c>
      <c r="E19" s="41" t="inlineStr">
        <is>
          <t>GC</t>
        </is>
      </c>
      <c r="F19" s="7" t="inlineStr">
        <is>
          <t>Year 1</t>
        </is>
      </c>
      <c r="G19" s="20" t="n">
        <v>26500</v>
      </c>
      <c r="H19" s="20" t="n">
        <v>26500</v>
      </c>
      <c r="I19" s="21" t="n">
        <v>0</v>
      </c>
      <c r="J19" s="8">
        <f>IF(G19=0,0,H19/G19)</f>
        <v/>
      </c>
      <c r="K19" s="35" t="n">
        <v>0</v>
      </c>
      <c r="L19" s="8">
        <f>MIN(J19,1)</f>
        <v/>
      </c>
      <c r="M19" t="inlineStr">
        <is>
          <t>Paint perimeter fence</t>
        </is>
      </c>
      <c r="N19" s="7">
        <f>IF(E19="GC","1st Call","Other")</f>
        <v/>
      </c>
      <c r="O19" s="7">
        <f>IF(L19&gt;=1,"Complete",IF(L19&gt;0,"In Progress","Not Started"))</f>
        <v/>
      </c>
      <c r="Q19" s="35">
        <f>IFERROR(MID($A$1,FIND(" acq",$A$1)-4,4)*1,"")</f>
        <v/>
      </c>
      <c r="R19" s="7" t="n"/>
      <c r="S19" s="111" t="n"/>
    </row>
    <row r="20">
      <c r="A20" s="17" t="n">
        <v>17</v>
      </c>
      <c r="B20" s="7" t="inlineStr">
        <is>
          <t>0200 - Site Utilities &amp; Improvements</t>
        </is>
      </c>
      <c r="C20" s="7" t="inlineStr">
        <is>
          <t>Landscape irrigation</t>
        </is>
      </c>
      <c r="D20" s="40" t="inlineStr">
        <is>
          <t>inspect and repair Irrigation</t>
        </is>
      </c>
      <c r="E20" s="41" t="inlineStr">
        <is>
          <t>GC</t>
        </is>
      </c>
      <c r="F20" s="7" t="inlineStr">
        <is>
          <t>Year 1</t>
        </is>
      </c>
      <c r="G20" s="20" t="n">
        <v>22600</v>
      </c>
      <c r="H20" s="20" t="n">
        <v>22600</v>
      </c>
      <c r="I20" s="21" t="n">
        <v>0</v>
      </c>
      <c r="J20" s="8">
        <f>IF(G20=0,0,H20/G20)</f>
        <v/>
      </c>
      <c r="K20" s="35" t="n">
        <v>0</v>
      </c>
      <c r="L20" s="8">
        <f>MIN(J20,1)</f>
        <v/>
      </c>
      <c r="M20" t="inlineStr">
        <is>
          <t>inspect and repair Irrigation</t>
        </is>
      </c>
      <c r="N20" s="7">
        <f>IF(E20="GC","1st Call","Other")</f>
        <v/>
      </c>
      <c r="O20" s="7">
        <f>IF(L20&gt;=1,"Complete",IF(L20&gt;0,"In Progress","Not Started"))</f>
        <v/>
      </c>
      <c r="Q20" s="35">
        <f>IFERROR(MID($A$1,FIND(" acq",$A$1)-4,4)*1,"")</f>
        <v/>
      </c>
      <c r="R20" s="7" t="n"/>
      <c r="S20" s="111" t="n"/>
    </row>
    <row r="21">
      <c r="A21" s="7" t="n">
        <v>32</v>
      </c>
      <c r="B21" s="7" t="inlineStr">
        <is>
          <t>0200 - Site Utilities &amp; Improvements</t>
        </is>
      </c>
      <c r="C21" s="7" t="inlineStr">
        <is>
          <t>Carports / Garages</t>
        </is>
      </c>
      <c r="D21" s="40" t="inlineStr">
        <is>
          <t>Repair and paint Garages</t>
        </is>
      </c>
      <c r="E21" s="41" t="inlineStr">
        <is>
          <t>GC</t>
        </is>
      </c>
      <c r="F21" s="7" t="inlineStr">
        <is>
          <t>Year 1</t>
        </is>
      </c>
      <c r="G21" s="20" t="n">
        <v>22000</v>
      </c>
      <c r="H21" s="20" t="n">
        <v>22000</v>
      </c>
      <c r="I21" s="21" t="n">
        <v>0</v>
      </c>
      <c r="J21" s="8">
        <f>IF(G21=0,0,H21/G21)</f>
        <v/>
      </c>
      <c r="K21" s="35" t="n">
        <v>0</v>
      </c>
      <c r="L21" s="8">
        <f>MIN(J21,1)</f>
        <v/>
      </c>
      <c r="M21" t="inlineStr">
        <is>
          <t>Repair and paint Garages</t>
        </is>
      </c>
      <c r="N21" s="7">
        <f>IF(E21="GC","1st Call","Other")</f>
        <v/>
      </c>
      <c r="O21" s="7">
        <f>IF(L21&gt;=1,"Complete",IF(L21&gt;0,"In Progress","Not Started"))</f>
        <v/>
      </c>
      <c r="Q21" s="35">
        <f>IFERROR(MID($A$1,FIND(" acq",$A$1)-4,4)*1,"")</f>
        <v/>
      </c>
      <c r="R21" s="7" t="n"/>
      <c r="S21" s="111" t="n"/>
    </row>
    <row r="22" ht="30" customHeight="1">
      <c r="A22" s="17" t="n">
        <v>121</v>
      </c>
      <c r="B22" s="7" t="inlineStr">
        <is>
          <t>1100- Specialties, Equipment &amp; Furnishings</t>
        </is>
      </c>
      <c r="C22" s="7" t="inlineStr">
        <is>
          <t>Dog Park</t>
        </is>
      </c>
      <c r="D22" s="40" t="inlineStr">
        <is>
          <t>Rubber matting for dog wash room, water station, shade structure, benches</t>
        </is>
      </c>
      <c r="E22" s="67" t="inlineStr">
        <is>
          <t>Capex</t>
        </is>
      </c>
      <c r="F22" s="7" t="inlineStr">
        <is>
          <t>Year 1</t>
        </is>
      </c>
      <c r="G22" s="20" t="n">
        <v>20000</v>
      </c>
      <c r="H22" s="20" t="n">
        <v>13057</v>
      </c>
      <c r="I22" s="21">
        <f>G22-H22</f>
        <v/>
      </c>
      <c r="J22" s="8">
        <f>IF(G22=0,0,H22/G22)</f>
        <v/>
      </c>
      <c r="K22" s="35" t="inlineStr">
        <is>
          <t>N/A</t>
        </is>
      </c>
      <c r="L22" s="8">
        <f>MIN(J22,1)</f>
        <v/>
      </c>
      <c r="M22" t="inlineStr">
        <is>
          <t>Rubber matting for dog wash room, water station, shade structure, benches</t>
        </is>
      </c>
      <c r="N22" s="7">
        <f>IF(E22="GC","1st Call","Other")</f>
        <v/>
      </c>
      <c r="O22" s="7">
        <f>IF(L22&gt;=1,"Complete",IF(L22&gt;0,"In Progress","Not Started"))</f>
        <v/>
      </c>
      <c r="Q22" s="35">
        <f>IFERROR(MID($A$1,FIND(" acq",$A$1)-4,4)*1,"")</f>
        <v/>
      </c>
      <c r="R22" s="7" t="n"/>
      <c r="S22" s="111" t="n"/>
    </row>
    <row r="23">
      <c r="A23" s="7" t="n">
        <v>122</v>
      </c>
      <c r="B23" s="7" t="inlineStr">
        <is>
          <t>1100- Specialties, Equipment &amp; Furnishings</t>
        </is>
      </c>
      <c r="C23" s="7" t="inlineStr">
        <is>
          <t>Unit Model Update</t>
        </is>
      </c>
      <c r="D23" s="40" t="inlineStr">
        <is>
          <t>Add model furniture in 1 br unit, outside stepping stones in yard?</t>
        </is>
      </c>
      <c r="E23" s="67" t="inlineStr">
        <is>
          <t>Capex</t>
        </is>
      </c>
      <c r="F23" s="7" t="inlineStr">
        <is>
          <t>Year 1</t>
        </is>
      </c>
      <c r="G23" s="20" t="n">
        <v>20000</v>
      </c>
      <c r="H23" s="20" t="n">
        <v>0</v>
      </c>
      <c r="I23" s="21">
        <f>G23-H23</f>
        <v/>
      </c>
      <c r="J23" s="8">
        <f>IF(G23=0,0,H23/G23)</f>
        <v/>
      </c>
      <c r="K23" s="35" t="inlineStr">
        <is>
          <t>N/A</t>
        </is>
      </c>
      <c r="L23" s="8">
        <f>MIN(J23,1)</f>
        <v/>
      </c>
      <c r="M23" t="inlineStr">
        <is>
          <t>Add model furniture in 1 br unit, outside stepping stones in yard?</t>
        </is>
      </c>
      <c r="N23" s="7">
        <f>IF(E23="GC","1st Call","Other")</f>
        <v/>
      </c>
      <c r="O23" s="7">
        <f>IF(L23&gt;=1,"Complete",IF(L23&gt;0,"In Progress","Not Started"))</f>
        <v/>
      </c>
      <c r="Q23" s="35">
        <f>IFERROR(MID($A$1,FIND(" acq",$A$1)-4,4)*1,"")</f>
        <v/>
      </c>
      <c r="R23" s="7" t="n"/>
      <c r="S23" s="111" t="n"/>
    </row>
    <row r="24" ht="30" customHeight="1">
      <c r="A24" s="17" t="n">
        <v>128</v>
      </c>
      <c r="B24" s="7" t="inlineStr">
        <is>
          <t>1100- Specialties, Equipment &amp; Furnishings</t>
        </is>
      </c>
      <c r="C24" s="7" t="inlineStr">
        <is>
          <t>EV Chargers</t>
        </is>
      </c>
      <c r="D24" s="40" t="inlineStr">
        <is>
          <t>Look at level 1 chargers for garages, manager feels they can upcharge</t>
        </is>
      </c>
      <c r="E24" s="67" t="inlineStr">
        <is>
          <t>Capex</t>
        </is>
      </c>
      <c r="F24" s="7" t="inlineStr">
        <is>
          <t>Year 1</t>
        </is>
      </c>
      <c r="G24" s="20" t="n">
        <v>20000</v>
      </c>
      <c r="H24" s="20" t="n">
        <v>0</v>
      </c>
      <c r="I24" s="21">
        <f>G24-H24</f>
        <v/>
      </c>
      <c r="J24" s="8">
        <f>IF(G24=0,0,H24/G24)</f>
        <v/>
      </c>
      <c r="K24" s="35" t="inlineStr">
        <is>
          <t>N/A</t>
        </is>
      </c>
      <c r="L24" s="8">
        <f>MIN(J24,1)</f>
        <v/>
      </c>
      <c r="M24" t="inlineStr">
        <is>
          <t>Look at level 1 chargers for garages, manager feels they can upcharge</t>
        </is>
      </c>
      <c r="N24" s="7">
        <f>IF(E24="GC","1st Call","Other")</f>
        <v/>
      </c>
      <c r="O24" s="7">
        <f>IF(L24&gt;=1,"Complete",IF(L24&gt;0,"In Progress","Not Started"))</f>
        <v/>
      </c>
      <c r="Q24" s="35">
        <f>IFERROR(MID($A$1,FIND(" acq",$A$1)-4,4)*1,"")</f>
        <v/>
      </c>
      <c r="R24" s="7" t="n"/>
      <c r="S24" s="111" t="n"/>
    </row>
    <row r="25">
      <c r="A25" s="7" t="n">
        <v>34</v>
      </c>
      <c r="B25" s="7" t="inlineStr">
        <is>
          <t>0200 - Site Utilities &amp; Improvements</t>
        </is>
      </c>
      <c r="C25" s="7" t="inlineStr">
        <is>
          <t xml:space="preserve">Pet yards </t>
        </is>
      </c>
      <c r="D25" s="40" t="inlineStr">
        <is>
          <t>paint pet yard fencing</t>
        </is>
      </c>
      <c r="E25" s="41" t="inlineStr">
        <is>
          <t>GC</t>
        </is>
      </c>
      <c r="F25" s="7" t="inlineStr">
        <is>
          <t>Year 1</t>
        </is>
      </c>
      <c r="G25" s="20" t="n">
        <v>15000</v>
      </c>
      <c r="H25" s="20" t="n">
        <v>15000</v>
      </c>
      <c r="I25" s="21" t="n">
        <v>0</v>
      </c>
      <c r="J25" s="8">
        <f>IF(G25=0,0,H25/G25)</f>
        <v/>
      </c>
      <c r="K25" s="35" t="n">
        <v>0</v>
      </c>
      <c r="L25" s="8">
        <f>MIN(J25,1)</f>
        <v/>
      </c>
      <c r="M25" t="inlineStr">
        <is>
          <t>paint pet yard fencing</t>
        </is>
      </c>
      <c r="N25" s="7">
        <f>IF(E25="GC","1st Call","Other")</f>
        <v/>
      </c>
      <c r="O25" s="7">
        <f>IF(L25&gt;=1,"Complete",IF(L25&gt;0,"In Progress","Not Started"))</f>
        <v/>
      </c>
      <c r="Q25" s="35">
        <f>IFERROR(MID($A$1,FIND(" acq",$A$1)-4,4)*1,"")</f>
        <v/>
      </c>
      <c r="R25" s="7" t="n"/>
      <c r="S25" s="111" t="n"/>
    </row>
    <row r="26">
      <c r="A26" s="17" t="n">
        <v>59</v>
      </c>
      <c r="B26" s="7" t="inlineStr">
        <is>
          <t>0700 - Roofing</t>
        </is>
      </c>
      <c r="C26" s="7" t="inlineStr">
        <is>
          <t>Asphalt composite shingle roofing</t>
        </is>
      </c>
      <c r="D26" s="40" t="inlineStr">
        <is>
          <t>Roof inspection and minor repairs</t>
        </is>
      </c>
      <c r="E26" s="41" t="inlineStr">
        <is>
          <t>GC</t>
        </is>
      </c>
      <c r="F26" s="7" t="inlineStr">
        <is>
          <t>Year 1</t>
        </is>
      </c>
      <c r="G26" s="20" t="n">
        <v>15000</v>
      </c>
      <c r="H26" s="20" t="n">
        <v>15000</v>
      </c>
      <c r="I26" s="21" t="n">
        <v>0</v>
      </c>
      <c r="J26" s="8">
        <f>IF(G26=0,0,H26/G26)</f>
        <v/>
      </c>
      <c r="K26" s="35" t="n">
        <v>0</v>
      </c>
      <c r="L26" s="8">
        <f>MIN(J26,1)</f>
        <v/>
      </c>
      <c r="M26" t="inlineStr">
        <is>
          <t>Roof inspection and minor repairs</t>
        </is>
      </c>
      <c r="N26" s="7">
        <f>IF(E26="GC","1st Call","Other")</f>
        <v/>
      </c>
      <c r="O26" s="7">
        <f>IF(L26&gt;=1,"Complete",IF(L26&gt;0,"In Progress","Not Started"))</f>
        <v/>
      </c>
      <c r="Q26" s="35">
        <f>IFERROR(MID($A$1,FIND(" acq",$A$1)-4,4)*1,"")</f>
        <v/>
      </c>
      <c r="R26" s="7" t="n"/>
      <c r="S26" s="111" t="n"/>
    </row>
    <row r="27">
      <c r="A27" s="7" t="n">
        <v>106</v>
      </c>
      <c r="B27" s="7" t="inlineStr">
        <is>
          <t>0900 - FF&amp;E in Units</t>
        </is>
      </c>
      <c r="C27" s="7" t="inlineStr">
        <is>
          <t>Unit deferred maintenance</t>
        </is>
      </c>
      <c r="D27" s="40" t="inlineStr">
        <is>
          <t>Painted sprinkler heads (82 total sprinklers observed in 42 units)</t>
        </is>
      </c>
      <c r="E27" s="67" t="inlineStr">
        <is>
          <t>Capex</t>
        </is>
      </c>
      <c r="F27" s="7" t="inlineStr">
        <is>
          <t>Year 1</t>
        </is>
      </c>
      <c r="G27" s="20" t="n">
        <v>15000</v>
      </c>
      <c r="H27" s="20" t="n">
        <v>2783</v>
      </c>
      <c r="I27" s="21">
        <f>G27-H27</f>
        <v/>
      </c>
      <c r="J27" s="8">
        <f>IF(G27=0,0,H27/G27)</f>
        <v/>
      </c>
      <c r="K27" s="35" t="inlineStr">
        <is>
          <t>N/A</t>
        </is>
      </c>
      <c r="L27" s="8">
        <f>MIN(J27,1)</f>
        <v/>
      </c>
      <c r="M27" t="inlineStr">
        <is>
          <t>Painted sprinkler heads (82 total sprinklers observed in 42 units)</t>
        </is>
      </c>
      <c r="N27" s="7">
        <f>IF(E27="GC","1st Call","Other")</f>
        <v/>
      </c>
      <c r="O27" s="7">
        <f>IF(L27&gt;=1,"Complete",IF(L27&gt;0,"In Progress","Not Started"))</f>
        <v/>
      </c>
      <c r="Q27" s="35">
        <f>IFERROR(MID($A$1,FIND(" acq",$A$1)-4,4)*1,"")</f>
        <v/>
      </c>
      <c r="R27" s="7" t="n"/>
      <c r="S27" s="111" t="n"/>
    </row>
    <row r="28">
      <c r="A28" s="17" t="n">
        <v>117</v>
      </c>
      <c r="B28" s="7" t="inlineStr">
        <is>
          <t>1100- Specialties, Equipment &amp; Furnishings</t>
        </is>
      </c>
      <c r="C28" s="7" t="inlineStr">
        <is>
          <t>Fitness Equipment</t>
        </is>
      </c>
      <c r="D28" s="40" t="inlineStr">
        <is>
          <t>Good equipment currently, request for cross fit equipment</t>
        </is>
      </c>
      <c r="E28" s="67" t="inlineStr">
        <is>
          <t>Capex</t>
        </is>
      </c>
      <c r="F28" s="7" t="inlineStr">
        <is>
          <t>Year 1</t>
        </is>
      </c>
      <c r="G28" s="20" t="n">
        <v>15000</v>
      </c>
      <c r="H28" s="20" t="n">
        <v>0</v>
      </c>
      <c r="I28" s="21">
        <f>G28-H28</f>
        <v/>
      </c>
      <c r="J28" s="8">
        <f>IF(G28=0,0,H28/G28)</f>
        <v/>
      </c>
      <c r="K28" s="35" t="inlineStr">
        <is>
          <t>N/A</t>
        </is>
      </c>
      <c r="L28" s="8">
        <f>MIN(J28,1)</f>
        <v/>
      </c>
      <c r="M28" t="inlineStr">
        <is>
          <t>Good equipment currently, request for cross fit equipment</t>
        </is>
      </c>
      <c r="N28" s="7">
        <f>IF(E28="GC","1st Call","Other")</f>
        <v/>
      </c>
      <c r="O28" s="7">
        <f>IF(L28&gt;=1,"Complete",IF(L28&gt;0,"In Progress","Not Started"))</f>
        <v/>
      </c>
      <c r="Q28" s="35">
        <f>IFERROR(MID($A$1,FIND(" acq",$A$1)-4,4)*1,"")</f>
        <v/>
      </c>
      <c r="R28" s="7" t="n"/>
      <c r="S28" s="111" t="n"/>
    </row>
    <row r="29" ht="30" customHeight="1">
      <c r="A29" s="7" t="n">
        <v>150</v>
      </c>
      <c r="B29" s="7" t="inlineStr">
        <is>
          <t>1600 - Electrical</t>
        </is>
      </c>
      <c r="C29" s="7" t="inlineStr">
        <is>
          <t>Perform Infrared (IR) Scanning</t>
        </is>
      </c>
      <c r="D29" s="40" t="inlineStr">
        <is>
          <t>The facility staff was not aware of IR scanning having been performed at the property.</t>
        </is>
      </c>
      <c r="E29" s="67" t="inlineStr">
        <is>
          <t>Capex</t>
        </is>
      </c>
      <c r="F29" s="7" t="inlineStr">
        <is>
          <t>Year 1</t>
        </is>
      </c>
      <c r="G29" s="20" t="n">
        <v>15000</v>
      </c>
      <c r="H29" s="20" t="n">
        <v>0</v>
      </c>
      <c r="I29" s="21">
        <f>G29-H29</f>
        <v/>
      </c>
      <c r="J29" s="8">
        <f>IF(G29=0,0,H29/G29)</f>
        <v/>
      </c>
      <c r="K29" s="35" t="inlineStr">
        <is>
          <t>N/A</t>
        </is>
      </c>
      <c r="L29" s="8">
        <f>MIN(J29,1)</f>
        <v/>
      </c>
      <c r="M29" t="inlineStr">
        <is>
          <t>From MEP Report- The facility staff was not aware of IR scanning having been performed at the property.</t>
        </is>
      </c>
      <c r="N29" s="7">
        <f>IF(E29="GC","1st Call","Other")</f>
        <v/>
      </c>
      <c r="O29" s="7">
        <f>IF(L29&gt;=1,"Complete",IF(L29&gt;0,"In Progress","Not Started"))</f>
        <v/>
      </c>
      <c r="Q29" s="35">
        <f>IFERROR(MID($A$1,FIND(" acq",$A$1)-4,4)*1,"")</f>
        <v/>
      </c>
      <c r="R29" s="7" t="n"/>
      <c r="S29" s="111" t="n"/>
    </row>
    <row r="30">
      <c r="A30" s="17" t="n">
        <v>25</v>
      </c>
      <c r="B30" s="7" t="inlineStr">
        <is>
          <t>0200 - Site Utilities &amp; Improvements</t>
        </is>
      </c>
      <c r="C30" s="7" t="inlineStr">
        <is>
          <t>Repair / replace swimming pool pumps</t>
        </is>
      </c>
      <c r="D30" s="40" t="inlineStr">
        <is>
          <t>anti entrapment devices</t>
        </is>
      </c>
      <c r="E30" s="41" t="inlineStr">
        <is>
          <t>GC</t>
        </is>
      </c>
      <c r="F30" s="7" t="inlineStr">
        <is>
          <t>Year 1</t>
        </is>
      </c>
      <c r="G30" s="20" t="n">
        <v>12800</v>
      </c>
      <c r="H30" s="20" t="n">
        <v>12800</v>
      </c>
      <c r="I30" s="21" t="n">
        <v>0</v>
      </c>
      <c r="J30" s="8">
        <f>IF(G30=0,0,H30/G30)</f>
        <v/>
      </c>
      <c r="K30" s="35" t="n">
        <v>0</v>
      </c>
      <c r="L30" s="8">
        <f>MIN(J30,1)</f>
        <v/>
      </c>
      <c r="M30" t="inlineStr">
        <is>
          <t>anti entrapment devices</t>
        </is>
      </c>
      <c r="N30" s="7">
        <f>IF(E30="GC","1st Call","Other")</f>
        <v/>
      </c>
      <c r="O30" s="7">
        <f>IF(L30&gt;=1,"Complete",IF(L30&gt;0,"In Progress","Not Started"))</f>
        <v/>
      </c>
      <c r="Q30" s="35">
        <f>IFERROR(MID($A$1,FIND(" acq",$A$1)-4,4)*1,"")</f>
        <v/>
      </c>
      <c r="R30" s="7" t="n"/>
      <c r="S30" s="111" t="n"/>
    </row>
    <row r="31">
      <c r="A31" s="7" t="n">
        <v>46</v>
      </c>
      <c r="B31" s="7" t="inlineStr">
        <is>
          <t>0400 - Structure</t>
        </is>
      </c>
      <c r="C31" s="7" t="inlineStr">
        <is>
          <t>Repair exterior stair railings</t>
        </is>
      </c>
      <c r="D31" s="40" t="inlineStr">
        <is>
          <t>Secure railings</t>
        </is>
      </c>
      <c r="E31" s="41" t="inlineStr">
        <is>
          <t>GC</t>
        </is>
      </c>
      <c r="F31" s="7" t="inlineStr">
        <is>
          <t>Year 1</t>
        </is>
      </c>
      <c r="G31" s="20" t="n">
        <v>7500</v>
      </c>
      <c r="H31" s="20" t="n">
        <v>7500</v>
      </c>
      <c r="I31" s="21" t="n">
        <v>0</v>
      </c>
      <c r="J31" s="8">
        <f>IF(G31=0,0,H31/G31)</f>
        <v/>
      </c>
      <c r="K31" s="35" t="n">
        <v>0</v>
      </c>
      <c r="L31" s="8">
        <f>MIN(J31,1)</f>
        <v/>
      </c>
      <c r="M31" t="inlineStr">
        <is>
          <t>Secure railings</t>
        </is>
      </c>
      <c r="N31" s="7">
        <f>IF(E31="GC","1st Call","Other")</f>
        <v/>
      </c>
      <c r="O31" s="7">
        <f>IF(L31&gt;=1,"Complete",IF(L31&gt;0,"In Progress","Not Started"))</f>
        <v/>
      </c>
      <c r="Q31" s="35">
        <f>IFERROR(MID($A$1,FIND(" acq",$A$1)-4,4)*1,"")</f>
        <v/>
      </c>
      <c r="R31" s="7" t="n"/>
      <c r="S31" s="111" t="n"/>
    </row>
    <row r="32">
      <c r="A32" s="17" t="n">
        <v>47</v>
      </c>
      <c r="B32" s="7" t="inlineStr">
        <is>
          <t>0400 - Structure</t>
        </is>
      </c>
      <c r="C32" s="7" t="inlineStr">
        <is>
          <t>Expansion Joints</t>
        </is>
      </c>
      <c r="D32" s="40" t="inlineStr">
        <is>
          <t>Seal expansion joints</t>
        </is>
      </c>
      <c r="E32" s="41" t="inlineStr">
        <is>
          <t>GC</t>
        </is>
      </c>
      <c r="F32" s="7" t="inlineStr">
        <is>
          <t>Year 1</t>
        </is>
      </c>
      <c r="G32" s="20" t="n">
        <v>7500</v>
      </c>
      <c r="H32" s="20" t="n">
        <v>7500</v>
      </c>
      <c r="I32" s="21" t="n">
        <v>0</v>
      </c>
      <c r="J32" s="8">
        <f>IF(G32=0,0,H32/G32)</f>
        <v/>
      </c>
      <c r="K32" s="35" t="n">
        <v>0</v>
      </c>
      <c r="L32" s="8">
        <f>MIN(J32,1)</f>
        <v/>
      </c>
      <c r="M32" t="inlineStr">
        <is>
          <t>Seal expansion joints</t>
        </is>
      </c>
      <c r="N32" s="7">
        <f>IF(E32="GC","1st Call","Other")</f>
        <v/>
      </c>
      <c r="O32" s="7">
        <f>IF(L32&gt;=1,"Complete",IF(L32&gt;0,"In Progress","Not Started"))</f>
        <v/>
      </c>
      <c r="Q32" s="35">
        <f>IFERROR(MID($A$1,FIND(" acq",$A$1)-4,4)*1,"")</f>
        <v/>
      </c>
      <c r="R32" s="7" t="n"/>
      <c r="S32" s="111" t="n"/>
    </row>
    <row r="33">
      <c r="A33" s="7" t="n">
        <v>70</v>
      </c>
      <c r="B33" s="7" t="inlineStr">
        <is>
          <t>0800 - Exterior Wall</t>
        </is>
      </c>
      <c r="C33" s="7" t="inlineStr">
        <is>
          <t>Repair / replace cement fiber siding</t>
        </is>
      </c>
      <c r="D33" s="40" t="n"/>
      <c r="E33" s="41" t="inlineStr">
        <is>
          <t>GC</t>
        </is>
      </c>
      <c r="F33" s="7" t="inlineStr">
        <is>
          <t>Year 1</t>
        </is>
      </c>
      <c r="G33" s="20" t="n">
        <v>7500</v>
      </c>
      <c r="H33" s="20" t="n">
        <v>7500</v>
      </c>
      <c r="I33" s="21" t="n">
        <v>0</v>
      </c>
      <c r="J33" s="8">
        <f>IF(G33=0,0,H33/G33)</f>
        <v/>
      </c>
      <c r="K33" s="35" t="n">
        <v>0</v>
      </c>
      <c r="L33" s="8">
        <f>MIN(J33,1)</f>
        <v/>
      </c>
      <c r="N33" s="7">
        <f>IF(E33="GC","1st Call","Other")</f>
        <v/>
      </c>
      <c r="O33" s="7">
        <f>IF(L33&gt;=1,"Complete",IF(L33&gt;0,"In Progress","Not Started"))</f>
        <v/>
      </c>
      <c r="Q33" s="35">
        <f>IFERROR(MID($A$1,FIND(" acq",$A$1)-4,4)*1,"")</f>
        <v/>
      </c>
      <c r="R33" s="7" t="n"/>
      <c r="S33" s="111" t="n"/>
    </row>
    <row r="34">
      <c r="A34" s="17" t="n">
        <v>78</v>
      </c>
      <c r="B34" s="7" t="inlineStr">
        <is>
          <t>0800 - Exterior Wall</t>
        </is>
      </c>
      <c r="C34" s="7" t="inlineStr">
        <is>
          <t>Repair / replace wood trim</t>
        </is>
      </c>
      <c r="D34" s="40" t="inlineStr">
        <is>
          <t>minor trim replacement</t>
        </is>
      </c>
      <c r="E34" s="41" t="inlineStr">
        <is>
          <t>GC</t>
        </is>
      </c>
      <c r="F34" s="7" t="inlineStr">
        <is>
          <t>Year 1</t>
        </is>
      </c>
      <c r="G34" s="20" t="n">
        <v>7500</v>
      </c>
      <c r="H34" s="20" t="n">
        <v>7500</v>
      </c>
      <c r="I34" s="21" t="n">
        <v>0</v>
      </c>
      <c r="J34" s="8">
        <f>IF(G34=0,0,H34/G34)</f>
        <v/>
      </c>
      <c r="K34" s="35" t="n">
        <v>0</v>
      </c>
      <c r="L34" s="8">
        <f>MIN(J34,1)</f>
        <v/>
      </c>
      <c r="M34" t="inlineStr">
        <is>
          <t>minor trim replacement</t>
        </is>
      </c>
      <c r="N34" s="7">
        <f>IF(E34="GC","1st Call","Other")</f>
        <v/>
      </c>
      <c r="O34" s="7">
        <f>IF(L34&gt;=1,"Complete",IF(L34&gt;0,"In Progress","Not Started"))</f>
        <v/>
      </c>
      <c r="Q34" s="35">
        <f>IFERROR(MID($A$1,FIND(" acq",$A$1)-4,4)*1,"")</f>
        <v/>
      </c>
      <c r="R34" s="7" t="n"/>
      <c r="S34" s="111" t="n"/>
    </row>
    <row r="35">
      <c r="A35" s="7" t="n">
        <v>27</v>
      </c>
      <c r="B35" s="7" t="inlineStr">
        <is>
          <t>0200 - Site Utilities &amp; Improvements</t>
        </is>
      </c>
      <c r="C35" s="7" t="inlineStr">
        <is>
          <t>Fences &amp; gates - swimming pool</t>
        </is>
      </c>
      <c r="D35" s="40" t="inlineStr">
        <is>
          <t>Paint pool fence</t>
        </is>
      </c>
      <c r="E35" s="41" t="inlineStr">
        <is>
          <t>GC</t>
        </is>
      </c>
      <c r="F35" s="7" t="inlineStr">
        <is>
          <t>Year 1</t>
        </is>
      </c>
      <c r="G35" s="20" t="n">
        <v>6800</v>
      </c>
      <c r="H35" s="20" t="n">
        <v>6800</v>
      </c>
      <c r="I35" s="21" t="n">
        <v>0</v>
      </c>
      <c r="J35" s="8">
        <f>IF(G35=0,0,H35/G35)</f>
        <v/>
      </c>
      <c r="K35" s="35" t="n">
        <v>0</v>
      </c>
      <c r="L35" s="8">
        <f>MIN(J35,1)</f>
        <v/>
      </c>
      <c r="M35" t="inlineStr">
        <is>
          <t>Paint pool fence</t>
        </is>
      </c>
      <c r="N35" s="7">
        <f>IF(E35="GC","1st Call","Other")</f>
        <v/>
      </c>
      <c r="O35" s="7">
        <f>IF(L35&gt;=1,"Complete",IF(L35&gt;0,"In Progress","Not Started"))</f>
        <v/>
      </c>
      <c r="Q35" s="35">
        <f>IFERROR(MID($A$1,FIND(" acq",$A$1)-4,4)*1,"")</f>
        <v/>
      </c>
      <c r="R35" s="7" t="n"/>
      <c r="S35" s="111" t="n"/>
    </row>
    <row r="36" ht="30" customHeight="1">
      <c r="A36" s="17" t="n">
        <v>33</v>
      </c>
      <c r="B36" s="7" t="inlineStr">
        <is>
          <t>0200 - Site Utilities &amp; Improvements</t>
        </is>
      </c>
      <c r="C36" s="7" t="inlineStr">
        <is>
          <t>Dumpster enclosures</t>
        </is>
      </c>
      <c r="D36" s="40" t="inlineStr">
        <is>
          <t>PCA- $1,500- Repair/replace gate as required
Paint enclosure</t>
        </is>
      </c>
      <c r="E36" s="41" t="inlineStr">
        <is>
          <t>GC</t>
        </is>
      </c>
      <c r="F36" s="7" t="inlineStr">
        <is>
          <t>Year 1</t>
        </is>
      </c>
      <c r="G36" s="20" t="n">
        <v>6500</v>
      </c>
      <c r="H36" s="20" t="n">
        <v>6500</v>
      </c>
      <c r="I36" s="21" t="n">
        <v>0</v>
      </c>
      <c r="J36" s="8">
        <f>IF(G36=0,0,H36/G36)</f>
        <v/>
      </c>
      <c r="K36" s="35" t="n">
        <v>0</v>
      </c>
      <c r="L36" s="8">
        <f>MIN(J36,1)</f>
        <v/>
      </c>
      <c r="M36" t="inlineStr">
        <is>
          <t>PCA- $1,500- Repair/replace gate as required
Paint enclosure</t>
        </is>
      </c>
      <c r="N36" s="7">
        <f>IF(E36="GC","1st Call","Other")</f>
        <v/>
      </c>
      <c r="O36" s="7">
        <f>IF(L36&gt;=1,"Complete",IF(L36&gt;0,"In Progress","Not Started"))</f>
        <v/>
      </c>
      <c r="Q36" s="35">
        <f>IFERROR(MID($A$1,FIND(" acq",$A$1)-4,4)*1,"")</f>
        <v/>
      </c>
      <c r="R36" s="7" t="n"/>
      <c r="S36" s="111" t="n"/>
    </row>
    <row r="37">
      <c r="A37" s="7" t="n">
        <v>149</v>
      </c>
      <c r="B37" s="7" t="inlineStr">
        <is>
          <t>1600 - Electrical</t>
        </is>
      </c>
      <c r="C37" s="7" t="inlineStr">
        <is>
          <t>Electrical distribution</t>
        </is>
      </c>
      <c r="D37" s="40" t="inlineStr">
        <is>
          <t>inspect and repair electric to pole lights</t>
        </is>
      </c>
      <c r="E37" s="41" t="inlineStr">
        <is>
          <t>GC</t>
        </is>
      </c>
      <c r="F37" s="7" t="inlineStr">
        <is>
          <t>Year 1</t>
        </is>
      </c>
      <c r="G37" s="20" t="n">
        <v>6500</v>
      </c>
      <c r="H37" s="20" t="n">
        <v>6500</v>
      </c>
      <c r="I37" s="21" t="n">
        <v>0</v>
      </c>
      <c r="J37" s="8">
        <f>IF(G37=0,0,H37/G37)</f>
        <v/>
      </c>
      <c r="K37" s="35" t="n">
        <v>0</v>
      </c>
      <c r="L37" s="8">
        <f>MIN(J37,1)</f>
        <v/>
      </c>
      <c r="M37" t="inlineStr">
        <is>
          <t>inspect and repair electric to pole lights</t>
        </is>
      </c>
      <c r="N37" s="7">
        <f>IF(E37="GC","1st Call","Other")</f>
        <v/>
      </c>
      <c r="O37" s="7">
        <f>IF(L37&gt;=1,"Complete",IF(L37&gt;0,"In Progress","Not Started"))</f>
        <v/>
      </c>
      <c r="Q37" s="35">
        <f>IFERROR(MID($A$1,FIND(" acq",$A$1)-4,4)*1,"")</f>
        <v/>
      </c>
      <c r="R37" s="7" t="n"/>
      <c r="S37" s="111" t="n"/>
    </row>
    <row r="38">
      <c r="A38" s="17" t="n">
        <v>10</v>
      </c>
      <c r="B38" s="7" t="inlineStr">
        <is>
          <t>0200 - Site Utilities &amp; Improvements</t>
        </is>
      </c>
      <c r="C38" s="7" t="inlineStr">
        <is>
          <t>Storm sewer piping</t>
        </is>
      </c>
      <c r="D38" s="40" t="inlineStr">
        <is>
          <t>add stone around storm drains</t>
        </is>
      </c>
      <c r="E38" s="41" t="inlineStr">
        <is>
          <t>GC</t>
        </is>
      </c>
      <c r="F38" s="7" t="inlineStr">
        <is>
          <t>Year 1</t>
        </is>
      </c>
      <c r="G38" s="20" t="n">
        <v>6000</v>
      </c>
      <c r="H38" s="20" t="n">
        <v>6000</v>
      </c>
      <c r="I38" s="21" t="n">
        <v>0</v>
      </c>
      <c r="J38" s="8">
        <f>IF(G38=0,0,H38/G38)</f>
        <v/>
      </c>
      <c r="K38" s="35" t="n">
        <v>0</v>
      </c>
      <c r="L38" s="8">
        <f>MIN(J38,1)</f>
        <v/>
      </c>
      <c r="M38" t="inlineStr">
        <is>
          <t>add stone around storm drains</t>
        </is>
      </c>
      <c r="N38" s="7">
        <f>IF(E38="GC","1st Call","Other")</f>
        <v/>
      </c>
      <c r="O38" s="7">
        <f>IF(L38&gt;=1,"Complete",IF(L38&gt;0,"In Progress","Not Started"))</f>
        <v/>
      </c>
      <c r="Q38" s="35">
        <f>IFERROR(MID($A$1,FIND(" acq",$A$1)-4,4)*1,"")</f>
        <v/>
      </c>
      <c r="S38" s="112" t="n"/>
    </row>
    <row r="39">
      <c r="A39" s="7" t="n">
        <v>31</v>
      </c>
      <c r="B39" s="7" t="inlineStr">
        <is>
          <t>0200 - Site Utilities &amp; Improvements</t>
        </is>
      </c>
      <c r="C39" s="7" t="inlineStr">
        <is>
          <t>Outdoor Fireplaces</t>
        </is>
      </c>
      <c r="D39" s="40" t="inlineStr">
        <is>
          <t>Repair 2 outdoor fireplaces</t>
        </is>
      </c>
      <c r="E39" s="41" t="inlineStr">
        <is>
          <t>GC</t>
        </is>
      </c>
      <c r="F39" s="7" t="inlineStr">
        <is>
          <t>Year 1</t>
        </is>
      </c>
      <c r="G39" s="20" t="n">
        <v>5000</v>
      </c>
      <c r="H39" s="20" t="n">
        <v>5000</v>
      </c>
      <c r="I39" s="21" t="n">
        <v>0</v>
      </c>
      <c r="J39" s="8">
        <f>IF(G39=0,0,H39/G39)</f>
        <v/>
      </c>
      <c r="K39" s="35" t="n">
        <v>0</v>
      </c>
      <c r="L39" s="18">
        <f>MIN(J39,1)</f>
        <v/>
      </c>
      <c r="M39" s="48" t="inlineStr">
        <is>
          <t>Repair 2 outdoor fireplaces</t>
        </is>
      </c>
      <c r="N39" s="48">
        <f>IF(E39="GC","1st Call","Other")</f>
        <v/>
      </c>
      <c r="O39" s="48">
        <f>IF(L39&gt;=1,"Complete",IF(L39&gt;0,"In Progress","Not Started"))</f>
        <v/>
      </c>
      <c r="P39" s="48" t="n"/>
      <c r="Q39" s="70">
        <f>IFERROR(MID($A$1,FIND(" acq",$A$1)-4,4)*1,"")</f>
        <v/>
      </c>
      <c r="S39" s="112" t="n"/>
    </row>
    <row r="40">
      <c r="A40" s="17" t="n">
        <v>113</v>
      </c>
      <c r="B40" s="7" t="inlineStr">
        <is>
          <t>1100- Specialties, Equipment &amp; Furnishings</t>
        </is>
      </c>
      <c r="C40" s="7" t="inlineStr">
        <is>
          <t>Designer Fees</t>
        </is>
      </c>
      <c r="D40" s="40" t="inlineStr">
        <is>
          <t>Exterior Paint, Unit Interiors, Clubhouse/Amenity areas</t>
        </is>
      </c>
      <c r="E40" s="50" t="inlineStr">
        <is>
          <t>PMC</t>
        </is>
      </c>
      <c r="F40" s="7" t="inlineStr">
        <is>
          <t>Year 1</t>
        </is>
      </c>
      <c r="G40" s="20" t="n">
        <v>5000</v>
      </c>
      <c r="H40" s="20" t="n">
        <v>0</v>
      </c>
      <c r="I40" s="21">
        <f>G40-H40</f>
        <v/>
      </c>
      <c r="J40" s="8">
        <f>IF(G40=0,0,H40/G40)</f>
        <v/>
      </c>
      <c r="K40" s="35" t="inlineStr">
        <is>
          <t>N/A</t>
        </is>
      </c>
      <c r="L40" s="8">
        <f>MIN(J40,1)</f>
        <v/>
      </c>
      <c r="M40" t="inlineStr">
        <is>
          <t>Exterior Paint, Unit Interiors, Clubhouse/Amenity areas</t>
        </is>
      </c>
      <c r="N40" s="7">
        <f>IF(E40="GC","1st Call","Other")</f>
        <v/>
      </c>
      <c r="O40" s="7">
        <f>IF(L40&gt;=1,"Complete",IF(L40&gt;0,"In Progress","Not Started"))</f>
        <v/>
      </c>
      <c r="Q40" s="35">
        <f>IFERROR(MID($A$1,FIND(" acq",$A$1)-4,4)*1,"")</f>
        <v/>
      </c>
      <c r="S40" s="112" t="n"/>
    </row>
    <row r="41" ht="30" customHeight="1">
      <c r="A41" s="7" t="n">
        <v>136</v>
      </c>
      <c r="B41" s="7" t="inlineStr">
        <is>
          <t>1400 - Plumbing</t>
        </is>
      </c>
      <c r="C41" s="7" t="inlineStr">
        <is>
          <t>Scope and Clear the Sewer Lines</t>
        </is>
      </c>
      <c r="D41" s="40" t="inlineStr">
        <is>
          <t>From MEP Report- Maintenance records were not provided before the report delvery date</t>
        </is>
      </c>
      <c r="E41" s="50" t="inlineStr">
        <is>
          <t>PMC</t>
        </is>
      </c>
      <c r="F41" s="7" t="inlineStr">
        <is>
          <t>Year 1</t>
        </is>
      </c>
      <c r="G41" s="20" t="n">
        <v>5000</v>
      </c>
      <c r="H41" s="20" t="n">
        <v>374</v>
      </c>
      <c r="I41" s="21">
        <f>G41-H41</f>
        <v/>
      </c>
      <c r="J41" s="8">
        <f>IF(G41=0,0,H41/G41)</f>
        <v/>
      </c>
      <c r="K41" s="35" t="inlineStr">
        <is>
          <t>N/A</t>
        </is>
      </c>
      <c r="L41" s="8">
        <f>MIN(J41,1)</f>
        <v/>
      </c>
      <c r="M41" t="inlineStr">
        <is>
          <t>From MEP Report- Maintenance records were not provided before the report delvery date</t>
        </is>
      </c>
      <c r="N41" s="7">
        <f>IF(E41="GC","1st Call","Other")</f>
        <v/>
      </c>
      <c r="O41" s="7">
        <f>IF(L41&gt;=1,"Complete",IF(L41&gt;0,"In Progress","Not Started"))</f>
        <v/>
      </c>
      <c r="Q41" s="35">
        <f>IFERROR(MID($A$1,FIND(" acq",$A$1)-4,4)*1,"")</f>
        <v/>
      </c>
      <c r="S41" s="112" t="n"/>
    </row>
    <row r="42" ht="45" customHeight="1">
      <c r="A42" s="17" t="n">
        <v>144</v>
      </c>
      <c r="B42" s="7" t="inlineStr">
        <is>
          <t>1500- HVAC</t>
        </is>
      </c>
      <c r="C42" s="7" t="inlineStr">
        <is>
          <t>Replace the Refrigerant Line Insulation</t>
        </is>
      </c>
      <c r="D42" s="40" t="inlineStr">
        <is>
          <t>From MEP Report- The insulation on the refrigerant lines at nearly all of the condensing units is deteriorated and at one condenser the suction line had ice build up</t>
        </is>
      </c>
      <c r="E42" s="50" t="inlineStr">
        <is>
          <t>PMC</t>
        </is>
      </c>
      <c r="F42" s="7" t="inlineStr">
        <is>
          <t>Year 1</t>
        </is>
      </c>
      <c r="G42" s="20" t="n">
        <v>5000</v>
      </c>
      <c r="H42" s="20" t="n">
        <v>0</v>
      </c>
      <c r="I42" s="21">
        <f>G42-H42</f>
        <v/>
      </c>
      <c r="J42" s="8">
        <f>IF(G42=0,0,H42/G42)</f>
        <v/>
      </c>
      <c r="K42" s="35" t="inlineStr">
        <is>
          <t>N/A</t>
        </is>
      </c>
      <c r="L42" s="8">
        <f>MIN(J42,1)</f>
        <v/>
      </c>
      <c r="M42" t="inlineStr">
        <is>
          <t>From MEP Report- The insulation on the refrigerant lines at nearly all of the condensing units is deteriorated and at one condenser the suction line had ice build up</t>
        </is>
      </c>
      <c r="N42" s="7">
        <f>IF(E42="GC","1st Call","Other")</f>
        <v/>
      </c>
      <c r="O42" s="7">
        <f>IF(L42&gt;=1,"Complete",IF(L42&gt;0,"In Progress","Not Started"))</f>
        <v/>
      </c>
      <c r="Q42" s="35">
        <f>IFERROR(MID($A$1,FIND(" acq",$A$1)-4,4)*1,"")</f>
        <v/>
      </c>
      <c r="S42" s="112" t="n"/>
    </row>
    <row r="43">
      <c r="A43" s="7" t="n">
        <v>61</v>
      </c>
      <c r="B43" s="7" t="inlineStr">
        <is>
          <t>0700 - Roofing</t>
        </is>
      </c>
      <c r="C43" s="7" t="inlineStr">
        <is>
          <t>Tile roofing</t>
        </is>
      </c>
      <c r="D43" s="40" t="inlineStr">
        <is>
          <t>Repairs to clay tile roofs</t>
        </is>
      </c>
      <c r="E43" s="41" t="inlineStr">
        <is>
          <t>GC</t>
        </is>
      </c>
      <c r="F43" s="7" t="inlineStr">
        <is>
          <t>Year 1</t>
        </is>
      </c>
      <c r="G43" s="20" t="n">
        <v>4500</v>
      </c>
      <c r="H43" s="20" t="n">
        <v>4500</v>
      </c>
      <c r="I43" s="21" t="n">
        <v>0</v>
      </c>
      <c r="J43" s="8">
        <f>IF(G43=0,0,H43/G43)</f>
        <v/>
      </c>
      <c r="K43" s="35" t="n">
        <v>0</v>
      </c>
      <c r="L43" s="8">
        <f>MIN(J43,1)</f>
        <v/>
      </c>
      <c r="M43" t="inlineStr">
        <is>
          <t>Repairs to clay tile roofs</t>
        </is>
      </c>
      <c r="N43" s="7">
        <f>IF(E43="GC","1st Call","Other")</f>
        <v/>
      </c>
      <c r="O43" s="7">
        <f>IF(L43&gt;=1,"Complete",IF(L43&gt;0,"In Progress","Not Started"))</f>
        <v/>
      </c>
      <c r="Q43" s="35">
        <f>IFERROR(MID($A$1,FIND(" acq",$A$1)-4,4)*1,"")</f>
        <v/>
      </c>
      <c r="S43" s="112" t="n"/>
    </row>
    <row r="44">
      <c r="A44" s="17" t="n">
        <v>65</v>
      </c>
      <c r="B44" s="7" t="inlineStr">
        <is>
          <t>0700 - Roofing</t>
        </is>
      </c>
      <c r="C44" s="7" t="inlineStr">
        <is>
          <t>Flashing</t>
        </is>
      </c>
      <c r="D44" s="40" t="inlineStr">
        <is>
          <t>Repair flashing over clay tile</t>
        </is>
      </c>
      <c r="E44" s="41" t="inlineStr">
        <is>
          <t>GC</t>
        </is>
      </c>
      <c r="F44" s="7" t="inlineStr">
        <is>
          <t>Year 1</t>
        </is>
      </c>
      <c r="G44" s="20" t="n">
        <v>4500</v>
      </c>
      <c r="H44" s="20" t="n">
        <v>4500</v>
      </c>
      <c r="I44" s="21" t="n">
        <v>0</v>
      </c>
      <c r="J44" s="8">
        <f>IF(G44=0,0,H44/G44)</f>
        <v/>
      </c>
      <c r="K44" s="35" t="n">
        <v>0</v>
      </c>
      <c r="L44" s="8">
        <f>MIN(J44,1)</f>
        <v/>
      </c>
      <c r="M44" t="inlineStr">
        <is>
          <t>Repair flashing over clay tile</t>
        </is>
      </c>
      <c r="N44" s="7">
        <f>IF(E44="GC","1st Call","Other")</f>
        <v/>
      </c>
      <c r="O44" s="7">
        <f>IF(L44&gt;=1,"Complete",IF(L44&gt;0,"In Progress","Not Started"))</f>
        <v/>
      </c>
      <c r="Q44" s="35">
        <f>IFERROR(MID($A$1,FIND(" acq",$A$1)-4,4)*1,"")</f>
        <v/>
      </c>
      <c r="S44" s="112" t="n"/>
    </row>
    <row r="45">
      <c r="A45" s="7" t="n">
        <v>135</v>
      </c>
      <c r="B45" s="7" t="inlineStr">
        <is>
          <t>1400 - Plumbing</t>
        </is>
      </c>
      <c r="C45" s="7" t="inlineStr">
        <is>
          <t>Water pressure regulator / back-flow preventer</t>
        </is>
      </c>
      <c r="D45" s="40" t="inlineStr">
        <is>
          <t>Inspect and repair PVB's</t>
        </is>
      </c>
      <c r="E45" s="41" t="inlineStr">
        <is>
          <t>GC</t>
        </is>
      </c>
      <c r="F45" s="7" t="inlineStr">
        <is>
          <t>Year 1</t>
        </is>
      </c>
      <c r="G45" s="20" t="n">
        <v>3500</v>
      </c>
      <c r="H45" s="20" t="n">
        <v>3500</v>
      </c>
      <c r="I45" s="21" t="n">
        <v>0</v>
      </c>
      <c r="J45" s="8">
        <f>IF(G45=0,0,H45/G45)</f>
        <v/>
      </c>
      <c r="K45" s="35" t="n">
        <v>0</v>
      </c>
      <c r="L45" s="8">
        <f>MIN(J45,1)</f>
        <v/>
      </c>
      <c r="M45" t="inlineStr">
        <is>
          <t>Inspect and repair PVB's</t>
        </is>
      </c>
      <c r="N45" s="7">
        <f>IF(E45="GC","1st Call","Other")</f>
        <v/>
      </c>
      <c r="O45" s="7">
        <f>IF(L45&gt;=1,"Complete",IF(L45&gt;0,"In Progress","Not Started"))</f>
        <v/>
      </c>
      <c r="Q45" s="35">
        <f>IFERROR(MID($A$1,FIND(" acq",$A$1)-4,4)*1,"")</f>
        <v/>
      </c>
      <c r="S45" s="112" t="n"/>
    </row>
    <row r="46" ht="45" customHeight="1">
      <c r="A46" s="17" t="n">
        <v>137</v>
      </c>
      <c r="B46" s="7" t="inlineStr">
        <is>
          <t>1400 - Plumbing</t>
        </is>
      </c>
      <c r="C46" s="7" t="inlineStr">
        <is>
          <t>Inspect and Clean Oil-Water Separator</t>
        </is>
      </c>
      <c r="D46" s="40" t="inlineStr">
        <is>
          <t>From MEP Report- Maintenance records were not supplied prior to the report delivery date. Therefore, Partner recommends that the oil- water separator go through a full service.</t>
        </is>
      </c>
      <c r="E46" s="50" t="inlineStr">
        <is>
          <t>PMC</t>
        </is>
      </c>
      <c r="F46" s="7" t="inlineStr">
        <is>
          <t>Year 1</t>
        </is>
      </c>
      <c r="G46" s="20" t="n">
        <v>3500</v>
      </c>
      <c r="H46" s="20" t="n">
        <v>0</v>
      </c>
      <c r="I46" s="21">
        <f>G46-H46</f>
        <v/>
      </c>
      <c r="J46" s="8">
        <f>IF(G46=0,0,H46/G46)</f>
        <v/>
      </c>
      <c r="K46" s="35" t="inlineStr">
        <is>
          <t>N/A</t>
        </is>
      </c>
      <c r="L46" s="8">
        <f>MIN(J46,1)</f>
        <v/>
      </c>
      <c r="M46" t="inlineStr">
        <is>
          <t>From MEP Report- Maintenance records were not supplied prior to the report delivery date. Therefore, Partner recommends that the oil- water separator go through a full service.</t>
        </is>
      </c>
      <c r="N46" s="7">
        <f>IF(E46="GC","1st Call","Other")</f>
        <v/>
      </c>
      <c r="O46" s="7">
        <f>IF(L46&gt;=1,"Complete",IF(L46&gt;0,"In Progress","Not Started"))</f>
        <v/>
      </c>
      <c r="Q46" s="35">
        <f>IFERROR(MID($A$1,FIND(" acq",$A$1)-4,4)*1,"")</f>
        <v/>
      </c>
      <c r="S46" s="112" t="n"/>
    </row>
    <row r="47">
      <c r="A47" s="7" t="n">
        <v>116</v>
      </c>
      <c r="B47" s="7" t="inlineStr">
        <is>
          <t>1100- Specialties, Equipment &amp; Furnishings</t>
        </is>
      </c>
      <c r="C47" s="7" t="inlineStr">
        <is>
          <t>Fitness Center Remodel</t>
        </is>
      </c>
      <c r="D47" s="40" t="inlineStr">
        <is>
          <t>Misc needs, fitness center looked good</t>
        </is>
      </c>
      <c r="E47" s="50" t="inlineStr">
        <is>
          <t>PMC</t>
        </is>
      </c>
      <c r="F47" s="7" t="inlineStr">
        <is>
          <t>Year 1</t>
        </is>
      </c>
      <c r="G47" s="20" t="n">
        <v>3000</v>
      </c>
      <c r="H47" s="20" t="n">
        <v>810</v>
      </c>
      <c r="I47" s="21">
        <f>G47-H47</f>
        <v/>
      </c>
      <c r="J47" s="8">
        <f>IF(G47=0,0,H47/G47)</f>
        <v/>
      </c>
      <c r="K47" s="35" t="inlineStr">
        <is>
          <t>N/A</t>
        </is>
      </c>
      <c r="L47" s="8">
        <f>MIN(J47,1)</f>
        <v/>
      </c>
      <c r="M47" t="inlineStr">
        <is>
          <t>Misc needs, fitness center looked good</t>
        </is>
      </c>
      <c r="N47" s="7">
        <f>IF(E47="GC","1st Call","Other")</f>
        <v/>
      </c>
      <c r="O47" s="7">
        <f>IF(L47&gt;=1,"Complete",IF(L47&gt;0,"In Progress","Not Started"))</f>
        <v/>
      </c>
      <c r="Q47" s="35">
        <f>IFERROR(MID($A$1,FIND(" acq",$A$1)-4,4)*1,"")</f>
        <v/>
      </c>
      <c r="S47" s="112" t="n"/>
    </row>
    <row r="48">
      <c r="A48" s="17" t="n">
        <v>127</v>
      </c>
      <c r="B48" s="7" t="inlineStr">
        <is>
          <t>1100- Specialties, Equipment &amp; Furnishings</t>
        </is>
      </c>
      <c r="C48" s="7" t="inlineStr">
        <is>
          <t>Car wash area equipment</t>
        </is>
      </c>
      <c r="D48" s="40" t="inlineStr">
        <is>
          <t>Hose or vacuum replacement, misc items</t>
        </is>
      </c>
      <c r="E48" s="50" t="inlineStr">
        <is>
          <t>PMC</t>
        </is>
      </c>
      <c r="F48" s="7" t="inlineStr">
        <is>
          <t>Year 1</t>
        </is>
      </c>
      <c r="G48" s="20" t="n">
        <v>2000</v>
      </c>
      <c r="H48" s="20" t="n">
        <v>495</v>
      </c>
      <c r="I48" s="21">
        <f>G48-H48</f>
        <v/>
      </c>
      <c r="J48" s="8">
        <f>IF(G48=0,0,H48/G48)</f>
        <v/>
      </c>
      <c r="K48" s="35" t="inlineStr">
        <is>
          <t>N/A</t>
        </is>
      </c>
      <c r="L48" s="8">
        <f>MIN(J48,1)</f>
        <v/>
      </c>
      <c r="M48" t="inlineStr">
        <is>
          <t>Hose or vacuum replacement, misc items</t>
        </is>
      </c>
      <c r="N48" s="7">
        <f>IF(E48="GC","1st Call","Other")</f>
        <v/>
      </c>
      <c r="O48" s="7">
        <f>IF(L48&gt;=1,"Complete",IF(L48&gt;0,"In Progress","Not Started"))</f>
        <v/>
      </c>
      <c r="Q48" s="35">
        <f>IFERROR(MID($A$1,FIND(" acq",$A$1)-4,4)*1,"")</f>
        <v/>
      </c>
      <c r="S48" s="112" t="n"/>
    </row>
    <row r="49" ht="45" customHeight="1">
      <c r="A49" s="7" t="n">
        <v>143</v>
      </c>
      <c r="B49" s="7" t="inlineStr">
        <is>
          <t>1500- HVAC</t>
        </is>
      </c>
      <c r="C49" s="7" t="inlineStr">
        <is>
          <t>Inspect and Repair Condenser Electrical Connection</t>
        </is>
      </c>
      <c r="D49" s="40" t="inlineStr">
        <is>
          <t>From MEP Report- There were multiple electrical connections observed at condensing units where the weather tight flexible conduit had pull away from its connector.</t>
        </is>
      </c>
      <c r="E49" s="50" t="inlineStr">
        <is>
          <t>PMC</t>
        </is>
      </c>
      <c r="F49" s="7" t="inlineStr">
        <is>
          <t>Year 1</t>
        </is>
      </c>
      <c r="G49" s="20" t="n">
        <v>2000</v>
      </c>
      <c r="H49" s="20" t="n">
        <v>0</v>
      </c>
      <c r="I49" s="21">
        <f>G49-H49</f>
        <v/>
      </c>
      <c r="J49" s="8">
        <f>IF(G49=0,0,H49/G49)</f>
        <v/>
      </c>
      <c r="K49" s="35" t="inlineStr">
        <is>
          <t>N/A</t>
        </is>
      </c>
      <c r="L49" s="8">
        <f>MIN(J49,1)</f>
        <v/>
      </c>
      <c r="M49" t="inlineStr">
        <is>
          <t>From MEP Report- There were multiple electrical connections observed at condensing units where the weather tight flexible conduit had pull away from its connector.</t>
        </is>
      </c>
      <c r="N49" s="7">
        <f>IF(E49="GC","1st Call","Other")</f>
        <v/>
      </c>
      <c r="O49" s="7">
        <f>IF(L49&gt;=1,"Complete",IF(L49&gt;0,"In Progress","Not Started"))</f>
        <v/>
      </c>
      <c r="Q49" s="35">
        <f>IFERROR(MID($A$1,FIND(" acq",$A$1)-4,4)*1,"")</f>
        <v/>
      </c>
      <c r="S49" s="112" t="n"/>
    </row>
    <row r="50">
      <c r="C50" s="48" t="inlineStr">
        <is>
          <t>PROJECTS subtotal (excl. contingency/CM fee)</t>
        </is>
      </c>
      <c r="E50" s="68" t="n"/>
      <c r="G50" s="53">
        <f>SUM(G5:G49)</f>
        <v/>
      </c>
      <c r="H50" s="53">
        <f>SUM(H5:H49)</f>
        <v/>
      </c>
      <c r="I50" s="53">
        <f>SUM(I5:I49)</f>
        <v/>
      </c>
      <c r="J50" s="18">
        <f>IF(G50=0,0,H50/G50)</f>
        <v/>
      </c>
      <c r="K50" s="35" t="n"/>
      <c r="L50" s="8">
        <f>MIN(J50,1)</f>
        <v/>
      </c>
      <c r="O50" s="7">
        <f>IF(L50&gt;=1,"Complete",IF(L50&gt;0,"In Progress","Not Started"))</f>
        <v/>
      </c>
      <c r="S50" s="112" t="n"/>
    </row>
    <row r="51">
      <c r="E51" s="52" t="n"/>
      <c r="K51" s="35" t="n"/>
      <c r="S51" s="112" t="n"/>
    </row>
    <row r="52">
      <c r="A52" s="17" t="n">
        <v>156</v>
      </c>
      <c r="B52" s="7" t="inlineStr">
        <is>
          <t>Contingency &amp; Fees</t>
        </is>
      </c>
      <c r="C52" s="7" t="inlineStr">
        <is>
          <t>Contingency</t>
        </is>
      </c>
      <c r="D52" s="40" t="n"/>
      <c r="E52" s="67" t="inlineStr">
        <is>
          <t>CON</t>
        </is>
      </c>
      <c r="F52" s="15" t="inlineStr">
        <is>
          <t>Contingency</t>
        </is>
      </c>
      <c r="G52" s="20" t="n">
        <v>802262</v>
      </c>
      <c r="H52" s="20" t="n">
        <v>0</v>
      </c>
      <c r="I52" s="21" t="n">
        <v>0</v>
      </c>
      <c r="J52" s="8">
        <f>IF(G52=0,0,H52/G52)</f>
        <v/>
      </c>
      <c r="K52" s="35" t="inlineStr">
        <is>
          <t>N/A</t>
        </is>
      </c>
      <c r="L52" s="8">
        <f>MIN(J52,1)</f>
        <v/>
      </c>
      <c r="N52" s="7">
        <f>IF(E52="GC","1st Call","Other")</f>
        <v/>
      </c>
      <c r="O52" s="7">
        <f>IF(L52&gt;=1,"Complete",IF(L52&gt;0,"In Progress","Not Started"))</f>
        <v/>
      </c>
      <c r="Q52" s="35">
        <f>IFERROR(MID($A$1,FIND(" acq",$A$1)-4,4)*1,"")</f>
        <v/>
      </c>
      <c r="S52" s="112" t="n"/>
    </row>
    <row r="53">
      <c r="A53" s="7" t="n">
        <v>157</v>
      </c>
      <c r="B53" s="7" t="inlineStr">
        <is>
          <t>Contingency &amp; Fees</t>
        </is>
      </c>
      <c r="C53" s="7" t="inlineStr">
        <is>
          <t>Construction Management Fee</t>
        </is>
      </c>
      <c r="D53" s="40" t="n"/>
      <c r="E53" s="67" t="inlineStr">
        <is>
          <t>CMF</t>
        </is>
      </c>
      <c r="F53" s="15" t="inlineStr">
        <is>
          <t>CM Fee</t>
        </is>
      </c>
      <c r="G53" s="20" t="n">
        <v>111150</v>
      </c>
      <c r="H53" s="20" t="n">
        <v>0</v>
      </c>
      <c r="I53" s="21" t="n">
        <v>0</v>
      </c>
      <c r="J53" s="8">
        <f>IF(G53=0,0,H53/G53)</f>
        <v/>
      </c>
      <c r="K53" s="35" t="inlineStr">
        <is>
          <t>N/A</t>
        </is>
      </c>
      <c r="L53" s="8">
        <f>MIN(J53,1)</f>
        <v/>
      </c>
      <c r="N53" s="7">
        <f>IF(E53="GC","1st Call","Other")</f>
        <v/>
      </c>
      <c r="O53" s="7">
        <f>IF(L53&gt;=1,"Complete",IF(L53&gt;0,"In Progress","Not Started"))</f>
        <v/>
      </c>
      <c r="Q53" s="35">
        <f>IFERROR(MID($A$1,FIND(" acq",$A$1)-4,4)*1,"")</f>
        <v/>
      </c>
      <c r="S53" s="112" t="n"/>
    </row>
    <row r="54">
      <c r="D54" s="40" t="n"/>
      <c r="E54" s="50" t="n"/>
      <c r="F54" s="15" t="n"/>
      <c r="G54" s="20" t="n"/>
      <c r="H54" s="20" t="n"/>
      <c r="I54" s="21" t="n"/>
      <c r="J54" s="8" t="n"/>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9"/>
  <mergeCells count="2">
    <mergeCell ref="A1:D1"/>
    <mergeCell ref="A2:D2"/>
  </mergeCells>
  <dataValidations count="4">
    <dataValidation sqref="N5:N37" showDropDown="0" showInputMessage="1" showErrorMessage="1" allowBlank="1" type="list">
      <formula1>"1st Call, Other"</formula1>
    </dataValidation>
    <dataValidation sqref="R5:R119" showDropDown="0" showInputMessage="1" showErrorMessage="1" allowBlank="1" type="list">
      <formula1>"Lender, City Required, Investor, Fire Dept."</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T173"/>
  <sheetViews>
    <sheetView topLeftCell="B1" zoomScaleNormal="100" workbookViewId="0">
      <selection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Avonmora — 2024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52</v>
      </c>
      <c r="B5" s="7" t="inlineStr">
        <is>
          <t>84433</t>
        </is>
      </c>
      <c r="C5" s="7" t="inlineStr">
        <is>
          <t>Asphalt composite shingle roofing</t>
        </is>
      </c>
      <c r="D5" s="40" t="inlineStr">
        <is>
          <t>Replace all roofs. Metal, flash, vents, and ridge</t>
        </is>
      </c>
      <c r="E5" s="41" t="inlineStr">
        <is>
          <t>GC</t>
        </is>
      </c>
      <c r="F5" s="7" t="inlineStr">
        <is>
          <t>Year 1</t>
        </is>
      </c>
      <c r="G5" s="20" t="n">
        <v>1344500</v>
      </c>
      <c r="H5" s="20" t="n">
        <v>1344500</v>
      </c>
      <c r="I5" s="21">
        <f>G5-H5</f>
        <v/>
      </c>
      <c r="J5" s="8">
        <f>IF(G5=0,0,H5/G5)</f>
        <v/>
      </c>
      <c r="K5" s="35" t="n">
        <v>0</v>
      </c>
      <c r="L5" s="8">
        <f>MIN(J5,1)</f>
        <v/>
      </c>
      <c r="M5" t="inlineStr">
        <is>
          <t>Replace all roofs. Metal, flash, vents, and ridge</t>
        </is>
      </c>
      <c r="N5" s="7">
        <f>IF(E5="GC","1st Call","Other")</f>
        <v/>
      </c>
      <c r="O5" s="7">
        <f>IF(L5&gt;=1,"Complete",IF(L5&gt;0,"In Progress","Not Started"))</f>
        <v/>
      </c>
      <c r="Q5" s="35">
        <f>IFERROR(MID($A$1,FIND(" acq",$A$1)-4,4)*1,"")</f>
        <v/>
      </c>
      <c r="R5" s="7" t="n"/>
      <c r="S5" s="111" t="n"/>
    </row>
    <row r="6" ht="30" customHeight="1">
      <c r="A6" s="17" t="n">
        <v>70</v>
      </c>
      <c r="B6" s="7" t="inlineStr">
        <is>
          <t>84207</t>
        </is>
      </c>
      <c r="C6" s="7" t="inlineStr">
        <is>
          <t>Interior Update Placeholder</t>
        </is>
      </c>
      <c r="D6" s="40" t="inlineStr">
        <is>
          <t>Paint cabinets and new hardware, Flooring, resurface counters Appliances if possible</t>
        </is>
      </c>
      <c r="E6" s="67" t="inlineStr">
        <is>
          <t>Capex</t>
        </is>
      </c>
      <c r="F6" s="7" t="inlineStr">
        <is>
          <t>Year 1</t>
        </is>
      </c>
      <c r="G6" s="20" t="n">
        <v>1140000</v>
      </c>
      <c r="H6" s="20" t="n">
        <v>207258</v>
      </c>
      <c r="I6" s="21">
        <f>G6-H6</f>
        <v/>
      </c>
      <c r="J6" s="8">
        <f>IF(G6=0,0,H6/G6)</f>
        <v/>
      </c>
      <c r="K6" s="35" t="inlineStr">
        <is>
          <t>N/A</t>
        </is>
      </c>
      <c r="L6" s="8">
        <f>MIN(J6,1)</f>
        <v/>
      </c>
      <c r="M6" t="inlineStr">
        <is>
          <t>Paint cabinets and new hardware, Flooring, resurface counters Appliances if possible</t>
        </is>
      </c>
      <c r="N6" s="7">
        <f>IF(E6="GC","1st Call","Other")</f>
        <v/>
      </c>
      <c r="O6" s="7">
        <f>IF(L6&gt;=1,"Complete",IF(L6&gt;0,"In Progress","Not Started"))</f>
        <v/>
      </c>
      <c r="Q6" s="35">
        <f>IFERROR(MID($A$1,FIND(" acq",$A$1)-4,4)*1,"")</f>
        <v/>
      </c>
      <c r="R6" s="7" t="n"/>
      <c r="S6" s="111" t="n"/>
    </row>
    <row r="7">
      <c r="A7" s="7" t="n">
        <v>60</v>
      </c>
      <c r="B7" s="7" t="inlineStr">
        <is>
          <t>84101</t>
        </is>
      </c>
      <c r="C7" s="7" t="inlineStr">
        <is>
          <t>Exterior painting</t>
        </is>
      </c>
      <c r="D7" s="40" t="inlineStr">
        <is>
          <t>repaint buildings 100% paintable</t>
        </is>
      </c>
      <c r="E7" s="41" t="inlineStr">
        <is>
          <t>GC</t>
        </is>
      </c>
      <c r="F7" s="7" t="inlineStr">
        <is>
          <t>Year 1</t>
        </is>
      </c>
      <c r="G7" s="20" t="n">
        <v>260000</v>
      </c>
      <c r="H7" s="20" t="n">
        <v>260000</v>
      </c>
      <c r="I7" s="21">
        <f>G7-H7</f>
        <v/>
      </c>
      <c r="J7" s="8">
        <f>IF(G7=0,0,H7/G7)</f>
        <v/>
      </c>
      <c r="K7" s="35" t="n">
        <v>0</v>
      </c>
      <c r="L7" s="8">
        <f>MIN(J7,1)</f>
        <v/>
      </c>
      <c r="M7" t="inlineStr">
        <is>
          <t>repaint buildings 100% paintable</t>
        </is>
      </c>
      <c r="N7" s="7">
        <f>IF(E7="GC","1st Call","Other")</f>
        <v/>
      </c>
      <c r="O7" s="7">
        <f>IF(L7&gt;=1,"Complete",IF(L7&gt;0,"In Progress","Not Started"))</f>
        <v/>
      </c>
      <c r="Q7" s="35">
        <f>IFERROR(MID($A$1,FIND(" acq",$A$1)-4,4)*1,"")</f>
        <v/>
      </c>
      <c r="R7" s="7" t="n"/>
      <c r="S7" s="111" t="n"/>
    </row>
    <row r="8" ht="60" customHeight="1">
      <c r="A8" s="17" t="n">
        <v>22</v>
      </c>
      <c r="B8" s="7" t="inlineStr">
        <is>
          <t>84303</t>
        </is>
      </c>
      <c r="C8" s="7" t="inlineStr">
        <is>
          <t>Perimeter fencing access control</t>
        </is>
      </c>
      <c r="D8" s="40" t="inlineStr">
        <is>
          <t>Add thorny Pyracantha hedges alongside the fence which will grow into a natural barrier Shrubs are $80-$165 each installed, placed every 6’ for a quicker hedge formation, 3,000 linear feet= $82,500 $150k total is safe including irrigation, contingency, etc.</t>
        </is>
      </c>
      <c r="E8" s="41" t="inlineStr">
        <is>
          <t>GC</t>
        </is>
      </c>
      <c r="F8" s="7" t="inlineStr">
        <is>
          <t>Year 1</t>
        </is>
      </c>
      <c r="G8" s="20" t="n">
        <v>160000</v>
      </c>
      <c r="H8" s="20" t="n">
        <v>160000</v>
      </c>
      <c r="I8" s="21">
        <f>G8-H8</f>
        <v/>
      </c>
      <c r="J8" s="8">
        <f>IF(G8=0,0,H8/G8)</f>
        <v/>
      </c>
      <c r="K8" s="35" t="n">
        <v>0</v>
      </c>
      <c r="L8" s="8">
        <f>MIN(J8,1)</f>
        <v/>
      </c>
      <c r="M8" t="inlineStr">
        <is>
          <t>Add thorny Pyracantha hedges alongside the fence which will grow into a natural barrier Shrubs are $80-$165 each installed, placed every 6’ for a quicker hedge formation, 3,000 linear feet= $82,500 $1</t>
        </is>
      </c>
      <c r="N8" s="7">
        <f>IF(E8="GC","1st Call","Other")</f>
        <v/>
      </c>
      <c r="O8" s="7">
        <f>IF(L8&gt;=1,"Complete",IF(L8&gt;0,"In Progress","Not Started"))</f>
        <v/>
      </c>
      <c r="Q8" s="35">
        <f>IFERROR(MID($A$1,FIND(" acq",$A$1)-4,4)*1,"")</f>
        <v/>
      </c>
      <c r="R8" s="7" t="n"/>
      <c r="S8" s="111" t="n"/>
    </row>
    <row r="9">
      <c r="A9" s="7" t="n">
        <v>34</v>
      </c>
      <c r="B9" s="7" t="inlineStr">
        <is>
          <t>84435</t>
        </is>
      </c>
      <c r="C9" s="7" t="inlineStr">
        <is>
          <t>Jack &amp; underpin foundations</t>
        </is>
      </c>
      <c r="D9" s="40" t="inlineStr">
        <is>
          <t>Foundations on 3 buildings</t>
        </is>
      </c>
      <c r="E9" s="41" t="inlineStr">
        <is>
          <t>GC</t>
        </is>
      </c>
      <c r="F9" s="7" t="inlineStr">
        <is>
          <t>Year 1</t>
        </is>
      </c>
      <c r="G9" s="20" t="n">
        <v>93000</v>
      </c>
      <c r="H9" s="20" t="n">
        <v>93000</v>
      </c>
      <c r="I9" s="21">
        <f>G9-H9</f>
        <v/>
      </c>
      <c r="J9" s="8">
        <f>IF(G9=0,0,H9/G9)</f>
        <v/>
      </c>
      <c r="K9" s="35" t="n">
        <v>0</v>
      </c>
      <c r="L9" s="8">
        <f>MIN(J9,1)</f>
        <v/>
      </c>
      <c r="M9" t="inlineStr">
        <is>
          <t>Foundations on 3 buildings</t>
        </is>
      </c>
      <c r="N9" s="7">
        <f>IF(E9="GC","1st Call","Other")</f>
        <v/>
      </c>
      <c r="O9" s="7">
        <f>IF(L9&gt;=1,"Complete",IF(L9&gt;0,"In Progress","Not Started"))</f>
        <v/>
      </c>
      <c r="Q9" s="35">
        <f>IFERROR(MID($A$1,FIND(" acq",$A$1)-4,4)*1,"")</f>
        <v/>
      </c>
      <c r="R9" s="7" t="n"/>
      <c r="S9" s="111" t="n"/>
    </row>
    <row r="10" ht="30" customHeight="1">
      <c r="A10" s="17" t="n">
        <v>23</v>
      </c>
      <c r="B10" s="7" t="inlineStr">
        <is>
          <t>84303</t>
        </is>
      </c>
      <c r="C10" s="7" t="inlineStr">
        <is>
          <t>Landscaping</t>
        </is>
      </c>
      <c r="D10" s="40" t="inlineStr">
        <is>
          <t>Landscape enhancements in office area and front entrances and 13-8 buildings on Wickersham Zeroscape</t>
        </is>
      </c>
      <c r="E10" s="41" t="inlineStr">
        <is>
          <t>GC</t>
        </is>
      </c>
      <c r="F10" s="7" t="inlineStr">
        <is>
          <t>Year 1</t>
        </is>
      </c>
      <c r="G10" s="20" t="n">
        <v>85000</v>
      </c>
      <c r="H10" s="20" t="n">
        <v>85000</v>
      </c>
      <c r="I10" s="21">
        <f>G10-H10</f>
        <v/>
      </c>
      <c r="J10" s="8">
        <f>IF(G10=0,0,H10/G10)</f>
        <v/>
      </c>
      <c r="K10" s="35" t="n">
        <v>0</v>
      </c>
      <c r="L10" s="8">
        <f>MIN(J10,1)</f>
        <v/>
      </c>
      <c r="M10" t="inlineStr">
        <is>
          <t>Landscape enhancements in office area and front entrances and 13-8 buildings on Wickersham Zeroscape</t>
        </is>
      </c>
      <c r="N10" s="7">
        <f>IF(E10="GC","1st Call","Other")</f>
        <v/>
      </c>
      <c r="O10" s="7">
        <f>IF(L10&gt;=1,"Complete",IF(L10&gt;0,"In Progress","Not Started"))</f>
        <v/>
      </c>
      <c r="Q10" s="35">
        <f>IFERROR(MID($A$1,FIND(" acq",$A$1)-4,4)*1,"")</f>
        <v/>
      </c>
      <c r="R10" s="7" t="n"/>
      <c r="S10" s="111" t="n"/>
    </row>
    <row r="11">
      <c r="A11" s="7" t="n">
        <v>26</v>
      </c>
      <c r="B11" s="7" t="inlineStr">
        <is>
          <t>84361</t>
        </is>
      </c>
      <c r="C11" s="7" t="inlineStr">
        <is>
          <t xml:space="preserve">Pool Deck </t>
        </is>
      </c>
      <c r="D11" s="40" t="inlineStr">
        <is>
          <t>Replace pool deck with new stamped stained concrete</t>
        </is>
      </c>
      <c r="E11" s="41" t="inlineStr">
        <is>
          <t>GC</t>
        </is>
      </c>
      <c r="F11" s="7" t="inlineStr">
        <is>
          <t>Year 1</t>
        </is>
      </c>
      <c r="G11" s="20" t="n">
        <v>85000</v>
      </c>
      <c r="H11" s="20" t="n">
        <v>85000</v>
      </c>
      <c r="I11" s="21">
        <f>G11-H11</f>
        <v/>
      </c>
      <c r="J11" s="8">
        <f>IF(G11=0,0,H11/G11)</f>
        <v/>
      </c>
      <c r="K11" s="35" t="n">
        <v>0</v>
      </c>
      <c r="L11" s="8">
        <f>MIN(J11,1)</f>
        <v/>
      </c>
      <c r="M11" t="inlineStr">
        <is>
          <t>Replace pool deck with new stamped stained concrete</t>
        </is>
      </c>
      <c r="N11" s="7">
        <f>IF(E11="GC","1st Call","Other")</f>
        <v/>
      </c>
      <c r="O11" s="7">
        <f>IF(L11&gt;=1,"Complete",IF(L11&gt;0,"In Progress","Not Started"))</f>
        <v/>
      </c>
      <c r="Q11" s="35">
        <f>IFERROR(MID($A$1,FIND(" acq",$A$1)-4,4)*1,"")</f>
        <v/>
      </c>
      <c r="R11" s="7" t="n"/>
      <c r="S11" s="111" t="n"/>
    </row>
    <row r="12">
      <c r="A12" s="17" t="n">
        <v>27</v>
      </c>
      <c r="B12" s="7" t="inlineStr">
        <is>
          <t>84219</t>
        </is>
      </c>
      <c r="C12" s="7" t="inlineStr">
        <is>
          <t>Maintenance Shop Structure</t>
        </is>
      </c>
      <c r="D12" s="40" t="inlineStr">
        <is>
          <t>Add Shop for golf carts</t>
        </is>
      </c>
      <c r="E12" s="41" t="inlineStr">
        <is>
          <t>GC</t>
        </is>
      </c>
      <c r="F12" s="7" t="inlineStr">
        <is>
          <t>Year 1</t>
        </is>
      </c>
      <c r="G12" s="20" t="n">
        <v>50000</v>
      </c>
      <c r="H12" s="20" t="n">
        <v>50000</v>
      </c>
      <c r="I12" s="21">
        <f>G12-H12</f>
        <v/>
      </c>
      <c r="J12" s="8">
        <f>IF(G12=0,0,H12/G12)</f>
        <v/>
      </c>
      <c r="K12" s="35" t="n">
        <v>0</v>
      </c>
      <c r="L12" s="8">
        <f>MIN(J12,1)</f>
        <v/>
      </c>
      <c r="M12" t="inlineStr">
        <is>
          <t>Add Shop for golf carts</t>
        </is>
      </c>
      <c r="N12" s="7">
        <f>IF(E12="GC","1st Call","Other")</f>
        <v/>
      </c>
      <c r="O12" s="7">
        <f>IF(L12&gt;=1,"Complete",IF(L12&gt;0,"In Progress","Not Started"))</f>
        <v/>
      </c>
      <c r="Q12" s="35">
        <f>IFERROR(MID($A$1,FIND(" acq",$A$1)-4,4)*1,"")</f>
        <v/>
      </c>
      <c r="R12" s="7" t="n"/>
      <c r="S12" s="111" t="n"/>
    </row>
    <row r="13">
      <c r="A13" s="7" t="n">
        <v>41</v>
      </c>
      <c r="B13" s="7" t="inlineStr">
        <is>
          <t>84104</t>
        </is>
      </c>
      <c r="C13" s="7" t="inlineStr">
        <is>
          <t>Repair balcony framing &amp; decking</t>
        </is>
      </c>
      <c r="D13" s="40" t="inlineStr">
        <is>
          <t>rebuild three balcony towers</t>
        </is>
      </c>
      <c r="E13" s="41" t="inlineStr">
        <is>
          <t>GC</t>
        </is>
      </c>
      <c r="F13" s="7" t="inlineStr">
        <is>
          <t>Year 1</t>
        </is>
      </c>
      <c r="G13" s="20" t="n">
        <v>46000</v>
      </c>
      <c r="H13" s="20" t="n">
        <v>46000</v>
      </c>
      <c r="I13" s="21">
        <f>G13-H13</f>
        <v/>
      </c>
      <c r="J13" s="8">
        <f>IF(G13=0,0,H13/G13)</f>
        <v/>
      </c>
      <c r="K13" s="35" t="n">
        <v>0</v>
      </c>
      <c r="L13" s="8">
        <f>MIN(J13,1)</f>
        <v/>
      </c>
      <c r="M13" t="inlineStr">
        <is>
          <t>rebuild three balcony towers</t>
        </is>
      </c>
      <c r="N13" s="7">
        <f>IF(E13="GC","1st Call","Other")</f>
        <v/>
      </c>
      <c r="O13" s="7">
        <f>IF(L13&gt;=1,"Complete",IF(L13&gt;0,"In Progress","Not Started"))</f>
        <v/>
      </c>
      <c r="Q13" s="35">
        <f>IFERROR(MID($A$1,FIND(" acq",$A$1)-4,4)*1,"")</f>
        <v/>
      </c>
      <c r="R13" s="7" t="n"/>
      <c r="S13" s="111" t="n"/>
    </row>
    <row r="14" ht="30" customHeight="1">
      <c r="A14" s="17" t="n">
        <v>134</v>
      </c>
      <c r="B14" s="7" t="inlineStr">
        <is>
          <t>84112</t>
        </is>
      </c>
      <c r="C14" s="7" t="inlineStr">
        <is>
          <t>Common area light fixtures</t>
        </is>
      </c>
      <c r="D14" s="40" t="inlineStr">
        <is>
          <t>exterior building security lighting are pole lights and need new fixtures</t>
        </is>
      </c>
      <c r="E14" s="41" t="inlineStr">
        <is>
          <t>GC</t>
        </is>
      </c>
      <c r="F14" s="7" t="inlineStr">
        <is>
          <t>Year 1</t>
        </is>
      </c>
      <c r="G14" s="20" t="n">
        <v>38000</v>
      </c>
      <c r="H14" s="20" t="n">
        <v>38000</v>
      </c>
      <c r="I14" s="21">
        <f>G14-H14</f>
        <v/>
      </c>
      <c r="J14" s="8">
        <f>IF(G14=0,0,H14/G14)</f>
        <v/>
      </c>
      <c r="K14" s="35" t="n">
        <v>0</v>
      </c>
      <c r="L14" s="8">
        <f>MIN(J14,1)</f>
        <v/>
      </c>
      <c r="M14" t="inlineStr">
        <is>
          <t>exterior building security lighting are pole lights and need new fixtures</t>
        </is>
      </c>
      <c r="N14" s="7">
        <f>IF(E14="GC","1st Call","Other")</f>
        <v/>
      </c>
      <c r="O14" s="7">
        <f>IF(L14&gt;=1,"Complete",IF(L14&gt;0,"In Progress","Not Started"))</f>
        <v/>
      </c>
      <c r="Q14" s="35">
        <f>IFERROR(MID($A$1,FIND(" acq",$A$1)-4,4)*1,"")</f>
        <v/>
      </c>
      <c r="R14" s="7" t="n"/>
      <c r="S14" s="111" t="n"/>
    </row>
    <row r="15">
      <c r="A15" s="7" t="n">
        <v>24</v>
      </c>
      <c r="B15" s="7" t="inlineStr">
        <is>
          <t>84361</t>
        </is>
      </c>
      <c r="C15" s="7" t="inlineStr">
        <is>
          <t>Repair / replace swimming pool pumps</t>
        </is>
      </c>
      <c r="D15" s="40" t="inlineStr">
        <is>
          <t>remove splash pad and fill, add turf for sitting area</t>
        </is>
      </c>
      <c r="E15" s="41" t="inlineStr">
        <is>
          <t>GC</t>
        </is>
      </c>
      <c r="F15" s="7" t="inlineStr">
        <is>
          <t>Year 1</t>
        </is>
      </c>
      <c r="G15" s="20" t="n">
        <v>35000</v>
      </c>
      <c r="H15" s="20" t="n">
        <v>35000</v>
      </c>
      <c r="I15" s="21">
        <f>G15-H15</f>
        <v/>
      </c>
      <c r="J15" s="8">
        <f>IF(G15=0,0,H15/G15)</f>
        <v/>
      </c>
      <c r="K15" s="35" t="n">
        <v>0</v>
      </c>
      <c r="L15" s="8">
        <f>MIN(J15,1)</f>
        <v/>
      </c>
      <c r="M15" t="inlineStr">
        <is>
          <t>remove splash pad and fill, add turf for sitting area</t>
        </is>
      </c>
      <c r="N15" s="7">
        <f>IF(E15="GC","1st Call","Other")</f>
        <v/>
      </c>
      <c r="O15" s="7">
        <f>IF(L15&gt;=1,"Complete",IF(L15&gt;0,"In Progress","Not Started"))</f>
        <v/>
      </c>
      <c r="Q15" s="35">
        <f>IFERROR(MID($A$1,FIND(" acq",$A$1)-4,4)*1,"")</f>
        <v/>
      </c>
      <c r="R15" s="7" t="n"/>
      <c r="S15" s="111" t="n"/>
    </row>
    <row r="16">
      <c r="A16" s="17" t="n">
        <v>102</v>
      </c>
      <c r="B16" s="7" t="inlineStr">
        <is>
          <t>84360</t>
        </is>
      </c>
      <c r="C16" s="7" t="inlineStr">
        <is>
          <t>Pool Furniture</t>
        </is>
      </c>
      <c r="D16" s="40" t="inlineStr">
        <is>
          <t>All new pool furniture and games</t>
        </is>
      </c>
      <c r="E16" s="67" t="inlineStr">
        <is>
          <t>Capex</t>
        </is>
      </c>
      <c r="F16" s="7" t="inlineStr">
        <is>
          <t>Year 1</t>
        </is>
      </c>
      <c r="G16" s="20" t="n">
        <v>35000</v>
      </c>
      <c r="H16" s="20" t="n">
        <v>0</v>
      </c>
      <c r="I16" s="21">
        <f>G16-H16</f>
        <v/>
      </c>
      <c r="J16" s="8">
        <f>IF(G16=0,0,H16/G16)</f>
        <v/>
      </c>
      <c r="K16" s="35" t="inlineStr">
        <is>
          <t>N/A</t>
        </is>
      </c>
      <c r="L16" s="8">
        <f>MIN(J16,1)</f>
        <v/>
      </c>
      <c r="M16" t="inlineStr">
        <is>
          <t>All new pool furniture and games</t>
        </is>
      </c>
      <c r="N16" s="7">
        <f>IF(E16="GC","1st Call","Other")</f>
        <v/>
      </c>
      <c r="O16" s="7">
        <f>IF(L16&gt;=1,"Complete",IF(L16&gt;0,"In Progress","Not Started"))</f>
        <v/>
      </c>
      <c r="Q16" s="35">
        <f>IFERROR(MID($A$1,FIND(" acq",$A$1)-4,4)*1,"")</f>
        <v/>
      </c>
      <c r="R16" s="7" t="n"/>
      <c r="S16" s="111" t="n"/>
    </row>
    <row r="17">
      <c r="A17" s="7" t="n">
        <v>19</v>
      </c>
      <c r="B17" s="7" t="inlineStr">
        <is>
          <t>84517</t>
        </is>
      </c>
      <c r="C17" s="7" t="inlineStr">
        <is>
          <t>Erosion</t>
        </is>
      </c>
      <c r="D17" s="40" t="inlineStr">
        <is>
          <t>Backfill areas of erosion in Dog park, and throughout property</t>
        </is>
      </c>
      <c r="E17" s="41" t="inlineStr">
        <is>
          <t>GC</t>
        </is>
      </c>
      <c r="F17" s="7" t="inlineStr">
        <is>
          <t>Year 1</t>
        </is>
      </c>
      <c r="G17" s="20" t="n">
        <v>30000</v>
      </c>
      <c r="H17" s="20" t="n">
        <v>30000</v>
      </c>
      <c r="I17" s="21">
        <f>G17-H17</f>
        <v/>
      </c>
      <c r="J17" s="8">
        <f>IF(G17=0,0,H17/G17)</f>
        <v/>
      </c>
      <c r="K17" s="35" t="n">
        <v>0</v>
      </c>
      <c r="L17" s="8">
        <f>MIN(J17,1)</f>
        <v/>
      </c>
      <c r="M17" t="inlineStr">
        <is>
          <t>Backfill areas of erosion in Dog park, and throughout property</t>
        </is>
      </c>
      <c r="N17" s="7">
        <f>IF(E17="GC","1st Call","Other")</f>
        <v/>
      </c>
      <c r="O17" s="7">
        <f>IF(L17&gt;=1,"Complete",IF(L17&gt;0,"In Progress","Not Started"))</f>
        <v/>
      </c>
      <c r="Q17" s="35">
        <f>IFERROR(MID($A$1,FIND(" acq",$A$1)-4,4)*1,"")</f>
        <v/>
      </c>
      <c r="R17" s="7" t="n"/>
      <c r="S17" s="111" t="n"/>
    </row>
    <row r="18">
      <c r="A18" s="17" t="n">
        <v>25</v>
      </c>
      <c r="B18" s="7" t="inlineStr">
        <is>
          <t>84361</t>
        </is>
      </c>
      <c r="C18" s="7" t="inlineStr">
        <is>
          <t>Fences &amp; gates - swimming pool</t>
        </is>
      </c>
      <c r="D18" s="40" t="inlineStr">
        <is>
          <t>Pool fence replacement</t>
        </is>
      </c>
      <c r="E18" s="41" t="inlineStr">
        <is>
          <t>GC</t>
        </is>
      </c>
      <c r="F18" s="7" t="inlineStr">
        <is>
          <t>Year 1</t>
        </is>
      </c>
      <c r="G18" s="20" t="n">
        <v>30000</v>
      </c>
      <c r="H18" s="20" t="n">
        <v>30000</v>
      </c>
      <c r="I18" s="21">
        <f>G18-H18</f>
        <v/>
      </c>
      <c r="J18" s="8">
        <f>IF(G18=0,0,H18/G18)</f>
        <v/>
      </c>
      <c r="K18" s="35" t="n">
        <v>0</v>
      </c>
      <c r="L18" s="8">
        <f>MIN(J18,1)</f>
        <v/>
      </c>
      <c r="M18" t="inlineStr">
        <is>
          <t>Pool fence replacement</t>
        </is>
      </c>
      <c r="N18" s="7">
        <f>IF(E18="GC","1st Call","Other")</f>
        <v/>
      </c>
      <c r="O18" s="7">
        <f>IF(L18&gt;=1,"Complete",IF(L18&gt;0,"In Progress","Not Started"))</f>
        <v/>
      </c>
      <c r="Q18" s="35">
        <f>IFERROR(MID($A$1,FIND(" acq",$A$1)-4,4)*1,"")</f>
        <v/>
      </c>
      <c r="R18" s="7" t="n"/>
      <c r="S18" s="111" t="n"/>
    </row>
    <row r="19" ht="30" customHeight="1">
      <c r="A19" s="7" t="n">
        <v>101</v>
      </c>
      <c r="B19" s="7" t="inlineStr">
        <is>
          <t>84361</t>
        </is>
      </c>
      <c r="C19" s="7" t="inlineStr">
        <is>
          <t>Pool Area Remodel</t>
        </is>
      </c>
      <c r="D19" s="40" t="inlineStr">
        <is>
          <t>Add plants or metal art in planters
Landscape enhancements</t>
        </is>
      </c>
      <c r="E19" s="41" t="inlineStr">
        <is>
          <t>GC</t>
        </is>
      </c>
      <c r="F19" s="7" t="inlineStr">
        <is>
          <t>Year 1</t>
        </is>
      </c>
      <c r="G19" s="20" t="n">
        <v>30000</v>
      </c>
      <c r="H19" s="20" t="n">
        <v>30000</v>
      </c>
      <c r="I19" s="21">
        <f>G19-H19</f>
        <v/>
      </c>
      <c r="J19" s="8">
        <f>IF(G19=0,0,H19/G19)</f>
        <v/>
      </c>
      <c r="K19" s="35" t="n">
        <v>0</v>
      </c>
      <c r="L19" s="8">
        <f>MIN(J19,1)</f>
        <v/>
      </c>
      <c r="M19" t="inlineStr">
        <is>
          <t>Add plants or metal art in planters
Landscape enhancements</t>
        </is>
      </c>
      <c r="N19" s="7">
        <f>IF(E19="GC","1st Call","Other")</f>
        <v/>
      </c>
      <c r="O19" s="7">
        <f>IF(L19&gt;=1,"Complete",IF(L19&gt;0,"In Progress","Not Started"))</f>
        <v/>
      </c>
      <c r="Q19" s="35">
        <f>IFERROR(MID($A$1,FIND(" acq",$A$1)-4,4)*1,"")</f>
        <v/>
      </c>
      <c r="R19" s="7" t="n"/>
      <c r="S19" s="111" t="n"/>
    </row>
    <row r="20">
      <c r="A20" s="17" t="n">
        <v>15</v>
      </c>
      <c r="B20" s="7" t="inlineStr">
        <is>
          <t>84385</t>
        </is>
      </c>
      <c r="C20" s="7" t="inlineStr">
        <is>
          <t>Storm sewer piping</t>
        </is>
      </c>
      <c r="D20" s="40" t="inlineStr">
        <is>
          <t>Regrade area for proper drainage south west of creek</t>
        </is>
      </c>
      <c r="E20" s="41" t="inlineStr">
        <is>
          <t>GC</t>
        </is>
      </c>
      <c r="F20" s="7" t="inlineStr">
        <is>
          <t>Year 1</t>
        </is>
      </c>
      <c r="G20" s="20" t="n">
        <v>25000</v>
      </c>
      <c r="H20" s="20" t="n">
        <v>25000</v>
      </c>
      <c r="I20" s="21">
        <f>G20-H20</f>
        <v/>
      </c>
      <c r="J20" s="8">
        <f>IF(G20=0,0,H20/G20)</f>
        <v/>
      </c>
      <c r="K20" s="35" t="n">
        <v>0</v>
      </c>
      <c r="L20" s="8">
        <f>MIN(J20,1)</f>
        <v/>
      </c>
      <c r="M20" t="inlineStr">
        <is>
          <t>Regrade area for proper drainage south west of creek</t>
        </is>
      </c>
      <c r="N20" s="7">
        <f>IF(E20="GC","1st Call","Other")</f>
        <v/>
      </c>
      <c r="O20" s="7">
        <f>IF(L20&gt;=1,"Complete",IF(L20&gt;0,"In Progress","Not Started"))</f>
        <v/>
      </c>
      <c r="Q20" s="35">
        <f>IFERROR(MID($A$1,FIND(" acq",$A$1)-4,4)*1,"")</f>
        <v/>
      </c>
      <c r="R20" s="7" t="n"/>
      <c r="S20" s="111" t="n"/>
    </row>
    <row r="21">
      <c r="A21" s="7" t="n">
        <v>17</v>
      </c>
      <c r="B21" s="7" t="inlineStr">
        <is>
          <t>84221</t>
        </is>
      </c>
      <c r="C21" s="7" t="inlineStr">
        <is>
          <t>Sidewalks</t>
        </is>
      </c>
      <c r="D21" s="40" t="inlineStr">
        <is>
          <t>repair trip hazards</t>
        </is>
      </c>
      <c r="E21" s="41" t="inlineStr">
        <is>
          <t>GC</t>
        </is>
      </c>
      <c r="F21" s="7" t="inlineStr">
        <is>
          <t>Year 1</t>
        </is>
      </c>
      <c r="G21" s="20" t="n">
        <v>21000</v>
      </c>
      <c r="H21" s="20" t="n">
        <v>21000</v>
      </c>
      <c r="I21" s="21">
        <f>G21-H21</f>
        <v/>
      </c>
      <c r="J21" s="8">
        <f>IF(G21=0,0,H21/G21)</f>
        <v/>
      </c>
      <c r="K21" s="35" t="n">
        <v>0</v>
      </c>
      <c r="L21" s="8">
        <f>MIN(J21,1)</f>
        <v/>
      </c>
      <c r="M21" t="inlineStr">
        <is>
          <t>repair trip hazards</t>
        </is>
      </c>
      <c r="N21" s="7">
        <f>IF(E21="GC","1st Call","Other")</f>
        <v/>
      </c>
      <c r="O21" s="7">
        <f>IF(L21&gt;=1,"Complete",IF(L21&gt;0,"In Progress","Not Started"))</f>
        <v/>
      </c>
      <c r="Q21" s="35">
        <f>IFERROR(MID($A$1,FIND(" acq",$A$1)-4,4)*1,"")</f>
        <v/>
      </c>
      <c r="R21" s="7" t="n"/>
      <c r="S21" s="111" t="n"/>
    </row>
    <row r="22" ht="60" customHeight="1">
      <c r="A22" s="17" t="n">
        <v>96</v>
      </c>
      <c r="B22" s="7" t="inlineStr">
        <is>
          <t>84116</t>
        </is>
      </c>
      <c r="C22" s="7" t="inlineStr">
        <is>
          <t>Clubhouse / Office Remodel</t>
        </is>
      </c>
      <c r="D22" s="40" t="inlineStr">
        <is>
          <t>Sitting area by leasing- New lounge furniture, replace shelving with art and TVs.  Doors out to pool, pergola outside, seating Lounge area- speak with designer about ideas- games, more TVs, content sticks for TVs, furniture</t>
        </is>
      </c>
      <c r="E22" s="41" t="inlineStr">
        <is>
          <t>GC</t>
        </is>
      </c>
      <c r="F22" s="7" t="inlineStr">
        <is>
          <t>Year 1</t>
        </is>
      </c>
      <c r="G22" s="20" t="n">
        <v>20000</v>
      </c>
      <c r="H22" s="20" t="n">
        <v>20000</v>
      </c>
      <c r="I22" s="21">
        <f>G22-H22</f>
        <v/>
      </c>
      <c r="J22" s="8">
        <f>IF(G22=0,0,H22/G22)</f>
        <v/>
      </c>
      <c r="K22" s="35" t="n">
        <v>0</v>
      </c>
      <c r="L22" s="8">
        <f>MIN(J22,1)</f>
        <v/>
      </c>
      <c r="M22" t="inlineStr">
        <is>
          <t>Sitting area by leasing- New lounge furniture, replace shelving with art and TVs.  Doors out to pool, pergola outside, seating Lounge area- speak with designer about ideas- games, more TVs, content st</t>
        </is>
      </c>
      <c r="N22" s="7">
        <f>IF(E22="GC","1st Call","Other")</f>
        <v/>
      </c>
      <c r="O22" s="7">
        <f>IF(L22&gt;=1,"Complete",IF(L22&gt;0,"In Progress","Not Started"))</f>
        <v/>
      </c>
      <c r="Q22" s="35">
        <f>IFERROR(MID($A$1,FIND(" acq",$A$1)-4,4)*1,"")</f>
        <v/>
      </c>
      <c r="R22" s="7" t="n"/>
      <c r="S22" s="111" t="n"/>
    </row>
    <row r="23">
      <c r="A23" s="7" t="n">
        <v>135</v>
      </c>
      <c r="B23" s="7" t="inlineStr">
        <is>
          <t>84112</t>
        </is>
      </c>
      <c r="C23" s="7" t="inlineStr">
        <is>
          <t xml:space="preserve">exterior lights </t>
        </is>
      </c>
      <c r="D23" s="40" t="inlineStr">
        <is>
          <t>replace pool lights and correct electric for pool lights</t>
        </is>
      </c>
      <c r="E23" s="41" t="inlineStr">
        <is>
          <t>GC</t>
        </is>
      </c>
      <c r="F23" s="7" t="inlineStr">
        <is>
          <t>Year 1</t>
        </is>
      </c>
      <c r="G23" s="20" t="n">
        <v>20000</v>
      </c>
      <c r="H23" s="20" t="n">
        <v>20000</v>
      </c>
      <c r="I23" s="21">
        <f>G23-H23</f>
        <v/>
      </c>
      <c r="J23" s="8">
        <f>IF(G23=0,0,H23/G23)</f>
        <v/>
      </c>
      <c r="K23" s="35" t="n">
        <v>0</v>
      </c>
      <c r="L23" s="8">
        <f>MIN(J23,1)</f>
        <v/>
      </c>
      <c r="M23" t="inlineStr">
        <is>
          <t>replace pool lights and correct electric for pool lights</t>
        </is>
      </c>
      <c r="N23" s="7">
        <f>IF(E23="GC","1st Call","Other")</f>
        <v/>
      </c>
      <c r="O23" s="7">
        <f>IF(L23&gt;=1,"Complete",IF(L23&gt;0,"In Progress","Not Started"))</f>
        <v/>
      </c>
      <c r="Q23" s="35">
        <f>IFERROR(MID($A$1,FIND(" acq",$A$1)-4,4)*1,"")</f>
        <v/>
      </c>
      <c r="R23" s="7" t="n"/>
      <c r="S23" s="111" t="n"/>
    </row>
    <row r="24">
      <c r="A24" s="17" t="n">
        <v>58</v>
      </c>
      <c r="B24" s="7" t="inlineStr">
        <is>
          <t>84105</t>
        </is>
      </c>
      <c r="C24" s="7" t="inlineStr">
        <is>
          <t>Repair / replace wood siding</t>
        </is>
      </c>
      <c r="D24" s="40" t="inlineStr">
        <is>
          <t>repair loose siding</t>
        </is>
      </c>
      <c r="E24" s="41" t="inlineStr">
        <is>
          <t>GC</t>
        </is>
      </c>
      <c r="F24" s="7" t="inlineStr">
        <is>
          <t>Year 1</t>
        </is>
      </c>
      <c r="G24" s="20" t="n">
        <v>18000</v>
      </c>
      <c r="H24" s="20" t="n">
        <v>18000</v>
      </c>
      <c r="I24" s="21">
        <f>G24-H24</f>
        <v/>
      </c>
      <c r="J24" s="8">
        <f>IF(G24=0,0,H24/G24)</f>
        <v/>
      </c>
      <c r="K24" s="35" t="n">
        <v>0</v>
      </c>
      <c r="L24" s="8">
        <f>MIN(J24,1)</f>
        <v/>
      </c>
      <c r="M24" t="inlineStr">
        <is>
          <t>repair loose siding</t>
        </is>
      </c>
      <c r="N24" s="7">
        <f>IF(E24="GC","1st Call","Other")</f>
        <v/>
      </c>
      <c r="O24" s="7">
        <f>IF(L24&gt;=1,"Complete",IF(L24&gt;0,"In Progress","Not Started"))</f>
        <v/>
      </c>
      <c r="Q24" s="35">
        <f>IFERROR(MID($A$1,FIND(" acq",$A$1)-4,4)*1,"")</f>
        <v/>
      </c>
      <c r="R24" s="7" t="n"/>
      <c r="S24" s="111" t="n"/>
    </row>
    <row r="25">
      <c r="A25" s="7" t="n">
        <v>18</v>
      </c>
      <c r="B25" s="7" t="inlineStr">
        <is>
          <t>84434</t>
        </is>
      </c>
      <c r="C25" s="7" t="inlineStr">
        <is>
          <t xml:space="preserve">Retaining walls </t>
        </is>
      </c>
      <c r="D25" s="40" t="inlineStr">
        <is>
          <t>Repair three retaining walls</t>
        </is>
      </c>
      <c r="E25" s="41" t="inlineStr">
        <is>
          <t>GC</t>
        </is>
      </c>
      <c r="F25" s="7" t="inlineStr">
        <is>
          <t>Year 1</t>
        </is>
      </c>
      <c r="G25" s="20" t="n">
        <v>16000</v>
      </c>
      <c r="H25" s="20" t="n">
        <v>16000</v>
      </c>
      <c r="I25" s="21">
        <f>G25-H25</f>
        <v/>
      </c>
      <c r="J25" s="8">
        <f>IF(G25=0,0,H25/G25)</f>
        <v/>
      </c>
      <c r="K25" s="35" t="n">
        <v>0</v>
      </c>
      <c r="L25" s="8">
        <f>MIN(J25,1)</f>
        <v/>
      </c>
      <c r="M25" t="inlineStr">
        <is>
          <t>Repair three retaining walls</t>
        </is>
      </c>
      <c r="N25" s="7">
        <f>IF(E25="GC","1st Call","Other")</f>
        <v/>
      </c>
      <c r="O25" s="7">
        <f>IF(L25&gt;=1,"Complete",IF(L25&gt;0,"In Progress","Not Started"))</f>
        <v/>
      </c>
      <c r="Q25" s="35">
        <f>IFERROR(MID($A$1,FIND(" acq",$A$1)-4,4)*1,"")</f>
        <v/>
      </c>
      <c r="R25" s="7" t="n"/>
      <c r="S25" s="111" t="n"/>
    </row>
    <row r="26">
      <c r="A26" s="17" t="n">
        <v>28</v>
      </c>
      <c r="B26" s="7" t="inlineStr">
        <is>
          <t>84219</t>
        </is>
      </c>
      <c r="C26" s="7" t="inlineStr">
        <is>
          <t>Carports / Garages</t>
        </is>
      </c>
      <c r="D26" s="40" t="inlineStr">
        <is>
          <t>repair car ports</t>
        </is>
      </c>
      <c r="E26" s="41" t="inlineStr">
        <is>
          <t>GC</t>
        </is>
      </c>
      <c r="F26" s="7" t="inlineStr">
        <is>
          <t>Year 1</t>
        </is>
      </c>
      <c r="G26" s="20" t="n">
        <v>15000</v>
      </c>
      <c r="H26" s="20" t="n">
        <v>15000</v>
      </c>
      <c r="I26" s="21">
        <f>G26-H26</f>
        <v/>
      </c>
      <c r="J26" s="8">
        <f>IF(G26=0,0,H26/G26)</f>
        <v/>
      </c>
      <c r="K26" s="35" t="n">
        <v>0</v>
      </c>
      <c r="L26" s="8">
        <f>MIN(J26,1)</f>
        <v/>
      </c>
      <c r="M26" t="inlineStr">
        <is>
          <t>repair car ports</t>
        </is>
      </c>
      <c r="N26" s="7">
        <f>IF(E26="GC","1st Call","Other")</f>
        <v/>
      </c>
      <c r="O26" s="7">
        <f>IF(L26&gt;=1,"Complete",IF(L26&gt;0,"In Progress","Not Started"))</f>
        <v/>
      </c>
      <c r="Q26" s="35">
        <f>IFERROR(MID($A$1,FIND(" acq",$A$1)-4,4)*1,"")</f>
        <v/>
      </c>
      <c r="R26" s="7" t="n"/>
      <c r="S26" s="111" t="n"/>
    </row>
    <row r="27">
      <c r="A27" s="7" t="n">
        <v>61</v>
      </c>
      <c r="B27" s="7" t="inlineStr">
        <is>
          <t>84113</t>
        </is>
      </c>
      <c r="C27" s="7" t="inlineStr">
        <is>
          <t>Repair / replace soffits</t>
        </is>
      </c>
      <c r="D27" s="40" t="inlineStr">
        <is>
          <t>repair stairwell soffit</t>
        </is>
      </c>
      <c r="E27" s="41" t="inlineStr">
        <is>
          <t>GC</t>
        </is>
      </c>
      <c r="F27" s="7" t="inlineStr">
        <is>
          <t>Year 1</t>
        </is>
      </c>
      <c r="G27" s="20" t="n">
        <v>14500</v>
      </c>
      <c r="H27" s="20" t="n">
        <v>14500</v>
      </c>
      <c r="I27" s="21">
        <f>G27-H27</f>
        <v/>
      </c>
      <c r="J27" s="8">
        <f>IF(G27=0,0,H27/G27)</f>
        <v/>
      </c>
      <c r="K27" s="35" t="n">
        <v>0</v>
      </c>
      <c r="L27" s="8">
        <f>MIN(J27,1)</f>
        <v/>
      </c>
      <c r="M27" t="inlineStr">
        <is>
          <t>repair stairwell soffit</t>
        </is>
      </c>
      <c r="N27" s="7">
        <f>IF(E27="GC","1st Call","Other")</f>
        <v/>
      </c>
      <c r="O27" s="7">
        <f>IF(L27&gt;=1,"Complete",IF(L27&gt;0,"In Progress","Not Started"))</f>
        <v/>
      </c>
      <c r="Q27" s="35">
        <f>IFERROR(MID($A$1,FIND(" acq",$A$1)-4,4)*1,"")</f>
        <v/>
      </c>
      <c r="R27" s="7" t="n"/>
      <c r="S27" s="111" t="n"/>
    </row>
    <row r="28">
      <c r="A28" s="17" t="n">
        <v>29</v>
      </c>
      <c r="B28" s="7" t="inlineStr">
        <is>
          <t>84111</t>
        </is>
      </c>
      <c r="C28" s="7" t="inlineStr">
        <is>
          <t>Dumpster enclosures</t>
        </is>
      </c>
      <c r="D28" s="40" t="inlineStr">
        <is>
          <t>dumpster repairs</t>
        </is>
      </c>
      <c r="E28" s="41" t="inlineStr">
        <is>
          <t>GC</t>
        </is>
      </c>
      <c r="F28" s="7" t="inlineStr">
        <is>
          <t>Year 1</t>
        </is>
      </c>
      <c r="G28" s="20" t="n">
        <v>10000</v>
      </c>
      <c r="H28" s="20" t="n">
        <v>10000</v>
      </c>
      <c r="I28" s="21">
        <f>G28-H28</f>
        <v/>
      </c>
      <c r="J28" s="8">
        <f>IF(G28=0,0,H28/G28)</f>
        <v/>
      </c>
      <c r="K28" s="35" t="n">
        <v>0</v>
      </c>
      <c r="L28" s="8">
        <f>MIN(J28,1)</f>
        <v/>
      </c>
      <c r="M28" t="inlineStr">
        <is>
          <t>dumpster repairs</t>
        </is>
      </c>
      <c r="N28" s="7">
        <f>IF(E28="GC","1st Call","Other")</f>
        <v/>
      </c>
      <c r="O28" s="7">
        <f>IF(L28&gt;=1,"Complete",IF(L28&gt;0,"In Progress","Not Started"))</f>
        <v/>
      </c>
      <c r="Q28" s="35">
        <f>IFERROR(MID($A$1,FIND(" acq",$A$1)-4,4)*1,"")</f>
        <v/>
      </c>
      <c r="R28" s="7" t="n"/>
      <c r="S28" s="111" t="n"/>
    </row>
    <row r="29">
      <c r="A29" s="7" t="n">
        <v>59</v>
      </c>
      <c r="B29" s="7" t="inlineStr">
        <is>
          <t>84206</t>
        </is>
      </c>
      <c r="C29" s="7" t="inlineStr">
        <is>
          <t>Repair stucco</t>
        </is>
      </c>
      <c r="D29" s="40" t="inlineStr">
        <is>
          <t>repair damaged stucco</t>
        </is>
      </c>
      <c r="E29" s="41" t="inlineStr">
        <is>
          <t>GC</t>
        </is>
      </c>
      <c r="F29" s="7" t="inlineStr">
        <is>
          <t>Year 1</t>
        </is>
      </c>
      <c r="G29" s="20" t="n">
        <v>10000</v>
      </c>
      <c r="H29" s="20" t="n">
        <v>10000</v>
      </c>
      <c r="I29" s="21">
        <f>G29-H29</f>
        <v/>
      </c>
      <c r="J29" s="8">
        <f>IF(G29=0,0,H29/G29)</f>
        <v/>
      </c>
      <c r="K29" s="35" t="n">
        <v>0</v>
      </c>
      <c r="L29" s="8">
        <f>MIN(J29,1)</f>
        <v/>
      </c>
      <c r="M29" t="inlineStr">
        <is>
          <t>repair damaged stucco</t>
        </is>
      </c>
      <c r="N29" s="7">
        <f>IF(E29="GC","1st Call","Other")</f>
        <v/>
      </c>
      <c r="O29" s="7">
        <f>IF(L29&gt;=1,"Complete",IF(L29&gt;0,"In Progress","Not Started"))</f>
        <v/>
      </c>
      <c r="Q29" s="35">
        <f>IFERROR(MID($A$1,FIND(" acq",$A$1)-4,4)*1,"")</f>
        <v/>
      </c>
      <c r="R29" s="7" t="n"/>
      <c r="S29" s="111" t="n"/>
    </row>
    <row r="30">
      <c r="A30" s="17" t="n">
        <v>62</v>
      </c>
      <c r="B30" s="7" t="inlineStr">
        <is>
          <t>84105</t>
        </is>
      </c>
      <c r="C30" s="7" t="inlineStr">
        <is>
          <t>Repair / replace wood trim</t>
        </is>
      </c>
      <c r="D30" s="40" t="inlineStr">
        <is>
          <t>wood replacement</t>
        </is>
      </c>
      <c r="E30" s="41" t="inlineStr">
        <is>
          <t>GC</t>
        </is>
      </c>
      <c r="F30" s="7" t="inlineStr">
        <is>
          <t>Year 1</t>
        </is>
      </c>
      <c r="G30" s="20" t="n">
        <v>10000</v>
      </c>
      <c r="H30" s="20" t="n">
        <v>10000</v>
      </c>
      <c r="I30" s="21">
        <f>G30-H30</f>
        <v/>
      </c>
      <c r="J30" s="8">
        <f>IF(G30=0,0,H30/G30)</f>
        <v/>
      </c>
      <c r="K30" s="35" t="n">
        <v>0</v>
      </c>
      <c r="L30" s="8">
        <f>MIN(J30,1)</f>
        <v/>
      </c>
      <c r="M30" t="inlineStr">
        <is>
          <t>wood replacement</t>
        </is>
      </c>
      <c r="N30" s="7">
        <f>IF(E30="GC","1st Call","Other")</f>
        <v/>
      </c>
      <c r="O30" s="7">
        <f>IF(L30&gt;=1,"Complete",IF(L30&gt;0,"In Progress","Not Started"))</f>
        <v/>
      </c>
      <c r="Q30" s="35">
        <f>IFERROR(MID($A$1,FIND(" acq",$A$1)-4,4)*1,"")</f>
        <v/>
      </c>
      <c r="R30" s="7" t="n"/>
      <c r="S30" s="111" t="n"/>
    </row>
    <row r="31">
      <c r="A31" s="7" t="n">
        <v>87</v>
      </c>
      <c r="B31" s="7" t="inlineStr">
        <is>
          <t>84304</t>
        </is>
      </c>
      <c r="C31" s="7" t="inlineStr">
        <is>
          <t>Sub Floor Repairs</t>
        </is>
      </c>
      <c r="D31" s="40" t="inlineStr">
        <is>
          <t>Sub Floors</t>
        </is>
      </c>
      <c r="E31" s="67" t="inlineStr">
        <is>
          <t>Capex</t>
        </is>
      </c>
      <c r="F31" s="7" t="inlineStr">
        <is>
          <t>Year 1</t>
        </is>
      </c>
      <c r="G31" s="20" t="n">
        <v>10000</v>
      </c>
      <c r="H31" s="20" t="n">
        <v>6100</v>
      </c>
      <c r="I31" s="21">
        <f>G31-H31</f>
        <v/>
      </c>
      <c r="J31" s="8">
        <f>IF(G31=0,0,H31/G31)</f>
        <v/>
      </c>
      <c r="K31" s="35" t="inlineStr">
        <is>
          <t>N/A</t>
        </is>
      </c>
      <c r="L31" s="8">
        <f>MIN(J31,1)</f>
        <v/>
      </c>
      <c r="M31" t="inlineStr">
        <is>
          <t>Sub Floors</t>
        </is>
      </c>
      <c r="N31" s="7">
        <f>IF(E31="GC","1st Call","Other")</f>
        <v/>
      </c>
      <c r="O31" s="7">
        <f>IF(L31&gt;=1,"Complete",IF(L31&gt;0,"In Progress","Not Started"))</f>
        <v/>
      </c>
      <c r="Q31" s="35">
        <f>IFERROR(MID($A$1,FIND(" acq",$A$1)-4,4)*1,"")</f>
        <v/>
      </c>
      <c r="R31" s="7" t="n"/>
      <c r="S31" s="111" t="n"/>
    </row>
    <row r="32">
      <c r="A32" s="17" t="n">
        <v>39</v>
      </c>
      <c r="B32" s="7" t="inlineStr">
        <is>
          <t>84114</t>
        </is>
      </c>
      <c r="C32" s="7" t="inlineStr">
        <is>
          <t>Repair exterior stair treads and stringers</t>
        </is>
      </c>
      <c r="D32" s="40" t="inlineStr">
        <is>
          <t>replace 80 stair treads</t>
        </is>
      </c>
      <c r="E32" s="41" t="inlineStr">
        <is>
          <t>GC</t>
        </is>
      </c>
      <c r="F32" s="7" t="inlineStr">
        <is>
          <t>Year 1</t>
        </is>
      </c>
      <c r="G32" s="20" t="n">
        <v>9250</v>
      </c>
      <c r="H32" s="20" t="n">
        <v>9250</v>
      </c>
      <c r="I32" s="21">
        <f>G32-H32</f>
        <v/>
      </c>
      <c r="J32" s="8">
        <f>IF(G32=0,0,H32/G32)</f>
        <v/>
      </c>
      <c r="K32" s="35" t="n">
        <v>0</v>
      </c>
      <c r="L32" s="8">
        <f>MIN(J32,1)</f>
        <v/>
      </c>
      <c r="M32" t="inlineStr">
        <is>
          <t>replace 80 stair treads</t>
        </is>
      </c>
      <c r="N32" s="7">
        <f>IF(E32="GC","1st Call","Other")</f>
        <v/>
      </c>
      <c r="O32" s="7">
        <f>IF(L32&gt;=1,"Complete",IF(L32&gt;0,"In Progress","Not Started"))</f>
        <v/>
      </c>
      <c r="Q32" s="35">
        <f>IFERROR(MID($A$1,FIND(" acq",$A$1)-4,4)*1,"")</f>
        <v/>
      </c>
      <c r="R32" s="7" t="n"/>
      <c r="S32" s="111" t="n"/>
    </row>
    <row r="33">
      <c r="A33" s="7" t="n">
        <v>63</v>
      </c>
      <c r="B33" s="7" t="inlineStr">
        <is>
          <t>84206</t>
        </is>
      </c>
      <c r="C33" s="7" t="inlineStr">
        <is>
          <t>Shutters</t>
        </is>
      </c>
      <c r="D33" s="40" t="inlineStr">
        <is>
          <t>replace 50 pairs of shutters</t>
        </is>
      </c>
      <c r="E33" s="41" t="inlineStr">
        <is>
          <t>GC</t>
        </is>
      </c>
      <c r="F33" s="7" t="inlineStr">
        <is>
          <t>Year 1</t>
        </is>
      </c>
      <c r="G33" s="20" t="n">
        <v>9000</v>
      </c>
      <c r="H33" s="20" t="n">
        <v>9000</v>
      </c>
      <c r="I33" s="21">
        <f>G33-H33</f>
        <v/>
      </c>
      <c r="J33" s="8">
        <f>IF(G33=0,0,H33/G33)</f>
        <v/>
      </c>
      <c r="K33" s="35" t="n">
        <v>0</v>
      </c>
      <c r="L33" s="8">
        <f>MIN(J33,1)</f>
        <v/>
      </c>
      <c r="M33" t="inlineStr">
        <is>
          <t>replace 50 pairs of shutters</t>
        </is>
      </c>
      <c r="N33" s="7">
        <f>IF(E33="GC","1st Call","Other")</f>
        <v/>
      </c>
      <c r="O33" s="7">
        <f>IF(L33&gt;=1,"Complete",IF(L33&gt;0,"In Progress","Not Started"))</f>
        <v/>
      </c>
      <c r="Q33" s="35">
        <f>IFERROR(MID($A$1,FIND(" acq",$A$1)-4,4)*1,"")</f>
        <v/>
      </c>
      <c r="R33" s="7" t="n"/>
      <c r="S33" s="111" t="n"/>
    </row>
    <row r="34">
      <c r="A34" s="17" t="n">
        <v>53</v>
      </c>
      <c r="B34" s="7" t="inlineStr">
        <is>
          <t>84202</t>
        </is>
      </c>
      <c r="C34" s="7" t="inlineStr">
        <is>
          <t>Gutters &amp; downspouts</t>
        </is>
      </c>
      <c r="D34" s="40" t="inlineStr">
        <is>
          <t>Repair and replace damaged or missing gutters</t>
        </is>
      </c>
      <c r="E34" s="41" t="inlineStr">
        <is>
          <t>GC</t>
        </is>
      </c>
      <c r="F34" s="7" t="inlineStr">
        <is>
          <t>Year 1</t>
        </is>
      </c>
      <c r="G34" s="20" t="n">
        <v>8300</v>
      </c>
      <c r="H34" s="20" t="n">
        <v>8300</v>
      </c>
      <c r="I34" s="21">
        <f>G34-H34</f>
        <v/>
      </c>
      <c r="J34" s="8">
        <f>IF(G34=0,0,H34/G34)</f>
        <v/>
      </c>
      <c r="K34" s="35" t="n">
        <v>0</v>
      </c>
      <c r="L34" s="8">
        <f>MIN(J34,1)</f>
        <v/>
      </c>
      <c r="M34" t="inlineStr">
        <is>
          <t>Repair and replace damaged or missing gutters</t>
        </is>
      </c>
      <c r="N34" s="7">
        <f>IF(E34="GC","1st Call","Other")</f>
        <v/>
      </c>
      <c r="O34" s="7">
        <f>IF(L34&gt;=1,"Complete",IF(L34&gt;0,"In Progress","Not Started"))</f>
        <v/>
      </c>
      <c r="Q34" s="35">
        <f>IFERROR(MID($A$1,FIND(" acq",$A$1)-4,4)*1,"")</f>
        <v/>
      </c>
      <c r="R34" s="7" t="n"/>
      <c r="S34" s="111" t="n"/>
    </row>
    <row r="35">
      <c r="A35" s="7" t="n">
        <v>16</v>
      </c>
      <c r="B35" s="7" t="inlineStr">
        <is>
          <t>84201</t>
        </is>
      </c>
      <c r="C35" s="7" t="inlineStr">
        <is>
          <t>ADA parking &amp; curb cuts</t>
        </is>
      </c>
      <c r="D35" s="40" t="inlineStr">
        <is>
          <t>strip and repaint ADA ramps</t>
        </is>
      </c>
      <c r="E35" s="41" t="inlineStr">
        <is>
          <t>GC</t>
        </is>
      </c>
      <c r="F35" s="7" t="inlineStr">
        <is>
          <t>Year 1</t>
        </is>
      </c>
      <c r="G35" s="20" t="n">
        <v>7800</v>
      </c>
      <c r="H35" s="20" t="n">
        <v>7800</v>
      </c>
      <c r="I35" s="21">
        <f>G35-H35</f>
        <v/>
      </c>
      <c r="J35" s="8">
        <f>IF(G35=0,0,H35/G35)</f>
        <v/>
      </c>
      <c r="K35" s="35" t="n">
        <v>0</v>
      </c>
      <c r="L35" s="8">
        <f>MIN(J35,1)</f>
        <v/>
      </c>
      <c r="M35" t="inlineStr">
        <is>
          <t>strip and repaint ADA ramps</t>
        </is>
      </c>
      <c r="N35" s="7">
        <f>IF(E35="GC","1st Call","Other")</f>
        <v/>
      </c>
      <c r="O35" s="7">
        <f>IF(L35&gt;=1,"Complete",IF(L35&gt;0,"In Progress","Not Started"))</f>
        <v/>
      </c>
      <c r="Q35" s="35">
        <f>IFERROR(MID($A$1,FIND(" acq",$A$1)-4,4)*1,"")</f>
        <v/>
      </c>
      <c r="R35" s="7" t="n"/>
      <c r="S35" s="111" t="n"/>
    </row>
    <row r="36">
      <c r="A36" s="17" t="n">
        <v>54</v>
      </c>
      <c r="B36" s="7" t="inlineStr">
        <is>
          <t>84433</t>
        </is>
      </c>
      <c r="C36" s="7" t="inlineStr">
        <is>
          <t xml:space="preserve">Sealants &amp; caulking and paint </t>
        </is>
      </c>
      <c r="D36" s="40" t="inlineStr">
        <is>
          <t>sealant for stucco expansion joints</t>
        </is>
      </c>
      <c r="E36" s="41" t="inlineStr">
        <is>
          <t>GC</t>
        </is>
      </c>
      <c r="F36" s="7" t="inlineStr">
        <is>
          <t>Year 1</t>
        </is>
      </c>
      <c r="G36" s="20" t="n">
        <v>5300</v>
      </c>
      <c r="H36" s="20" t="n">
        <v>5300</v>
      </c>
      <c r="I36" s="21">
        <f>G36-H36</f>
        <v/>
      </c>
      <c r="J36" s="8">
        <f>IF(G36=0,0,H36/G36)</f>
        <v/>
      </c>
      <c r="K36" s="35" t="n">
        <v>0</v>
      </c>
      <c r="L36" s="8">
        <f>MIN(J36,1)</f>
        <v/>
      </c>
      <c r="M36" t="inlineStr">
        <is>
          <t>sealant for stucco expansion joints</t>
        </is>
      </c>
      <c r="N36" s="7">
        <f>IF(E36="GC","1st Call","Other")</f>
        <v/>
      </c>
      <c r="O36" s="7">
        <f>IF(L36&gt;=1,"Complete",IF(L36&gt;0,"In Progress","Not Started"))</f>
        <v/>
      </c>
      <c r="Q36" s="35">
        <f>IFERROR(MID($A$1,FIND(" acq",$A$1)-4,4)*1,"")</f>
        <v/>
      </c>
      <c r="R36" s="7" t="n"/>
      <c r="S36" s="111" t="n"/>
    </row>
    <row r="37">
      <c r="A37" s="7" t="n">
        <v>40</v>
      </c>
      <c r="B37" s="7" t="inlineStr">
        <is>
          <t>84121</t>
        </is>
      </c>
      <c r="C37" s="7" t="inlineStr">
        <is>
          <t>Repair exterior stair railings</t>
        </is>
      </c>
      <c r="D37" s="40" t="inlineStr">
        <is>
          <t>repair and secure stair rails</t>
        </is>
      </c>
      <c r="E37" s="41" t="inlineStr">
        <is>
          <t>GC</t>
        </is>
      </c>
      <c r="F37" s="7" t="inlineStr">
        <is>
          <t>Year 1</t>
        </is>
      </c>
      <c r="G37" s="20" t="n">
        <v>5000</v>
      </c>
      <c r="H37" s="20" t="n">
        <v>5000</v>
      </c>
      <c r="I37" s="21">
        <f>G37-H37</f>
        <v/>
      </c>
      <c r="J37" s="8">
        <f>IF(G37=0,0,H37/G37)</f>
        <v/>
      </c>
      <c r="K37" s="35" t="n">
        <v>0</v>
      </c>
      <c r="L37" s="8">
        <f>MIN(J37,1)</f>
        <v/>
      </c>
      <c r="M37" t="inlineStr">
        <is>
          <t>repair and secure stair rails</t>
        </is>
      </c>
      <c r="N37" s="7">
        <f>IF(E37="GC","1st Call","Other")</f>
        <v/>
      </c>
      <c r="O37" s="7">
        <f>IF(L37&gt;=1,"Complete",IF(L37&gt;0,"In Progress","Not Started"))</f>
        <v/>
      </c>
      <c r="Q37" s="35">
        <f>IFERROR(MID($A$1,FIND(" acq",$A$1)-4,4)*1,"")</f>
        <v/>
      </c>
      <c r="R37" s="7" t="n"/>
      <c r="S37" s="111" t="n"/>
    </row>
    <row r="38">
      <c r="A38" s="17" t="n">
        <v>106</v>
      </c>
      <c r="B38" s="7" t="inlineStr">
        <is>
          <t>84130</t>
        </is>
      </c>
      <c r="C38" s="7" t="inlineStr">
        <is>
          <t>Dog Park</t>
        </is>
      </c>
      <c r="D38" s="40" t="inlineStr">
        <is>
          <t>Add benches and table</t>
        </is>
      </c>
      <c r="E38" s="41" t="inlineStr">
        <is>
          <t>GC</t>
        </is>
      </c>
      <c r="F38" s="7" t="inlineStr">
        <is>
          <t>Year 1</t>
        </is>
      </c>
      <c r="G38" s="20" t="n">
        <v>4000</v>
      </c>
      <c r="H38" s="20" t="n">
        <v>4000</v>
      </c>
      <c r="I38" s="21">
        <f>G38-H38</f>
        <v/>
      </c>
      <c r="J38" s="8">
        <f>IF(G38=0,0,H38/G38)</f>
        <v/>
      </c>
      <c r="K38" s="35" t="n">
        <v>0</v>
      </c>
      <c r="L38" s="8">
        <f>MIN(J38,1)</f>
        <v/>
      </c>
      <c r="M38" t="inlineStr">
        <is>
          <t>Add benches and table</t>
        </is>
      </c>
      <c r="N38" s="7">
        <f>IF(E38="GC","1st Call","Other")</f>
        <v/>
      </c>
      <c r="O38" s="7">
        <f>IF(L38&gt;=1,"Complete",IF(L38&gt;0,"In Progress","Not Started"))</f>
        <v/>
      </c>
      <c r="Q38" s="35">
        <f>IFERROR(MID($A$1,FIND(" acq",$A$1)-4,4)*1,"")</f>
        <v/>
      </c>
      <c r="S38" s="112" t="n"/>
    </row>
    <row r="39">
      <c r="A39" s="7" t="n">
        <v>95</v>
      </c>
      <c r="B39" s="7" t="inlineStr">
        <is>
          <t>84905</t>
        </is>
      </c>
      <c r="C39" s="7" t="inlineStr">
        <is>
          <t>Designer Fees</t>
        </is>
      </c>
      <c r="D39" s="40" t="inlineStr">
        <is>
          <t>Exterior Paint, Unit Interiors, Clubhouse/Amenity areas</t>
        </is>
      </c>
      <c r="E39" s="69" t="inlineStr">
        <is>
          <t>PMC</t>
        </is>
      </c>
      <c r="F39" s="7" t="inlineStr">
        <is>
          <t>Year 1</t>
        </is>
      </c>
      <c r="G39" s="20" t="n">
        <v>1000</v>
      </c>
      <c r="H39" s="20" t="n">
        <v>750</v>
      </c>
      <c r="I39" s="21">
        <f>G39-H39</f>
        <v/>
      </c>
      <c r="J39" s="8">
        <f>IF(G39=0,0,H39/G39)</f>
        <v/>
      </c>
      <c r="K39" s="35" t="inlineStr">
        <is>
          <t>N/A</t>
        </is>
      </c>
      <c r="L39" s="18">
        <f>MIN(J39,1)</f>
        <v/>
      </c>
      <c r="M39" s="48" t="inlineStr">
        <is>
          <t>Exterior Paint, Unit Interiors, Clubhouse/Amenity areas</t>
        </is>
      </c>
      <c r="N39" s="48">
        <f>IF(E39="GC","1st Call","Other")</f>
        <v/>
      </c>
      <c r="O39" s="48">
        <f>IF(L39&gt;=1,"Complete",IF(L39&gt;0,"In Progress","Not Started"))</f>
        <v/>
      </c>
      <c r="P39" s="48" t="n"/>
      <c r="Q39" s="70">
        <f>IFERROR(MID($A$1,FIND(" acq",$A$1)-4,4)*1,"")</f>
        <v/>
      </c>
      <c r="S39" s="112" t="n"/>
    </row>
    <row r="40">
      <c r="D40" s="40" t="n"/>
      <c r="E40" s="69" t="n"/>
      <c r="G40" s="20" t="n"/>
      <c r="H40" s="20" t="n"/>
      <c r="I40" s="21" t="n"/>
      <c r="J40" s="8" t="n"/>
      <c r="K40" s="35" t="n"/>
      <c r="L40" s="18" t="n"/>
      <c r="M40" s="48" t="n"/>
      <c r="N40" s="48" t="n"/>
      <c r="O40" s="48" t="n"/>
      <c r="P40" s="48" t="n"/>
      <c r="Q40" s="18" t="n"/>
      <c r="S40" s="112" t="n"/>
    </row>
    <row r="41">
      <c r="C41" s="48" t="inlineStr">
        <is>
          <t>PROJECTS subtotal (excl. contingency/CM fee)</t>
        </is>
      </c>
      <c r="E41" s="68" t="n"/>
      <c r="G41" s="53">
        <f>SUM(G5:G39)</f>
        <v/>
      </c>
      <c r="H41" s="53">
        <f>SUM(H5:H39)</f>
        <v/>
      </c>
      <c r="I41" s="53">
        <f>SUM(I5:I39)</f>
        <v/>
      </c>
      <c r="J41" s="18">
        <f>IF(G41=0,0,H41/G41)</f>
        <v/>
      </c>
      <c r="K41" s="35" t="n"/>
      <c r="L41" s="8">
        <f>MIN(J41,1)</f>
        <v/>
      </c>
      <c r="O41" s="7">
        <f>IF(L41&gt;=1,"Complete",IF(L41&gt;0,"In Progress","Not Started"))</f>
        <v/>
      </c>
      <c r="Q41" s="8" t="n"/>
      <c r="S41" s="112" t="n"/>
    </row>
    <row r="42">
      <c r="E42" s="52" t="n"/>
      <c r="H42" s="20" t="n"/>
      <c r="K42" s="35" t="n"/>
      <c r="S42" s="112" t="n"/>
    </row>
    <row r="43">
      <c r="A43" s="17" t="n">
        <v>141</v>
      </c>
      <c r="B43" s="7" t="inlineStr">
        <is>
          <t>84510</t>
        </is>
      </c>
      <c r="C43" s="7" t="inlineStr">
        <is>
          <t>Contingency</t>
        </is>
      </c>
      <c r="D43" s="40" t="inlineStr">
        <is>
          <t>Contingency Amount</t>
        </is>
      </c>
      <c r="E43" s="67" t="inlineStr">
        <is>
          <t>CON</t>
        </is>
      </c>
      <c r="F43" s="15" t="inlineStr">
        <is>
          <t>Contingency</t>
        </is>
      </c>
      <c r="G43" s="20" t="n">
        <v>20000</v>
      </c>
      <c r="H43" s="20" t="n">
        <v>0</v>
      </c>
      <c r="I43" s="21">
        <f>G43-H43</f>
        <v/>
      </c>
      <c r="J43" s="8">
        <f>IF(G43=0,0,H43/G43)</f>
        <v/>
      </c>
      <c r="K43" s="35" t="inlineStr">
        <is>
          <t>N/A</t>
        </is>
      </c>
      <c r="L43" s="8">
        <f>MIN(J43,1)</f>
        <v/>
      </c>
      <c r="M43" t="inlineStr">
        <is>
          <t>Contingency Amount</t>
        </is>
      </c>
      <c r="N43" s="7">
        <f>IF(E43="GC","1st Call","Other")</f>
        <v/>
      </c>
      <c r="O43" s="7">
        <f>IF(L43&gt;=1,"Complete",IF(L43&gt;0,"In Progress","Not Started"))</f>
        <v/>
      </c>
      <c r="Q43" s="35">
        <f>IFERROR(MID($A$1,FIND(" acq",$A$1)-4,4)*1,"")</f>
        <v/>
      </c>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1"/>
  <mergeCells count="2">
    <mergeCell ref="A1:D1"/>
    <mergeCell ref="A2:D2"/>
  </mergeCells>
  <dataValidations count="4">
    <dataValidation sqref="N5:N37" showDropDown="0" showInputMessage="1" showErrorMessage="1" allowBlank="1" type="list">
      <formula1>"1st Call, Other"</formula1>
    </dataValidation>
    <dataValidation sqref="R5:R119" showDropDown="0" showInputMessage="1" showErrorMessage="1" allowBlank="1" type="list">
      <formula1>"Lender, City Required, Investor, Fire Dept."</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19.xml><?xml version="1.0" encoding="utf-8"?>
<worksheet xmlns="http://schemas.openxmlformats.org/spreadsheetml/2006/main">
  <sheetPr filterMode="1">
    <outlinePr summaryBelow="1" summaryRight="1"/>
    <pageSetUpPr/>
  </sheetPr>
  <dimension ref="A1:T174"/>
  <sheetViews>
    <sheetView topLeftCell="B37" zoomScaleNormal="100" workbookViewId="0">
      <selection activeCell="O75" sqref="O75"/>
    </sheetView>
  </sheetViews>
  <sheetFormatPr baseColWidth="8" defaultColWidth="9.140625" defaultRowHeight="15"/>
  <cols>
    <col hidden="1" width="9.7109375" customWidth="1" style="7" min="1" max="1"/>
    <col width="37" customWidth="1" style="7" min="2" max="2"/>
    <col width="45.7109375" customWidth="1" style="7" min="3" max="3"/>
    <col width="60.85546875" customWidth="1" style="6" min="4" max="4"/>
    <col width="20.7109375" customWidth="1" style="7" min="5" max="6"/>
    <col width="20.7109375" customWidth="1" style="6" min="7" max="9"/>
    <col width="20.7109375" customWidth="1" style="7" min="10" max="15"/>
    <col width="20.7109375" customWidth="1" style="95" min="16" max="16"/>
    <col width="20.7109375" customWidth="1" style="7" min="17" max="17"/>
    <col width="20.7109375" customWidth="1" style="6" min="18" max="20"/>
    <col width="9.140625" customWidth="1" style="6" min="21" max="16384"/>
  </cols>
  <sheetData>
    <row r="1" ht="17.25" customFormat="1" customHeight="1" s="30">
      <c r="A1" s="96" t="inlineStr">
        <is>
          <t>Bridgepoint — 2024 acq · GC @ budget</t>
        </is>
      </c>
      <c r="E1" s="7" t="inlineStr">
        <is>
          <t xml:space="preserve">Repair Reserve </t>
        </is>
      </c>
      <c r="F1" s="7" t="inlineStr">
        <is>
          <t>Immediate Reserve</t>
        </is>
      </c>
      <c r="G1" s="7" t="inlineStr">
        <is>
          <t>Upper Tier</t>
        </is>
      </c>
      <c r="P1" s="71" t="n"/>
    </row>
    <row r="2" customFormat="1" s="30">
      <c r="A2" s="97" t="inlineStr">
        <is>
          <t>← Back</t>
        </is>
      </c>
      <c r="P2" s="71" t="n"/>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31.5" customHeight="1">
      <c r="A5" s="7" t="n">
        <v>93</v>
      </c>
      <c r="B5" s="7" t="inlineStr">
        <is>
          <t>0900 - FF&amp;E in Units</t>
        </is>
      </c>
      <c r="C5" s="7" t="inlineStr">
        <is>
          <t>Unit Upgrades</t>
        </is>
      </c>
      <c r="D5" s="40" t="inlineStr">
        <is>
          <t>See unit upgrade calc for detail</t>
        </is>
      </c>
      <c r="E5" s="67" t="inlineStr">
        <is>
          <t>Capex</t>
        </is>
      </c>
      <c r="F5" s="7" t="inlineStr">
        <is>
          <t>Year 1</t>
        </is>
      </c>
      <c r="G5" s="20" t="n">
        <v>1786097</v>
      </c>
      <c r="H5" s="20" t="n">
        <v>606700</v>
      </c>
      <c r="I5" s="21">
        <f>G5-H5</f>
        <v/>
      </c>
      <c r="J5" s="8">
        <f>IF(G5=0,0,H5/G5)</f>
        <v/>
      </c>
      <c r="K5" s="35" t="inlineStr">
        <is>
          <t>N/A</t>
        </is>
      </c>
      <c r="L5" s="8">
        <f>MIN(J5,1)</f>
        <v/>
      </c>
      <c r="M5" t="inlineStr">
        <is>
          <t>See unit upgrade calc for detail</t>
        </is>
      </c>
      <c r="N5" s="7">
        <f>IF(E5="GC","1st Call","Other")</f>
        <v/>
      </c>
      <c r="O5" s="7" t="inlineStr">
        <is>
          <t>Completed</t>
        </is>
      </c>
      <c r="Q5" s="35">
        <f>IFERROR(MID($A$1,FIND(" acq",$A$1)-4,4)*1,"")</f>
        <v/>
      </c>
      <c r="R5" s="7" t="n"/>
      <c r="S5" s="111" t="n"/>
    </row>
    <row r="6" hidden="1" ht="75" customHeight="1">
      <c r="A6" s="7" t="n">
        <v>146</v>
      </c>
      <c r="B6" s="7" t="inlineStr">
        <is>
          <t>1500- HVAC</t>
        </is>
      </c>
      <c r="C6" s="7" t="inlineStr">
        <is>
          <t>Replace AC condenser</t>
        </is>
      </c>
      <c r="D6" s="40" t="inlineStr">
        <is>
          <t>Air conditioners at 40% conversion to 410-a, but not all replaced inside and out.  Contingency for replacement of R-22 units
MEP Item- Split system units - Older units are in poor condition with some non-functioning units observed. Replacement of non-functional units is recommended.</t>
        </is>
      </c>
      <c r="E6" s="41" t="inlineStr">
        <is>
          <t>GC</t>
        </is>
      </c>
      <c r="F6" s="7" t="inlineStr">
        <is>
          <t>Year 1</t>
        </is>
      </c>
      <c r="G6" s="20" t="n">
        <v>210000</v>
      </c>
      <c r="H6" s="20" t="n">
        <v>27150</v>
      </c>
      <c r="I6" s="21">
        <f>G6-H6</f>
        <v/>
      </c>
      <c r="J6" s="8">
        <f>IF(G6=0,0,H6/G6)</f>
        <v/>
      </c>
      <c r="K6" s="35" t="n">
        <v>0</v>
      </c>
      <c r="L6" s="8">
        <f>MIN(J6,1)</f>
        <v/>
      </c>
      <c r="M6" t="inlineStr">
        <is>
          <t xml:space="preserve">Air conditioners at 40% conversion to 410-a, but not all replaced inside and out.  Contingency for replacement of R-22 units
MEP Item- Split system units - Older units are in poor condition with some </t>
        </is>
      </c>
      <c r="N6" s="7">
        <f>IF(E6="GC","1st Call","Other")</f>
        <v/>
      </c>
      <c r="O6" s="7" t="inlineStr">
        <is>
          <t>Completed</t>
        </is>
      </c>
      <c r="P6" s="7" t="n"/>
      <c r="Q6" s="35">
        <f>IFERROR(MID($A$1,FIND(" acq",$A$1)-4,4)*1,"")</f>
        <v/>
      </c>
      <c r="R6" s="7" t="n"/>
      <c r="S6" s="111" t="n"/>
    </row>
    <row r="7" hidden="1" ht="30" customHeight="1">
      <c r="A7" s="17" t="n">
        <v>79</v>
      </c>
      <c r="B7" s="7" t="inlineStr">
        <is>
          <t>0800 - Exterior Wall</t>
        </is>
      </c>
      <c r="C7" s="7" t="inlineStr">
        <is>
          <t>Exterior building</t>
        </is>
      </c>
      <c r="D7" s="40" t="inlineStr">
        <is>
          <t>paint community</t>
        </is>
      </c>
      <c r="E7" s="41" t="inlineStr">
        <is>
          <t>GC</t>
        </is>
      </c>
      <c r="F7" s="7" t="inlineStr">
        <is>
          <t>Year 1</t>
        </is>
      </c>
      <c r="G7" s="20" t="n">
        <v>209000</v>
      </c>
      <c r="H7" s="20" t="n">
        <v>209000</v>
      </c>
      <c r="I7" s="21">
        <f>G7-H7</f>
        <v/>
      </c>
      <c r="J7" s="8">
        <f>IF(G7=0,0,H7/G7)</f>
        <v/>
      </c>
      <c r="K7" s="35" t="n">
        <v>0</v>
      </c>
      <c r="L7" s="8">
        <f>MIN(J7,1)</f>
        <v/>
      </c>
      <c r="M7" s="95" t="inlineStr">
        <is>
          <t>1st Call will paint entire building</t>
        </is>
      </c>
      <c r="N7" s="7">
        <f>IF(E7="GC","1st Call","Other")</f>
        <v/>
      </c>
      <c r="O7" s="7">
        <f>IF(L7&gt;=1,"Complete",IF(L7&gt;0,"In Progress","Not Started"))</f>
        <v/>
      </c>
      <c r="P7" s="7" t="n"/>
      <c r="Q7" s="35">
        <f>IFERROR(MID($A$1,FIND(" acq",$A$1)-4,4)*1,"")</f>
        <v/>
      </c>
      <c r="R7" s="7" t="n"/>
      <c r="S7" s="111" t="n"/>
    </row>
    <row r="8" ht="30" customHeight="1">
      <c r="A8" s="7" t="n">
        <v>103</v>
      </c>
      <c r="B8" s="7" t="inlineStr">
        <is>
          <t>0900 - FF&amp;E in Units</t>
        </is>
      </c>
      <c r="C8" s="7" t="inlineStr">
        <is>
          <t>Washers &amp; Dryers- Basic front load</t>
        </is>
      </c>
      <c r="D8" s="40" t="inlineStr">
        <is>
          <t>From Grid report 28 have connections, 115 have full size W/D, 45 don’t have connections</t>
        </is>
      </c>
      <c r="E8" s="67" t="inlineStr">
        <is>
          <t>Capex</t>
        </is>
      </c>
      <c r="F8" s="7" t="inlineStr">
        <is>
          <t>Year 1</t>
        </is>
      </c>
      <c r="G8" s="20" t="n">
        <v>109250</v>
      </c>
      <c r="H8" s="20" t="n">
        <v>4132</v>
      </c>
      <c r="I8" s="21">
        <f>G8-H8</f>
        <v/>
      </c>
      <c r="J8" s="8">
        <f>IF(G8=0,0,H8/G8)</f>
        <v/>
      </c>
      <c r="K8" s="35" t="inlineStr">
        <is>
          <t>N/A</t>
        </is>
      </c>
      <c r="L8" s="8">
        <f>MIN(J8,1)</f>
        <v/>
      </c>
      <c r="M8" t="inlineStr">
        <is>
          <t>From Grid report 28 have connections, 115 have full size W/D, 45 don’t have connections</t>
        </is>
      </c>
      <c r="N8" s="7">
        <f>IF(E8="GC","1st Call","Other")</f>
        <v/>
      </c>
      <c r="O8" s="7" t="inlineStr">
        <is>
          <t>Completed</t>
        </is>
      </c>
      <c r="Q8" s="35">
        <f>IFERROR(MID($A$1,FIND(" acq",$A$1)-4,4)*1,"")</f>
        <v/>
      </c>
      <c r="R8" s="7" t="n"/>
      <c r="S8" s="111" t="n"/>
    </row>
    <row r="9" hidden="1" ht="60" customHeight="1">
      <c r="A9" s="17" t="n">
        <v>12</v>
      </c>
      <c r="B9" s="7" t="inlineStr">
        <is>
          <t>0200 - Site Utilities &amp; Improvements</t>
        </is>
      </c>
      <c r="C9" s="7" t="inlineStr">
        <is>
          <t>concrete pavement</t>
        </is>
      </c>
      <c r="D9" s="40" t="inlineStr">
        <is>
          <t>Patch and repair damaged areas, replace existing speed bumps with monolithic speed bumps
PCA Item- Linear cracking was observed near the office and near Buildings 1, 2, 5, and 8. Routing and sealing is recommended.</t>
        </is>
      </c>
      <c r="E9" s="41" t="inlineStr">
        <is>
          <t>GC</t>
        </is>
      </c>
      <c r="F9" s="7" t="inlineStr">
        <is>
          <t>Year 1</t>
        </is>
      </c>
      <c r="G9" s="20" t="n">
        <v>70000</v>
      </c>
      <c r="H9" s="20" t="n">
        <v>70000</v>
      </c>
      <c r="I9" s="21">
        <f>G9-H9</f>
        <v/>
      </c>
      <c r="J9" s="8">
        <f>IF(G9=0,0,H9/G9)</f>
        <v/>
      </c>
      <c r="K9" s="35" t="n">
        <v>0</v>
      </c>
      <c r="L9" s="8">
        <f>MIN(J9,1)</f>
        <v/>
      </c>
      <c r="M9" t="inlineStr">
        <is>
          <t>Patch and repair damaged areas, replace existing speed bumps with monolithic speed bumps
PCA Item- Linear cracking was observed near the office and near Buildings 1, 2, 5, and 8. Routing and sealing i</t>
        </is>
      </c>
      <c r="N9" s="7">
        <f>IF(E9="GC","1st Call","Other")</f>
        <v/>
      </c>
      <c r="O9" s="7">
        <f>IF(L9&gt;=1,"Complete",IF(L9&gt;0,"In Progress","Not Started"))</f>
        <v/>
      </c>
      <c r="P9" s="7" t="n"/>
      <c r="Q9" s="35">
        <f>IFERROR(MID($A$1,FIND(" acq",$A$1)-4,4)*1,"")</f>
        <v/>
      </c>
      <c r="R9" s="7" t="n"/>
      <c r="S9" s="111" t="n"/>
    </row>
    <row r="10" ht="27.75" customHeight="1">
      <c r="A10" s="7" t="n">
        <v>42</v>
      </c>
      <c r="B10" s="7" t="inlineStr">
        <is>
          <t>0300 - Excavation &amp; Foundations</t>
        </is>
      </c>
      <c r="C10" s="7" t="inlineStr">
        <is>
          <t>Jack &amp; underpin foundations</t>
        </is>
      </c>
      <c r="D10" s="40" t="inlineStr">
        <is>
          <t>Placeholder for foundation repairs on "2 buildings"</t>
        </is>
      </c>
      <c r="E10" s="67" t="inlineStr">
        <is>
          <t>Capex</t>
        </is>
      </c>
      <c r="F10" s="7" t="inlineStr">
        <is>
          <t>Year 1</t>
        </is>
      </c>
      <c r="G10" s="20" t="n">
        <v>70000</v>
      </c>
      <c r="H10" s="20" t="n">
        <v>61600</v>
      </c>
      <c r="I10" s="21">
        <f>G10-H10</f>
        <v/>
      </c>
      <c r="J10" s="8">
        <f>IF(G10=0,0,H10/G10)</f>
        <v/>
      </c>
      <c r="K10" s="35" t="inlineStr">
        <is>
          <t>N/A</t>
        </is>
      </c>
      <c r="L10" s="8">
        <f>MIN(J10,1)</f>
        <v/>
      </c>
      <c r="M10" t="inlineStr">
        <is>
          <t>Placeholder for foundation repairs on "2 buildings"</t>
        </is>
      </c>
      <c r="N10" s="7">
        <f>IF(E10="GC","1st Call","Other")</f>
        <v/>
      </c>
      <c r="O10" s="7" t="inlineStr">
        <is>
          <t>Completed</t>
        </is>
      </c>
      <c r="Q10" s="35">
        <f>IFERROR(MID($A$1,FIND(" acq",$A$1)-4,4)*1,"")</f>
        <v/>
      </c>
      <c r="R10" s="7" t="n"/>
      <c r="S10" s="111" t="n"/>
    </row>
    <row r="11" hidden="1" ht="45" customHeight="1">
      <c r="A11" s="17" t="n">
        <v>22</v>
      </c>
      <c r="B11" s="7" t="inlineStr">
        <is>
          <t>0200 - Site Utilities &amp; Improvements</t>
        </is>
      </c>
      <c r="C11" s="7" t="inlineStr">
        <is>
          <t>Landscaping</t>
        </is>
      </c>
      <c r="D11" s="40" t="inlineStr">
        <is>
          <t>Add river rock in high visibility bare areas 
Add french drains to address areas with flooding, particularly flooded unit patios</t>
        </is>
      </c>
      <c r="E11" s="41" t="inlineStr">
        <is>
          <t>GC</t>
        </is>
      </c>
      <c r="F11" s="7" t="inlineStr">
        <is>
          <t>Year 1</t>
        </is>
      </c>
      <c r="G11" s="20" t="n">
        <v>50000</v>
      </c>
      <c r="H11" s="20" t="n">
        <v>50000</v>
      </c>
      <c r="I11" s="21">
        <f>G11-H11</f>
        <v/>
      </c>
      <c r="J11" s="8">
        <f>IF(G11=0,0,H11/G11)</f>
        <v/>
      </c>
      <c r="K11" s="35" t="n">
        <v>0</v>
      </c>
      <c r="L11" s="8">
        <f>MIN(J11,1)</f>
        <v/>
      </c>
      <c r="M11" t="inlineStr">
        <is>
          <t>Add river rock in high visibility bare areas 
Add french drains to address areas with flooding, particularly flooded unit patios</t>
        </is>
      </c>
      <c r="N11" s="7">
        <f>IF(E11="GC","1st Call","Other")</f>
        <v/>
      </c>
      <c r="O11" s="7">
        <f>IF(L11&gt;=1,"Complete",IF(L11&gt;0,"In Progress","Not Started"))</f>
        <v/>
      </c>
      <c r="P11" s="7" t="n"/>
      <c r="Q11" s="35">
        <f>IFERROR(MID($A$1,FIND(" acq",$A$1)-4,4)*1,"")</f>
        <v/>
      </c>
      <c r="R11" s="7" t="n"/>
      <c r="S11" s="111" t="n"/>
    </row>
    <row r="12" hidden="1" ht="225" customHeight="1">
      <c r="A12" s="7" t="n">
        <v>145</v>
      </c>
      <c r="B12" s="7" t="inlineStr">
        <is>
          <t>1500- HVAC</t>
        </is>
      </c>
      <c r="C12" s="7" t="inlineStr">
        <is>
          <t>HVAC</t>
        </is>
      </c>
      <c r="D12" s="40" t="inlineStr">
        <is>
          <t>Install AC pads on all units sitting on dirt, secure all unit access control panels 
MEP Item- Split system units -
Condensing units at the apartment buildings were mounted in close proximity to the adjacent units in several locations. This condition limits heat rejection capacity and performance and could cause overheating at the units.
Electrical connections at condensing units were in need of minor repairs. Insulation at the refrigerant line sets has deteriorated. Partner recommends the units be relocated, insulation be repaired and electrical connections repaired.
Modification to the refrigerant lines and support pads are likely required. Several units were observed lacking supporting pads or mounted atop unstable or inadequate supports. Installation of adequate supports is recommended.</t>
        </is>
      </c>
      <c r="E12" s="41" t="inlineStr">
        <is>
          <t>GC</t>
        </is>
      </c>
      <c r="F12" s="7" t="inlineStr">
        <is>
          <t>Year 1</t>
        </is>
      </c>
      <c r="G12" s="20" t="n">
        <v>50000</v>
      </c>
      <c r="H12" s="20" t="n">
        <v>50000</v>
      </c>
      <c r="I12" s="21">
        <f>G12-H12</f>
        <v/>
      </c>
      <c r="J12" s="8">
        <f>IF(G12=0,0,H12/G12)</f>
        <v/>
      </c>
      <c r="K12" s="35" t="n">
        <v>0</v>
      </c>
      <c r="L12" s="8">
        <f>MIN(J12,1)</f>
        <v/>
      </c>
      <c r="M12" t="inlineStr">
        <is>
          <t>Install AC pads on all units sitting on dirt, secure all unit access control panels 
MEP Item- Split system units -
Condensing units at the apartment buildings were mounted in close proximity to the a</t>
        </is>
      </c>
      <c r="N12" s="7">
        <f>IF(E12="GC","1st Call","Other")</f>
        <v/>
      </c>
      <c r="O12" s="7">
        <f>IF(L12&gt;=1,"Complete",IF(L12&gt;0,"In Progress","Not Started"))</f>
        <v/>
      </c>
      <c r="P12" s="7" t="n"/>
      <c r="Q12" s="35">
        <f>IFERROR(MID($A$1,FIND(" acq",$A$1)-4,4)*1,"")</f>
        <v/>
      </c>
      <c r="R12" s="7" t="n"/>
      <c r="S12" s="111" t="n"/>
    </row>
    <row r="13" hidden="1">
      <c r="A13" s="17" t="n">
        <v>23</v>
      </c>
      <c r="B13" s="7" t="inlineStr">
        <is>
          <t>0200 - Site Utilities &amp; Improvements</t>
        </is>
      </c>
      <c r="C13" s="7" t="inlineStr">
        <is>
          <t>Resurface swimming pool</t>
        </is>
      </c>
      <c r="D13" s="40" t="inlineStr">
        <is>
          <t>resurface</t>
        </is>
      </c>
      <c r="E13" s="41" t="inlineStr">
        <is>
          <t>GC</t>
        </is>
      </c>
      <c r="F13" s="7" t="inlineStr">
        <is>
          <t>Year 1</t>
        </is>
      </c>
      <c r="G13" s="20" t="n">
        <v>38000</v>
      </c>
      <c r="H13" s="20" t="n">
        <v>38000</v>
      </c>
      <c r="I13" s="21">
        <f>G13-H13</f>
        <v/>
      </c>
      <c r="J13" s="8">
        <f>IF(G13=0,0,H13/G13)</f>
        <v/>
      </c>
      <c r="K13" s="35" t="n">
        <v>0</v>
      </c>
      <c r="L13" s="8">
        <f>MIN(J13,1)</f>
        <v/>
      </c>
      <c r="M13" s="7" t="inlineStr">
        <is>
          <t xml:space="preserve">Resurface 1 pool </t>
        </is>
      </c>
      <c r="N13" s="7">
        <f>IF(E13="GC","1st Call","Other")</f>
        <v/>
      </c>
      <c r="O13" s="7">
        <f>IF(L13&gt;=1,"Complete",IF(L13&gt;0,"In Progress","Not Started"))</f>
        <v/>
      </c>
      <c r="P13" s="7" t="n"/>
      <c r="Q13" s="35">
        <f>IFERROR(MID($A$1,FIND(" acq",$A$1)-4,4)*1,"")</f>
        <v/>
      </c>
      <c r="R13" s="7" t="n"/>
      <c r="S13" s="111" t="n"/>
    </row>
    <row r="14" hidden="1" ht="105" customHeight="1">
      <c r="A14" s="7" t="n">
        <v>16</v>
      </c>
      <c r="B14" s="7" t="inlineStr">
        <is>
          <t>0200 - Site Utilities &amp; Improvements</t>
        </is>
      </c>
      <c r="C14" s="7" t="inlineStr">
        <is>
          <t>Sidewalks</t>
        </is>
      </c>
      <c r="D14" s="40" t="inlineStr">
        <is>
          <t>Mortar expansion joints between curb and sidewalk 
PCA Item- Differential settlement between the curb and the sidewalk was observed at select areas of the subject property; some examples are near Buildings 2, 4, 11, 13, and 15. Additionally, worn, rough, and degraded sidewalk was observed near Buildings 1, 2, 4, 5, and 11.  Repair of the noted areas is recommended.</t>
        </is>
      </c>
      <c r="E14" s="41" t="inlineStr">
        <is>
          <t>GC</t>
        </is>
      </c>
      <c r="F14" s="7" t="inlineStr">
        <is>
          <t>Year 1</t>
        </is>
      </c>
      <c r="G14" s="20" t="n">
        <v>36000</v>
      </c>
      <c r="H14" s="20" t="n">
        <v>36000</v>
      </c>
      <c r="I14" s="21">
        <f>G14-H14</f>
        <v/>
      </c>
      <c r="J14" s="8">
        <f>IF(G14=0,0,H14/G14)</f>
        <v/>
      </c>
      <c r="K14" s="35" t="n">
        <v>0</v>
      </c>
      <c r="L14" s="8">
        <f>MIN(J14,1)</f>
        <v/>
      </c>
      <c r="M14" t="inlineStr">
        <is>
          <t>Mortar expansion joints between curb and sidewalk 
PCA Item- Differential settlement between the curb and the sidewalk was observed at select areas of the subject property; some examples are near Buil</t>
        </is>
      </c>
      <c r="N14" s="7">
        <f>IF(E14="GC","1st Call","Other")</f>
        <v/>
      </c>
      <c r="O14" s="7">
        <f>IF(L14&gt;=1,"Complete",IF(L14&gt;0,"In Progress","Not Started"))</f>
        <v/>
      </c>
      <c r="P14" s="7" t="n"/>
      <c r="Q14" s="35">
        <f>IFERROR(MID($A$1,FIND(" acq",$A$1)-4,4)*1,"")</f>
        <v/>
      </c>
      <c r="R14" s="7" t="n"/>
      <c r="S14" s="111" t="n"/>
    </row>
    <row r="15" hidden="1" ht="30" customHeight="1">
      <c r="A15" s="17" t="n">
        <v>19</v>
      </c>
      <c r="B15" s="7" t="inlineStr">
        <is>
          <t>0200 - Site Utilities &amp; Improvements</t>
        </is>
      </c>
      <c r="C15" s="7" t="inlineStr">
        <is>
          <t>Fences &amp; gates - site perimeter</t>
        </is>
      </c>
      <c r="D15" s="40" t="inlineStr">
        <is>
          <t>Straighten and add additional side to wooden privacy fence between communities</t>
        </is>
      </c>
      <c r="E15" s="41" t="inlineStr">
        <is>
          <t>GC</t>
        </is>
      </c>
      <c r="F15" s="7" t="inlineStr">
        <is>
          <t>Year 1</t>
        </is>
      </c>
      <c r="G15" s="20" t="n">
        <v>35000</v>
      </c>
      <c r="H15" s="20" t="n">
        <v>35000</v>
      </c>
      <c r="I15" s="21">
        <f>G15-H15</f>
        <v/>
      </c>
      <c r="J15" s="8">
        <f>IF(G15=0,0,H15/G15)</f>
        <v/>
      </c>
      <c r="K15" s="35" t="n">
        <v>0</v>
      </c>
      <c r="L15" s="8">
        <f>MIN(J15,1)</f>
        <v/>
      </c>
      <c r="M15" t="inlineStr">
        <is>
          <t>Straighten and add additional side to wooden privacy fence between communities</t>
        </is>
      </c>
      <c r="N15" s="7">
        <f>IF(E15="GC","1st Call","Other")</f>
        <v/>
      </c>
      <c r="O15" s="7">
        <f>IF(L15&gt;=1,"Complete",IF(L15&gt;0,"In Progress","Not Started"))</f>
        <v/>
      </c>
      <c r="P15" s="7" t="n"/>
      <c r="Q15" s="35">
        <f>IFERROR(MID($A$1,FIND(" acq",$A$1)-4,4)*1,"")</f>
        <v/>
      </c>
      <c r="R15" s="7" t="n"/>
      <c r="S15" s="111" t="n"/>
    </row>
    <row r="16" ht="30" customHeight="1">
      <c r="A16" s="7" t="n">
        <v>119</v>
      </c>
      <c r="B16" s="7" t="inlineStr">
        <is>
          <t>1100- Specialties, Equipment &amp; Furnishings</t>
        </is>
      </c>
      <c r="C16" s="7" t="inlineStr">
        <is>
          <t>Pool Furniture</t>
        </is>
      </c>
      <c r="D16" s="40" t="inlineStr">
        <is>
          <t>All new furniture, move current tables and chairs to other areas at property</t>
        </is>
      </c>
      <c r="E16" s="67" t="inlineStr">
        <is>
          <t>Capex</t>
        </is>
      </c>
      <c r="F16" s="7" t="inlineStr">
        <is>
          <t>Year 1</t>
        </is>
      </c>
      <c r="G16" s="20" t="n">
        <v>35000</v>
      </c>
      <c r="H16" s="20" t="n">
        <v>0</v>
      </c>
      <c r="I16" s="21">
        <f>G16-H16</f>
        <v/>
      </c>
      <c r="J16" s="8">
        <f>IF(G16=0,0,H16/G16)</f>
        <v/>
      </c>
      <c r="K16" s="35" t="inlineStr">
        <is>
          <t>N/A</t>
        </is>
      </c>
      <c r="L16" s="8">
        <f>MIN(J16,1)</f>
        <v/>
      </c>
      <c r="M16" t="inlineStr">
        <is>
          <t>All new furniture, move current tables and chairs to other areas at property</t>
        </is>
      </c>
      <c r="N16" s="7">
        <f>IF(E16="GC","1st Call","Other")</f>
        <v/>
      </c>
      <c r="O16" s="7">
        <f>IF(L16&gt;=1,"Complete",IF(L16&gt;0,"In Progress","Not Started"))</f>
        <v/>
      </c>
      <c r="Q16" s="35">
        <f>IFERROR(MID($A$1,FIND(" acq",$A$1)-4,4)*1,"")</f>
        <v/>
      </c>
      <c r="R16" s="7" t="n"/>
      <c r="S16" s="111" t="n"/>
    </row>
    <row r="17">
      <c r="A17" s="17" t="n">
        <v>82</v>
      </c>
      <c r="B17" s="7" t="inlineStr">
        <is>
          <t>0800 - Exterior Wall</t>
        </is>
      </c>
      <c r="C17" s="7" t="inlineStr">
        <is>
          <t>Replace unit entry doors - exterior</t>
        </is>
      </c>
      <c r="D17" s="40" t="inlineStr">
        <is>
          <t>Placeholder to replace up to 50 doors throughout property</t>
        </is>
      </c>
      <c r="E17" s="67" t="inlineStr">
        <is>
          <t>Capex</t>
        </is>
      </c>
      <c r="F17" s="7" t="inlineStr">
        <is>
          <t>Year 1</t>
        </is>
      </c>
      <c r="G17" s="20" t="n">
        <v>31500</v>
      </c>
      <c r="H17" s="20" t="n">
        <v>0</v>
      </c>
      <c r="I17" s="21">
        <f>G17-H17</f>
        <v/>
      </c>
      <c r="J17" s="8">
        <f>IF(G17=0,0,H17/G17)</f>
        <v/>
      </c>
      <c r="K17" s="35" t="inlineStr">
        <is>
          <t>N/A</t>
        </is>
      </c>
      <c r="L17" s="8">
        <f>MIN(J17,1)</f>
        <v/>
      </c>
      <c r="M17" t="inlineStr">
        <is>
          <t>Placeholder to replace up to 50 doors throughout property</t>
        </is>
      </c>
      <c r="N17" s="7">
        <f>IF(E17="GC","1st Call","Other")</f>
        <v/>
      </c>
      <c r="O17" s="7">
        <f>IF(L17&gt;=1,"Complete",IF(L17&gt;0,"In Progress","Not Started"))</f>
        <v/>
      </c>
      <c r="Q17" s="35">
        <f>IFERROR(MID($A$1,FIND(" acq",$A$1)-4,4)*1,"")</f>
        <v/>
      </c>
      <c r="R17" s="7" t="n"/>
      <c r="S17" s="111" t="n"/>
    </row>
    <row r="18" hidden="1">
      <c r="A18" s="7" t="n">
        <v>153</v>
      </c>
      <c r="B18" s="7" t="inlineStr">
        <is>
          <t>1600 - Electrical</t>
        </is>
      </c>
      <c r="C18" s="7" t="inlineStr">
        <is>
          <t>Common area light fixtures</t>
        </is>
      </c>
      <c r="D18" s="40" t="inlineStr">
        <is>
          <t>Replace wall packs on buildings</t>
        </is>
      </c>
      <c r="E18" s="41" t="inlineStr">
        <is>
          <t>GC</t>
        </is>
      </c>
      <c r="F18" s="7" t="inlineStr">
        <is>
          <t>Year 1</t>
        </is>
      </c>
      <c r="G18" s="20" t="n">
        <v>31000</v>
      </c>
      <c r="H18" s="20" t="n">
        <v>31000</v>
      </c>
      <c r="I18" s="21">
        <f>G18-H18</f>
        <v/>
      </c>
      <c r="J18" s="8">
        <f>IF(G18=0,0,H18/G18)</f>
        <v/>
      </c>
      <c r="K18" s="35" t="n">
        <v>0</v>
      </c>
      <c r="L18" s="8">
        <f>MIN(J18,1)</f>
        <v/>
      </c>
      <c r="M18" t="inlineStr">
        <is>
          <t>Replace wall packs on buildings</t>
        </is>
      </c>
      <c r="N18" s="7">
        <f>IF(E18="GC","1st Call","Other")</f>
        <v/>
      </c>
      <c r="O18" s="7">
        <f>IF(L18&gt;=1,"Complete",IF(L18&gt;0,"In Progress","Not Started"))</f>
        <v/>
      </c>
      <c r="P18" s="7" t="n"/>
      <c r="Q18" s="35">
        <f>IFERROR(MID($A$1,FIND(" acq",$A$1)-4,4)*1,"")</f>
        <v/>
      </c>
      <c r="R18" s="7" t="n"/>
      <c r="S18" s="111" t="n"/>
    </row>
    <row r="19" ht="105" customHeight="1">
      <c r="A19" s="17" t="n">
        <v>114</v>
      </c>
      <c r="B19" s="7" t="inlineStr">
        <is>
          <t>1100- Specialties, Equipment &amp; Furnishings</t>
        </is>
      </c>
      <c r="C19" s="7" t="inlineStr">
        <is>
          <t>Clubhouse / Office Remodel</t>
        </is>
      </c>
      <c r="D19" s="40" t="inlineStr">
        <is>
          <t>Work with designer on options for
Repaint
Other finishes including backsplash and counters
New art on walls
New TV above fireplace
Possible Cabinet refacing and different hardware
Need to fix roof leak</t>
        </is>
      </c>
      <c r="E19" s="67" t="inlineStr">
        <is>
          <t>Capex</t>
        </is>
      </c>
      <c r="F19" s="7" t="inlineStr">
        <is>
          <t>Year 1</t>
        </is>
      </c>
      <c r="G19" s="20" t="n">
        <v>30000</v>
      </c>
      <c r="H19" s="20" t="n">
        <v>20424</v>
      </c>
      <c r="I19" s="21">
        <f>G19-H19</f>
        <v/>
      </c>
      <c r="J19" s="8">
        <f>IF(G19=0,0,H19/G19)</f>
        <v/>
      </c>
      <c r="K19" s="35" t="inlineStr">
        <is>
          <t>N/A</t>
        </is>
      </c>
      <c r="L19" s="8">
        <f>MIN(J19,1)</f>
        <v/>
      </c>
      <c r="M19" t="inlineStr">
        <is>
          <t>Work with designer on options for
Repaint
Other finishes including backsplash and counters
New art on walls
New TV above fireplace
Possible Cabinet refacing and different hardware
Need to fix roof lea</t>
        </is>
      </c>
      <c r="N19" s="7">
        <f>IF(E19="GC","1st Call","Other")</f>
        <v/>
      </c>
      <c r="O19" s="7" t="inlineStr">
        <is>
          <t>Completed</t>
        </is>
      </c>
      <c r="Q19" s="35">
        <f>IFERROR(MID($A$1,FIND(" acq",$A$1)-4,4)*1,"")</f>
        <v/>
      </c>
      <c r="R19" s="7" t="n"/>
      <c r="S19" s="111" t="n"/>
    </row>
    <row r="20" ht="30" customHeight="1">
      <c r="A20" s="7" t="n">
        <v>120</v>
      </c>
      <c r="B20" s="7" t="inlineStr">
        <is>
          <t>1100- Specialties, Equipment &amp; Furnishings</t>
        </is>
      </c>
      <c r="C20" s="7" t="inlineStr">
        <is>
          <t>Picnic/Grill Area Remodel</t>
        </is>
      </c>
      <c r="D20" s="40" t="inlineStr">
        <is>
          <t>Grill by pool- turf under entire grill area, add gazebo, convert pergola over grill to gazebo</t>
        </is>
      </c>
      <c r="E20" s="67" t="inlineStr">
        <is>
          <t>Capex</t>
        </is>
      </c>
      <c r="F20" s="7" t="inlineStr">
        <is>
          <t>Year 1</t>
        </is>
      </c>
      <c r="G20" s="20" t="n">
        <v>30000</v>
      </c>
      <c r="H20" s="20" t="n">
        <v>18900</v>
      </c>
      <c r="I20" s="21">
        <f>G20-H20</f>
        <v/>
      </c>
      <c r="J20" s="8">
        <f>IF(G20=0,0,H20/G20)</f>
        <v/>
      </c>
      <c r="K20" s="35" t="inlineStr">
        <is>
          <t>N/A</t>
        </is>
      </c>
      <c r="L20" s="8">
        <f>MIN(J20,1)</f>
        <v/>
      </c>
      <c r="M20" t="inlineStr">
        <is>
          <t>Grill by pool- turf under entire grill area, add gazebo, convert pergola over grill to gazebo</t>
        </is>
      </c>
      <c r="N20" s="7">
        <f>IF(E20="GC","1st Call","Other")</f>
        <v/>
      </c>
      <c r="O20" s="7" t="inlineStr">
        <is>
          <t>Completed</t>
        </is>
      </c>
      <c r="Q20" s="35">
        <f>IFERROR(MID($A$1,FIND(" acq",$A$1)-4,4)*1,"")</f>
        <v/>
      </c>
      <c r="R20" s="7" t="n"/>
      <c r="S20" s="111" t="n"/>
    </row>
    <row r="21" hidden="1">
      <c r="A21" s="17" t="n">
        <v>154</v>
      </c>
      <c r="B21" s="7" t="inlineStr">
        <is>
          <t>1600 - Electrical</t>
        </is>
      </c>
      <c r="C21" s="7" t="inlineStr">
        <is>
          <t xml:space="preserve">Replace additional lights </t>
        </is>
      </c>
      <c r="D21" s="40" t="inlineStr">
        <is>
          <t>Replace pole light fixtures</t>
        </is>
      </c>
      <c r="E21" s="41" t="inlineStr">
        <is>
          <t>GC</t>
        </is>
      </c>
      <c r="F21" s="7" t="inlineStr">
        <is>
          <t>Year 1</t>
        </is>
      </c>
      <c r="G21" s="20" t="n">
        <v>28000</v>
      </c>
      <c r="H21" s="20" t="n">
        <v>28000</v>
      </c>
      <c r="I21" s="21">
        <f>G21-H21</f>
        <v/>
      </c>
      <c r="J21" s="8">
        <f>IF(G21=0,0,H21/G21)</f>
        <v/>
      </c>
      <c r="K21" s="35" t="n">
        <v>0</v>
      </c>
      <c r="L21" s="8">
        <f>MIN(J21,1)</f>
        <v/>
      </c>
      <c r="M21" t="inlineStr">
        <is>
          <t>Replace pole light fixtures</t>
        </is>
      </c>
      <c r="N21" s="7">
        <f>IF(E21="GC","1st Call","Other")</f>
        <v/>
      </c>
      <c r="O21" s="7">
        <f>IF(L21&gt;=1,"Complete",IF(L21&gt;0,"In Progress","Not Started"))</f>
        <v/>
      </c>
      <c r="P21" s="7" t="n"/>
      <c r="Q21" s="35">
        <f>IFERROR(MID($A$1,FIND(" acq",$A$1)-4,4)*1,"")</f>
        <v/>
      </c>
      <c r="R21" s="7" t="n"/>
      <c r="S21" s="111" t="n"/>
    </row>
    <row r="22" hidden="1">
      <c r="A22" s="7" t="n">
        <v>18</v>
      </c>
      <c r="B22" s="7" t="inlineStr">
        <is>
          <t>0200 - Site Utilities &amp; Improvements</t>
        </is>
      </c>
      <c r="C22" s="7" t="inlineStr">
        <is>
          <t xml:space="preserve">Erosion control </t>
        </is>
      </c>
      <c r="D22" s="40" t="inlineStr">
        <is>
          <t>Property Erosion Control</t>
        </is>
      </c>
      <c r="E22" s="41" t="inlineStr">
        <is>
          <t>GC</t>
        </is>
      </c>
      <c r="F22" s="7" t="inlineStr">
        <is>
          <t>Year 1</t>
        </is>
      </c>
      <c r="G22" s="20" t="n">
        <v>25500</v>
      </c>
      <c r="H22" s="20" t="n">
        <v>25500</v>
      </c>
      <c r="I22" s="21">
        <f>G22-H22</f>
        <v/>
      </c>
      <c r="J22" s="8">
        <f>IF(G22=0,0,H22/G22)</f>
        <v/>
      </c>
      <c r="K22" s="35" t="n">
        <v>0</v>
      </c>
      <c r="L22" s="8">
        <f>MIN(J22,1)</f>
        <v/>
      </c>
      <c r="N22" s="7">
        <f>IF(E22="GC","1st Call","Other")</f>
        <v/>
      </c>
      <c r="O22" s="7">
        <f>IF(L22&gt;=1,"Complete",IF(L22&gt;0,"In Progress","Not Started"))</f>
        <v/>
      </c>
      <c r="P22" s="7" t="n"/>
      <c r="Q22" s="35">
        <f>IFERROR(MID($A$1,FIND(" acq",$A$1)-4,4)*1,"")</f>
        <v/>
      </c>
      <c r="R22" s="7" t="n"/>
      <c r="S22" s="111" t="n"/>
    </row>
    <row r="23" ht="30" customHeight="1">
      <c r="A23" s="17" t="n">
        <v>109</v>
      </c>
      <c r="B23" s="7" t="inlineStr">
        <is>
          <t>1100- Specialties, Equipment &amp; Furnishings</t>
        </is>
      </c>
      <c r="C23" s="7" t="inlineStr">
        <is>
          <t>Signage - Entry Monument</t>
        </is>
      </c>
      <c r="D23" s="40" t="inlineStr">
        <is>
          <t>Explore adding monument sign</t>
        </is>
      </c>
      <c r="E23" s="67" t="inlineStr">
        <is>
          <t>Capex</t>
        </is>
      </c>
      <c r="F23" s="7" t="inlineStr">
        <is>
          <t>Year 1</t>
        </is>
      </c>
      <c r="G23" s="20" t="n">
        <v>25000</v>
      </c>
      <c r="H23" s="20" t="n">
        <v>6510</v>
      </c>
      <c r="I23" s="21">
        <f>G23-H23</f>
        <v/>
      </c>
      <c r="J23" s="8">
        <f>IF(G23=0,0,H23/G23)</f>
        <v/>
      </c>
      <c r="K23" s="35" t="inlineStr">
        <is>
          <t>N/A</t>
        </is>
      </c>
      <c r="L23" s="8">
        <f>MIN(J23,1)</f>
        <v/>
      </c>
      <c r="M23" t="inlineStr">
        <is>
          <t>Explore adding monument sign</t>
        </is>
      </c>
      <c r="N23" s="7">
        <f>IF(E23="GC","1st Call","Other")</f>
        <v/>
      </c>
      <c r="O23" s="7" t="inlineStr">
        <is>
          <t>Not Started</t>
        </is>
      </c>
      <c r="P23" s="95" t="inlineStr">
        <is>
          <t>Will add to 2027 budget for office sign</t>
        </is>
      </c>
      <c r="Q23" s="35">
        <f>IFERROR(MID($A$1,FIND(" acq",$A$1)-4,4)*1,"")</f>
        <v/>
      </c>
      <c r="R23" s="7" t="n"/>
      <c r="S23" s="111" t="n"/>
    </row>
    <row r="24" hidden="1" ht="30" customHeight="1">
      <c r="A24" s="7" t="n">
        <v>106</v>
      </c>
      <c r="B24" s="7" t="inlineStr">
        <is>
          <t>0900 - FF&amp;E in Units</t>
        </is>
      </c>
      <c r="C24" s="7" t="inlineStr">
        <is>
          <t>Pet Yards</t>
        </is>
      </c>
      <c r="D24" s="40" t="inlineStr">
        <is>
          <t>Test 4 per yards on tour path- turf with vinyl or iron fence and privacy screen</t>
        </is>
      </c>
      <c r="E24" s="41" t="inlineStr">
        <is>
          <t>GC</t>
        </is>
      </c>
      <c r="F24" s="7" t="inlineStr">
        <is>
          <t>Year 1</t>
        </is>
      </c>
      <c r="G24" s="20" t="n">
        <v>24000</v>
      </c>
      <c r="H24" s="20" t="n">
        <v>24000</v>
      </c>
      <c r="I24" s="21">
        <f>G24-H24</f>
        <v/>
      </c>
      <c r="J24" s="8">
        <f>IF(G24=0,0,H24/G24)</f>
        <v/>
      </c>
      <c r="K24" s="35" t="n">
        <v>0</v>
      </c>
      <c r="L24" s="8">
        <f>MIN(J24,1)</f>
        <v/>
      </c>
      <c r="M24" t="inlineStr">
        <is>
          <t>Test 4 per yards on tour path- turf with vinyl or iron fence and privacy screen</t>
        </is>
      </c>
      <c r="N24" s="7">
        <f>IF(E24="GC","1st Call","Other")</f>
        <v/>
      </c>
      <c r="O24" s="7">
        <f>IF(L24&gt;=1,"Complete",IF(L24&gt;0,"In Progress","Not Started"))</f>
        <v/>
      </c>
      <c r="P24" s="7" t="n"/>
      <c r="Q24" s="35">
        <f>IFERROR(MID($A$1,FIND(" acq",$A$1)-4,4)*1,"")</f>
        <v/>
      </c>
      <c r="R24" s="7" t="n"/>
      <c r="S24" s="111" t="n"/>
    </row>
    <row r="25" hidden="1" ht="90" customHeight="1">
      <c r="A25" s="17" t="n">
        <v>10</v>
      </c>
      <c r="B25" s="7" t="inlineStr">
        <is>
          <t>0200 - Site Utilities &amp; Improvements</t>
        </is>
      </c>
      <c r="C25" s="7" t="inlineStr">
        <is>
          <t>Storm sewer piping</t>
        </is>
      </c>
      <c r="D25" s="40" t="inlineStr">
        <is>
          <t>Clean out yard drains
PCA Item- It was reported that storm water ponds around Building 2 and 6. Partner observed sandbags around some of the perimeters of these buildings. Unit 204 was noted to contain damage from water intrusion; approximately six square feet of drywall was missing near the floor in the living room.</t>
        </is>
      </c>
      <c r="E25" s="41" t="inlineStr">
        <is>
          <t>GC</t>
        </is>
      </c>
      <c r="F25" s="7" t="inlineStr">
        <is>
          <t>Year 1</t>
        </is>
      </c>
      <c r="G25" s="20" t="n">
        <v>20000</v>
      </c>
      <c r="H25" s="20" t="n">
        <v>20000</v>
      </c>
      <c r="I25" s="21">
        <f>G25-H25</f>
        <v/>
      </c>
      <c r="J25" s="8">
        <f>IF(G25=0,0,H25/G25)</f>
        <v/>
      </c>
      <c r="K25" s="35" t="n">
        <v>0</v>
      </c>
      <c r="L25" s="8">
        <f>MIN(J25,1)</f>
        <v/>
      </c>
      <c r="M25" t="inlineStr">
        <is>
          <t>Clean out yard drains
PCA Item- It was reported that storm water ponds around Building 2 and 6. Partner observed sandbags around some of the perimeters of these buildings. Unit 204 was noted to contai</t>
        </is>
      </c>
      <c r="N25" s="7">
        <f>IF(E25="GC","1st Call","Other")</f>
        <v/>
      </c>
      <c r="O25" s="7">
        <f>IF(L25&gt;=1,"Complete",IF(L25&gt;0,"In Progress","Not Started"))</f>
        <v/>
      </c>
      <c r="P25" s="7" t="n"/>
      <c r="Q25" s="35">
        <f>IFERROR(MID($A$1,FIND(" acq",$A$1)-4,4)*1,"")</f>
        <v/>
      </c>
      <c r="R25" s="7" t="n"/>
      <c r="S25" s="111" t="n"/>
    </row>
    <row r="26" ht="45" customHeight="1">
      <c r="A26" s="7" t="n">
        <v>123</v>
      </c>
      <c r="B26" s="7" t="inlineStr">
        <is>
          <t>1100- Specialties, Equipment &amp; Furnishings</t>
        </is>
      </c>
      <c r="C26" s="7" t="inlineStr">
        <is>
          <t>Dog Park</t>
        </is>
      </c>
      <c r="D26" s="40" t="inlineStr">
        <is>
          <t>Water/Wash Station with concrete pad ($6k)
Add gazebo or shade sail
Furniture next to laundry area</t>
        </is>
      </c>
      <c r="E26" s="67" t="inlineStr">
        <is>
          <t>Capex</t>
        </is>
      </c>
      <c r="F26" s="7" t="inlineStr">
        <is>
          <t>Year 1</t>
        </is>
      </c>
      <c r="G26" s="20" t="n">
        <v>20000</v>
      </c>
      <c r="H26" s="20" t="n">
        <v>15888</v>
      </c>
      <c r="I26" s="21">
        <f>G26-H26</f>
        <v/>
      </c>
      <c r="J26" s="8">
        <f>IF(G26=0,0,H26/G26)</f>
        <v/>
      </c>
      <c r="K26" s="35" t="inlineStr">
        <is>
          <t>N/A</t>
        </is>
      </c>
      <c r="L26" s="8">
        <f>MIN(J26,1)</f>
        <v/>
      </c>
      <c r="M26" t="inlineStr">
        <is>
          <t>Water/Wash Station with concrete pad ($6k)
Add gazebo or shade sail
Furniture next to laundry area</t>
        </is>
      </c>
      <c r="N26" s="7">
        <f>IF(E26="GC","1st Call","Other")</f>
        <v/>
      </c>
      <c r="O26" s="7" t="inlineStr">
        <is>
          <t>Completed</t>
        </is>
      </c>
      <c r="Q26" s="35">
        <f>IFERROR(MID($A$1,FIND(" acq",$A$1)-4,4)*1,"")</f>
        <v/>
      </c>
      <c r="R26" s="7" t="n"/>
      <c r="S26" s="111" t="n"/>
    </row>
    <row r="27" hidden="1" ht="180" customHeight="1">
      <c r="A27" s="17" t="n">
        <v>151</v>
      </c>
      <c r="B27" s="7" t="inlineStr">
        <is>
          <t>1600 - Electrical</t>
        </is>
      </c>
      <c r="C27" s="7" t="inlineStr">
        <is>
          <t>Electrical distribution</t>
        </is>
      </c>
      <c r="D27" s="40" t="inlineStr">
        <is>
          <t>Inspect and repair lighting controllers on all buildings "additional wiring requirements are not included"
MEP Item- Electrical Repairs -
Electrical systems at the site appeared to be in fair to poor overall condition. Several exterior junction boxes and disconnects were observed missing cover plates. Melted wire insulation was observed at connection points at mainbreaker boxes and within apartment breaker panels, Rust was observed at ground busses at main breaker boxes.
Evidence of electrical failure, including burn marks at the breaker buss was observed. Site repairs of the electrical systems is recommended.</t>
        </is>
      </c>
      <c r="E27" s="41" t="inlineStr">
        <is>
          <t>GC</t>
        </is>
      </c>
      <c r="F27" s="7" t="inlineStr">
        <is>
          <t>Year 1</t>
        </is>
      </c>
      <c r="G27" s="20" t="n">
        <v>20000</v>
      </c>
      <c r="H27" s="20" t="n">
        <v>20000</v>
      </c>
      <c r="I27" s="21">
        <f>G27-H27</f>
        <v/>
      </c>
      <c r="J27" s="8">
        <f>IF(G27=0,0,H27/G27)</f>
        <v/>
      </c>
      <c r="K27" s="35" t="n">
        <v>0</v>
      </c>
      <c r="L27" s="8">
        <f>MIN(J27,1)</f>
        <v/>
      </c>
      <c r="M27" t="inlineStr">
        <is>
          <t xml:space="preserve">Inspect and repair lighting controllers on all buildings "additional wiring requirements are not included"
MEP Item- Electrical Repairs -
Electrical systems at the site appeared to be in fair to poor </t>
        </is>
      </c>
      <c r="N27" s="7">
        <f>IF(E27="GC","1st Call","Other")</f>
        <v/>
      </c>
      <c r="O27" s="7">
        <f>IF(L27&gt;=1,"Complete",IF(L27&gt;0,"In Progress","Not Started"))</f>
        <v/>
      </c>
      <c r="P27" s="7" t="n"/>
      <c r="Q27" s="35">
        <f>IFERROR(MID($A$1,FIND(" acq",$A$1)-4,4)*1,"")</f>
        <v/>
      </c>
      <c r="R27" s="7" t="n"/>
      <c r="S27" s="111" t="n"/>
    </row>
    <row r="28" hidden="1">
      <c r="A28" s="7" t="n">
        <v>52</v>
      </c>
      <c r="B28" s="7" t="inlineStr">
        <is>
          <t>0400 - Structure</t>
        </is>
      </c>
      <c r="C28" s="7" t="inlineStr">
        <is>
          <t>Repair exterior stair treads and stringers</t>
        </is>
      </c>
      <c r="D28" s="40" t="inlineStr">
        <is>
          <t>replace 140 stair treads across property</t>
        </is>
      </c>
      <c r="E28" s="41" t="inlineStr">
        <is>
          <t>GC</t>
        </is>
      </c>
      <c r="F28" s="7" t="inlineStr">
        <is>
          <t>Year 1</t>
        </is>
      </c>
      <c r="G28" s="20" t="n">
        <v>18900</v>
      </c>
      <c r="H28" s="20" t="n">
        <v>18900</v>
      </c>
      <c r="I28" s="21">
        <f>G28-H28</f>
        <v/>
      </c>
      <c r="J28" s="8">
        <f>IF(G28=0,0,H28/G28)</f>
        <v/>
      </c>
      <c r="K28" s="35" t="n">
        <v>0</v>
      </c>
      <c r="L28" s="8">
        <f>MIN(J28,1)</f>
        <v/>
      </c>
      <c r="M28" t="inlineStr">
        <is>
          <t>replace 140 stair treads across property</t>
        </is>
      </c>
      <c r="N28" s="7">
        <f>IF(E28="GC","1st Call","Other")</f>
        <v/>
      </c>
      <c r="O28" s="7">
        <f>IF(L28&gt;=1,"Complete",IF(L28&gt;0,"In Progress","Not Started"))</f>
        <v/>
      </c>
      <c r="P28" s="7" t="n"/>
      <c r="Q28" s="35">
        <f>IFERROR(MID($A$1,FIND(" acq",$A$1)-4,4)*1,"")</f>
        <v/>
      </c>
      <c r="R28" s="7" t="n"/>
      <c r="S28" s="111" t="n"/>
    </row>
    <row r="29" hidden="1">
      <c r="A29" s="17" t="n">
        <v>13</v>
      </c>
      <c r="B29" s="7" t="inlineStr">
        <is>
          <t>0200 - Site Utilities &amp; Improvements</t>
        </is>
      </c>
      <c r="C29" s="7" t="inlineStr">
        <is>
          <t>Stripe parking areas</t>
        </is>
      </c>
      <c r="D29" s="40" t="inlineStr">
        <is>
          <t>Entire property</t>
        </is>
      </c>
      <c r="E29" s="41" t="inlineStr">
        <is>
          <t>GC</t>
        </is>
      </c>
      <c r="F29" s="7" t="inlineStr">
        <is>
          <t>Year 1</t>
        </is>
      </c>
      <c r="G29" s="20" t="n">
        <v>18000</v>
      </c>
      <c r="H29" s="20" t="n">
        <v>18000</v>
      </c>
      <c r="I29" s="21">
        <f>G29-H29</f>
        <v/>
      </c>
      <c r="J29" s="8">
        <f>IF(G29=0,0,H29/G29)</f>
        <v/>
      </c>
      <c r="K29" s="35" t="n">
        <v>0</v>
      </c>
      <c r="L29" s="8">
        <f>MIN(J29,1)</f>
        <v/>
      </c>
      <c r="M29" t="inlineStr">
        <is>
          <t>Entire property</t>
        </is>
      </c>
      <c r="N29" s="7">
        <f>IF(E29="GC","1st Call","Other")</f>
        <v/>
      </c>
      <c r="O29" s="7">
        <f>IF(L29&gt;=1,"Complete",IF(L29&gt;0,"In Progress","Not Started"))</f>
        <v/>
      </c>
      <c r="P29" s="7" t="n"/>
      <c r="Q29" s="35">
        <f>IFERROR(MID($A$1,FIND(" acq",$A$1)-4,4)*1,"")</f>
        <v/>
      </c>
      <c r="R29" s="7" t="n"/>
      <c r="S29" s="111" t="n"/>
    </row>
    <row r="30" hidden="1">
      <c r="A30" s="7" t="n">
        <v>17</v>
      </c>
      <c r="B30" s="7" t="inlineStr">
        <is>
          <t>0200 - Site Utilities &amp; Improvements</t>
        </is>
      </c>
      <c r="C30" s="7" t="inlineStr">
        <is>
          <t>Landscape irrigation</t>
        </is>
      </c>
      <c r="D30" s="40" t="inlineStr">
        <is>
          <t>Inspect and repair Irrigation</t>
        </is>
      </c>
      <c r="E30" s="41" t="inlineStr">
        <is>
          <t>GC</t>
        </is>
      </c>
      <c r="F30" s="7" t="inlineStr">
        <is>
          <t>Year 1</t>
        </is>
      </c>
      <c r="G30" s="20" t="n">
        <v>18000</v>
      </c>
      <c r="H30" s="20" t="n">
        <v>18000</v>
      </c>
      <c r="I30" s="21">
        <f>G30-H30</f>
        <v/>
      </c>
      <c r="J30" s="8">
        <f>IF(G30=0,0,H30/G30)</f>
        <v/>
      </c>
      <c r="K30" s="35" t="n">
        <v>0</v>
      </c>
      <c r="L30" s="8">
        <f>MIN(J30,1)</f>
        <v/>
      </c>
      <c r="M30" t="inlineStr">
        <is>
          <t>Inspect and repair Irrigation</t>
        </is>
      </c>
      <c r="N30" s="7">
        <f>IF(E30="GC","1st Call","Other")</f>
        <v/>
      </c>
      <c r="O30" s="7">
        <f>IF(L30&gt;=1,"Complete",IF(L30&gt;0,"In Progress","Not Started"))</f>
        <v/>
      </c>
      <c r="P30" s="7" t="n"/>
      <c r="Q30" s="35">
        <f>IFERROR(MID($A$1,FIND(" acq",$A$1)-4,4)*1,"")</f>
        <v/>
      </c>
      <c r="R30" s="7" t="n"/>
      <c r="S30" s="111" t="n"/>
    </row>
    <row r="31" hidden="1">
      <c r="A31" s="17" t="n">
        <v>33</v>
      </c>
      <c r="B31" s="7" t="inlineStr">
        <is>
          <t>0200 - Site Utilities &amp; Improvements</t>
        </is>
      </c>
      <c r="C31" s="7" t="inlineStr">
        <is>
          <t>Carports / Garages</t>
        </is>
      </c>
      <c r="D31" s="40" t="inlineStr">
        <is>
          <t>Repair and paint</t>
        </is>
      </c>
      <c r="E31" s="41" t="inlineStr">
        <is>
          <t>GC</t>
        </is>
      </c>
      <c r="F31" s="7" t="inlineStr">
        <is>
          <t>Year 1</t>
        </is>
      </c>
      <c r="G31" s="20" t="n">
        <v>18000</v>
      </c>
      <c r="H31" s="20" t="n">
        <v>18000</v>
      </c>
      <c r="I31" s="21">
        <f>G31-H31</f>
        <v/>
      </c>
      <c r="J31" s="8">
        <f>IF(G31=0,0,H31/G31)</f>
        <v/>
      </c>
      <c r="K31" s="35" t="n">
        <v>0</v>
      </c>
      <c r="L31" s="8">
        <f>MIN(J31,1)</f>
        <v/>
      </c>
      <c r="M31" t="inlineStr">
        <is>
          <t>Repair and paint</t>
        </is>
      </c>
      <c r="N31" s="7">
        <f>IF(E31="GC","1st Call","Other")</f>
        <v/>
      </c>
      <c r="O31" s="7">
        <f>IF(L31&gt;=1,"Complete",IF(L31&gt;0,"In Progress","Not Started"))</f>
        <v/>
      </c>
      <c r="P31" s="7" t="n"/>
      <c r="Q31" s="35">
        <f>IFERROR(MID($A$1,FIND(" acq",$A$1)-4,4)*1,"")</f>
        <v/>
      </c>
      <c r="R31" s="7" t="n"/>
      <c r="S31" s="111" t="n"/>
    </row>
    <row r="32" hidden="1">
      <c r="A32" s="7" t="n">
        <v>30</v>
      </c>
      <c r="B32" s="7" t="inlineStr">
        <is>
          <t>0200 - Site Utilities &amp; Improvements</t>
        </is>
      </c>
      <c r="C32" s="7" t="inlineStr">
        <is>
          <t xml:space="preserve">Dog Park </t>
        </is>
      </c>
      <c r="D32" s="40" t="inlineStr">
        <is>
          <t>Replace 225 ft of fencing, replace bench with moveable bench</t>
        </is>
      </c>
      <c r="E32" s="41" t="inlineStr">
        <is>
          <t>GC</t>
        </is>
      </c>
      <c r="F32" s="7" t="inlineStr">
        <is>
          <t>Year 1</t>
        </is>
      </c>
      <c r="G32" s="20" t="n">
        <v>17400</v>
      </c>
      <c r="H32" s="20" t="n">
        <v>17400</v>
      </c>
      <c r="I32" s="21">
        <f>G32-H32</f>
        <v/>
      </c>
      <c r="J32" s="8">
        <f>IF(G32=0,0,H32/G32)</f>
        <v/>
      </c>
      <c r="K32" s="35" t="n">
        <v>0</v>
      </c>
      <c r="L32" s="8">
        <f>MIN(J32,1)</f>
        <v/>
      </c>
      <c r="M32" t="inlineStr">
        <is>
          <t>Replace 225 ft of fencing, replace bench with moveable bench</t>
        </is>
      </c>
      <c r="N32" s="7">
        <f>IF(E32="GC","1st Call","Other")</f>
        <v/>
      </c>
      <c r="O32" s="7">
        <f>IF(L32&gt;=1,"Complete",IF(L32&gt;0,"In Progress","Not Started"))</f>
        <v/>
      </c>
      <c r="P32" s="7" t="n"/>
      <c r="Q32" s="35">
        <f>IFERROR(MID($A$1,FIND(" acq",$A$1)-4,4)*1,"")</f>
        <v/>
      </c>
      <c r="R32" s="7" t="n"/>
      <c r="S32" s="111" t="n"/>
    </row>
    <row r="33" hidden="1">
      <c r="A33" s="17" t="n">
        <v>47</v>
      </c>
      <c r="B33" s="7" t="inlineStr">
        <is>
          <t>0400 - Structure</t>
        </is>
      </c>
      <c r="C33" s="7" t="inlineStr">
        <is>
          <t>Concrete deck / floor fill</t>
        </is>
      </c>
      <c r="D33" s="40" t="n"/>
      <c r="E33" s="41" t="inlineStr">
        <is>
          <t>GC</t>
        </is>
      </c>
      <c r="F33" s="7" t="inlineStr">
        <is>
          <t>Year 1</t>
        </is>
      </c>
      <c r="G33" s="20" t="n">
        <v>17000</v>
      </c>
      <c r="H33" s="20" t="n">
        <v>17000</v>
      </c>
      <c r="I33" s="21">
        <f>G33-H33</f>
        <v/>
      </c>
      <c r="J33" s="8">
        <f>IF(G33=0,0,H33/G33)</f>
        <v/>
      </c>
      <c r="K33" s="35" t="n">
        <v>0</v>
      </c>
      <c r="L33" s="8">
        <f>MIN(J33,1)</f>
        <v/>
      </c>
      <c r="N33" s="7">
        <f>IF(E33="GC","1st Call","Other")</f>
        <v/>
      </c>
      <c r="O33" s="7">
        <f>IF(L33&gt;=1,"Complete",IF(L33&gt;0,"In Progress","Not Started"))</f>
        <v/>
      </c>
      <c r="P33" s="7" t="n"/>
      <c r="Q33" s="35">
        <f>IFERROR(MID($A$1,FIND(" acq",$A$1)-4,4)*1,"")</f>
        <v/>
      </c>
      <c r="R33" s="7" t="n"/>
      <c r="S33" s="111" t="n"/>
    </row>
    <row r="34" hidden="1">
      <c r="A34" s="7" t="n">
        <v>65</v>
      </c>
      <c r="B34" s="7" t="inlineStr">
        <is>
          <t>0700 - Roofing</t>
        </is>
      </c>
      <c r="C34" s="7" t="inlineStr">
        <is>
          <t>Gutters &amp; downspouts</t>
        </is>
      </c>
      <c r="D34" s="40" t="inlineStr">
        <is>
          <t>repitch and clean</t>
        </is>
      </c>
      <c r="E34" s="41" t="inlineStr">
        <is>
          <t>GC</t>
        </is>
      </c>
      <c r="F34" s="7" t="inlineStr">
        <is>
          <t>Year 1</t>
        </is>
      </c>
      <c r="G34" s="20" t="n">
        <v>17000</v>
      </c>
      <c r="H34" s="20" t="n">
        <v>17000</v>
      </c>
      <c r="I34" s="21">
        <f>G34-H34</f>
        <v/>
      </c>
      <c r="J34" s="8">
        <f>IF(G34=0,0,H34/G34)</f>
        <v/>
      </c>
      <c r="K34" s="35" t="n">
        <v>0</v>
      </c>
      <c r="L34" s="8">
        <f>MIN(J34,1)</f>
        <v/>
      </c>
      <c r="M34" t="inlineStr">
        <is>
          <t>repitch and clean</t>
        </is>
      </c>
      <c r="N34" s="7">
        <f>IF(E34="GC","1st Call","Other")</f>
        <v/>
      </c>
      <c r="O34" s="7">
        <f>IF(L34&gt;=1,"Complete",IF(L34&gt;0,"In Progress","Not Started"))</f>
        <v/>
      </c>
      <c r="P34" s="7" t="n"/>
      <c r="Q34" s="35">
        <f>IFERROR(MID($A$1,FIND(" acq",$A$1)-4,4)*1,"")</f>
        <v/>
      </c>
      <c r="R34" s="7" t="n"/>
      <c r="S34" s="111" t="n"/>
    </row>
    <row r="35" hidden="1">
      <c r="A35" s="17" t="n">
        <v>66</v>
      </c>
      <c r="B35" s="7" t="inlineStr">
        <is>
          <t>0700 - Roofing</t>
        </is>
      </c>
      <c r="C35" s="7" t="inlineStr">
        <is>
          <t>Flashing</t>
        </is>
      </c>
      <c r="D35" s="40" t="inlineStr">
        <is>
          <t>siding flashing</t>
        </is>
      </c>
      <c r="E35" s="41" t="inlineStr">
        <is>
          <t>GC</t>
        </is>
      </c>
      <c r="F35" s="7" t="inlineStr">
        <is>
          <t>Year 1</t>
        </is>
      </c>
      <c r="G35" s="20" t="n">
        <v>17000</v>
      </c>
      <c r="H35" s="20" t="n">
        <v>17000</v>
      </c>
      <c r="I35" s="21">
        <f>G35-H35</f>
        <v/>
      </c>
      <c r="J35" s="8">
        <f>IF(G35=0,0,H35/G35)</f>
        <v/>
      </c>
      <c r="K35" s="35" t="n">
        <v>0</v>
      </c>
      <c r="L35" s="8">
        <f>MIN(J35,1)</f>
        <v/>
      </c>
      <c r="M35" t="inlineStr">
        <is>
          <t>siding flashing</t>
        </is>
      </c>
      <c r="N35" s="7">
        <f>IF(E35="GC","1st Call","Other")</f>
        <v/>
      </c>
      <c r="O35" s="7">
        <f>IF(L35&gt;=1,"Complete",IF(L35&gt;0,"In Progress","Not Started"))</f>
        <v/>
      </c>
      <c r="P35" s="7" t="n"/>
      <c r="Q35" s="35">
        <f>IFERROR(MID($A$1,FIND(" acq",$A$1)-4,4)*1,"")</f>
        <v/>
      </c>
      <c r="R35" s="7" t="n"/>
      <c r="S35" s="111" t="n"/>
    </row>
    <row r="36" hidden="1">
      <c r="A36" s="7" t="n">
        <v>80</v>
      </c>
      <c r="B36" s="7" t="inlineStr">
        <is>
          <t>0800 - Exterior Wall</t>
        </is>
      </c>
      <c r="C36" s="7" t="inlineStr">
        <is>
          <t>Repair / replace wood trim</t>
        </is>
      </c>
      <c r="D36" s="40" t="inlineStr">
        <is>
          <t>replace rotted trim/fascia/band boards</t>
        </is>
      </c>
      <c r="E36" s="41" t="inlineStr">
        <is>
          <t>GC</t>
        </is>
      </c>
      <c r="F36" s="7" t="inlineStr">
        <is>
          <t>Year 1</t>
        </is>
      </c>
      <c r="G36" s="20" t="n">
        <v>17000</v>
      </c>
      <c r="H36" s="20" t="n">
        <v>17000</v>
      </c>
      <c r="I36" s="21">
        <f>G36-H36</f>
        <v/>
      </c>
      <c r="J36" s="8">
        <f>IF(G36=0,0,H36/G36)</f>
        <v/>
      </c>
      <c r="K36" s="35" t="n">
        <v>0</v>
      </c>
      <c r="L36" s="8">
        <f>MIN(J36,1)</f>
        <v/>
      </c>
      <c r="M36" t="inlineStr">
        <is>
          <t>replace rotted trim/fascia/band boards</t>
        </is>
      </c>
      <c r="N36" s="7">
        <f>IF(E36="GC","1st Call","Other")</f>
        <v/>
      </c>
      <c r="O36" s="7">
        <f>IF(L36&gt;=1,"Complete",IF(L36&gt;0,"In Progress","Not Started"))</f>
        <v/>
      </c>
      <c r="P36" s="7" t="n"/>
      <c r="Q36" s="35">
        <f>IFERROR(MID($A$1,FIND(" acq",$A$1)-4,4)*1,"")</f>
        <v/>
      </c>
      <c r="R36" s="7" t="n"/>
      <c r="S36" s="111" t="n"/>
    </row>
    <row r="37">
      <c r="A37" s="17" t="n">
        <v>117</v>
      </c>
      <c r="B37" s="7" t="inlineStr">
        <is>
          <t>1100- Specialties, Equipment &amp; Furnishings</t>
        </is>
      </c>
      <c r="C37" s="7" t="inlineStr">
        <is>
          <t>Fitness Equipment</t>
        </is>
      </c>
      <c r="D37" s="40" t="inlineStr">
        <is>
          <t>Add more equipment along walkway, add storage</t>
        </is>
      </c>
      <c r="E37" s="67" t="inlineStr">
        <is>
          <t>Capex</t>
        </is>
      </c>
      <c r="F37" s="7" t="inlineStr">
        <is>
          <t>Year 1</t>
        </is>
      </c>
      <c r="G37" s="20" t="n">
        <v>16000</v>
      </c>
      <c r="H37" s="20" t="n">
        <v>22538</v>
      </c>
      <c r="I37" s="21">
        <f>G37-H37</f>
        <v/>
      </c>
      <c r="J37" s="8">
        <f>IF(G37=0,0,H37/G37)</f>
        <v/>
      </c>
      <c r="K37" s="35" t="inlineStr">
        <is>
          <t>N/A</t>
        </is>
      </c>
      <c r="L37" s="8">
        <f>MIN(J37,1)</f>
        <v/>
      </c>
      <c r="M37" t="inlineStr">
        <is>
          <t>Add more equipment along walkway, add storage</t>
        </is>
      </c>
      <c r="N37" s="7">
        <f>IF(E37="GC","1st Call","Other")</f>
        <v/>
      </c>
      <c r="O37" s="7">
        <f>IF(L37&gt;=1,"Complete",IF(L37&gt;0,"In Progress","Not Started"))</f>
        <v/>
      </c>
      <c r="Q37" s="35">
        <f>IFERROR(MID($A$1,FIND(" acq",$A$1)-4,4)*1,"")</f>
        <v/>
      </c>
      <c r="R37" s="7" t="n"/>
      <c r="S37" s="111" t="n"/>
    </row>
    <row r="38">
      <c r="A38" s="7" t="n">
        <v>111</v>
      </c>
      <c r="B38" s="7" t="inlineStr">
        <is>
          <t>1100- Specialties, Equipment &amp; Furnishings</t>
        </is>
      </c>
      <c r="C38" s="7" t="inlineStr">
        <is>
          <t>Signage - Building identification</t>
        </is>
      </c>
      <c r="D38" s="40" t="inlineStr">
        <is>
          <t>New to match paint</t>
        </is>
      </c>
      <c r="E38" s="67" t="inlineStr">
        <is>
          <t>Capex</t>
        </is>
      </c>
      <c r="F38" s="7" t="inlineStr">
        <is>
          <t>Year 1</t>
        </is>
      </c>
      <c r="G38" s="20" t="n">
        <v>15000</v>
      </c>
      <c r="H38" s="20" t="n">
        <v>104</v>
      </c>
      <c r="I38" s="21">
        <f>G38-H38</f>
        <v/>
      </c>
      <c r="J38" s="8">
        <f>IF(G38=0,0,H38/G38)</f>
        <v/>
      </c>
      <c r="K38" s="35" t="inlineStr">
        <is>
          <t>N/A</t>
        </is>
      </c>
      <c r="L38" s="8">
        <f>MIN(J38,1)</f>
        <v/>
      </c>
      <c r="M38" t="inlineStr">
        <is>
          <t>New to match paint</t>
        </is>
      </c>
      <c r="N38" s="7">
        <f>IF(E38="GC","1st Call","Other")</f>
        <v/>
      </c>
      <c r="O38" s="7" t="inlineStr">
        <is>
          <t>Completed</t>
        </is>
      </c>
      <c r="Q38" s="35">
        <f>IFERROR(MID($A$1,FIND(" acq",$A$1)-4,4)*1,"")</f>
        <v/>
      </c>
      <c r="S38" s="112" t="n"/>
    </row>
    <row r="39" hidden="1" ht="30" customHeight="1">
      <c r="A39" s="17" t="n">
        <v>116</v>
      </c>
      <c r="B39" s="7" t="inlineStr">
        <is>
          <t>1100- Specialties, Equipment &amp; Furnishings</t>
        </is>
      </c>
      <c r="C39" s="7" t="inlineStr">
        <is>
          <t>Fitness Center Remodel</t>
        </is>
      </c>
      <c r="D39" s="40" t="inlineStr">
        <is>
          <t>Paint, add lighting, add water fountain, add 2 TVs, look at adding fans</t>
        </is>
      </c>
      <c r="E39" s="41" t="inlineStr">
        <is>
          <t>GC</t>
        </is>
      </c>
      <c r="F39" s="7" t="inlineStr">
        <is>
          <t>Year 1</t>
        </is>
      </c>
      <c r="G39" s="20" t="n">
        <v>15000</v>
      </c>
      <c r="H39" s="20" t="n">
        <v>15000</v>
      </c>
      <c r="I39" s="21">
        <f>G39-H39</f>
        <v/>
      </c>
      <c r="J39" s="8">
        <f>IF(G39=0,0,H39/G39)</f>
        <v/>
      </c>
      <c r="K39" s="35" t="n">
        <v>0</v>
      </c>
      <c r="L39" s="18">
        <f>MIN(J39,1)</f>
        <v/>
      </c>
      <c r="M39" s="48" t="inlineStr">
        <is>
          <t>Paint, add lighting, add water fountain, add 2 TVs, look at adding fans</t>
        </is>
      </c>
      <c r="N39" s="48">
        <f>IF(E39="GC","1st Call","Other")</f>
        <v/>
      </c>
      <c r="O39" s="48">
        <f>IF(L39&gt;=1,"Complete",IF(L39&gt;0,"In Progress","Not Started"))</f>
        <v/>
      </c>
      <c r="P39" s="48" t="n"/>
      <c r="Q39" s="70">
        <f>IFERROR(MID($A$1,FIND(" acq",$A$1)-4,4)*1,"")</f>
        <v/>
      </c>
      <c r="S39" s="112" t="n"/>
    </row>
    <row r="40" hidden="1" ht="30" customHeight="1">
      <c r="A40" s="7" t="n">
        <v>122</v>
      </c>
      <c r="B40" s="7" t="inlineStr">
        <is>
          <t>1100- Specialties, Equipment &amp; Furnishings</t>
        </is>
      </c>
      <c r="C40" s="7" t="inlineStr">
        <is>
          <t>Sports Courts</t>
        </is>
      </c>
      <c r="D40" s="40" t="inlineStr">
        <is>
          <t>Convert old tennis court to pickleball- need to resurface and stripe, and add nets, bring surrounding soil back up to slab</t>
        </is>
      </c>
      <c r="E40" s="41" t="inlineStr">
        <is>
          <t>GC</t>
        </is>
      </c>
      <c r="F40" s="7" t="inlineStr">
        <is>
          <t>Year 1</t>
        </is>
      </c>
      <c r="G40" s="20" t="n">
        <v>15000</v>
      </c>
      <c r="H40" s="20" t="n">
        <v>15000</v>
      </c>
      <c r="I40" s="21">
        <f>G40-H40</f>
        <v/>
      </c>
      <c r="J40" s="8">
        <f>IF(G40=0,0,H40/G40)</f>
        <v/>
      </c>
      <c r="K40" s="35" t="n">
        <v>0</v>
      </c>
      <c r="L40" s="8">
        <f>MIN(J40,1)</f>
        <v/>
      </c>
      <c r="M40" t="inlineStr">
        <is>
          <t>Convert old tennis court to pickleball- need to resurface and stripe, and add nets, bring surrounding soil back up to slab</t>
        </is>
      </c>
      <c r="N40" s="7">
        <f>IF(E40="GC","1st Call","Other")</f>
        <v/>
      </c>
      <c r="O40" s="7">
        <f>IF(L40&gt;=1,"Complete",IF(L40&gt;0,"In Progress","Not Started"))</f>
        <v/>
      </c>
      <c r="P40" s="7" t="n"/>
      <c r="Q40" s="35">
        <f>IFERROR(MID($A$1,FIND(" acq",$A$1)-4,4)*1,"")</f>
        <v/>
      </c>
      <c r="S40" s="112" t="n"/>
    </row>
    <row r="41" hidden="1">
      <c r="A41" s="17" t="n">
        <v>25</v>
      </c>
      <c r="B41" s="7" t="inlineStr">
        <is>
          <t>0200 - Site Utilities &amp; Improvements</t>
        </is>
      </c>
      <c r="C41" s="7" t="inlineStr">
        <is>
          <t>Replace swimming pool deck</t>
        </is>
      </c>
      <c r="D41" s="40" t="inlineStr">
        <is>
          <t>pressure wash, replace expansion joint materials and deck o seal</t>
        </is>
      </c>
      <c r="E41" s="41" t="inlineStr">
        <is>
          <t>GC</t>
        </is>
      </c>
      <c r="F41" s="7" t="inlineStr">
        <is>
          <t>Year 1</t>
        </is>
      </c>
      <c r="G41" s="20" t="n">
        <v>12000</v>
      </c>
      <c r="H41" s="20" t="n">
        <v>12000</v>
      </c>
      <c r="I41" s="21">
        <f>G41-H41</f>
        <v/>
      </c>
      <c r="J41" s="8">
        <f>IF(G41=0,0,H41/G41)</f>
        <v/>
      </c>
      <c r="K41" s="35" t="n">
        <v>0</v>
      </c>
      <c r="L41" s="8">
        <f>MIN(J41,1)</f>
        <v/>
      </c>
      <c r="M41" t="inlineStr">
        <is>
          <t>pressure wash, replace expansion joint materials and deck o seal</t>
        </is>
      </c>
      <c r="N41" s="7">
        <f>IF(E41="GC","1st Call","Other")</f>
        <v/>
      </c>
      <c r="O41" s="7">
        <f>IF(L41&gt;=1,"Complete",IF(L41&gt;0,"In Progress","Not Started"))</f>
        <v/>
      </c>
      <c r="P41" s="7" t="n"/>
      <c r="Q41" s="35">
        <f>IFERROR(MID($A$1,FIND(" acq",$A$1)-4,4)*1,"")</f>
        <v/>
      </c>
      <c r="S41" s="112" t="n"/>
    </row>
    <row r="42" hidden="1">
      <c r="A42" s="7" t="n">
        <v>29</v>
      </c>
      <c r="B42" s="7" t="inlineStr">
        <is>
          <t>0200 - Site Utilities &amp; Improvements</t>
        </is>
      </c>
      <c r="C42" s="7" t="inlineStr">
        <is>
          <t>Pergola court</t>
        </is>
      </c>
      <c r="D42" s="40" t="inlineStr">
        <is>
          <t>repair, stain and seal pergolas over grill areas</t>
        </is>
      </c>
      <c r="E42" s="41" t="inlineStr">
        <is>
          <t>GC</t>
        </is>
      </c>
      <c r="F42" s="7" t="inlineStr">
        <is>
          <t>Year 1</t>
        </is>
      </c>
      <c r="G42" s="20" t="n">
        <v>12000</v>
      </c>
      <c r="H42" s="20" t="n">
        <v>12000</v>
      </c>
      <c r="I42" s="21">
        <f>G42-H42</f>
        <v/>
      </c>
      <c r="J42" s="8">
        <f>IF(G42=0,0,H42/G42)</f>
        <v/>
      </c>
      <c r="K42" s="35" t="n">
        <v>0</v>
      </c>
      <c r="L42" s="8">
        <f>MIN(J42,1)</f>
        <v/>
      </c>
      <c r="M42" t="inlineStr">
        <is>
          <t>repair, stain and seal pergolas over grill areas</t>
        </is>
      </c>
      <c r="N42" s="7">
        <f>IF(E42="GC","1st Call","Other")</f>
        <v/>
      </c>
      <c r="O42" s="7">
        <f>IF(L42&gt;=1,"Complete",IF(L42&gt;0,"In Progress","Not Started"))</f>
        <v/>
      </c>
      <c r="P42" s="7" t="n"/>
      <c r="Q42" s="35">
        <f>IFERROR(MID($A$1,FIND(" acq",$A$1)-4,4)*1,"")</f>
        <v/>
      </c>
      <c r="S42" s="112" t="n"/>
    </row>
    <row r="43" hidden="1">
      <c r="A43" s="17" t="n">
        <v>21</v>
      </c>
      <c r="B43" s="7" t="inlineStr">
        <is>
          <t>0200 - Site Utilities &amp; Improvements</t>
        </is>
      </c>
      <c r="C43" s="7" t="inlineStr">
        <is>
          <t>Landscaping</t>
        </is>
      </c>
      <c r="D43" s="40" t="inlineStr">
        <is>
          <t>remove dead tree stumps on site</t>
        </is>
      </c>
      <c r="E43" s="41" t="inlineStr">
        <is>
          <t>GC</t>
        </is>
      </c>
      <c r="F43" s="7" t="inlineStr">
        <is>
          <t>Year 1</t>
        </is>
      </c>
      <c r="G43" s="20" t="n">
        <v>10000</v>
      </c>
      <c r="H43" s="20" t="n">
        <v>10000</v>
      </c>
      <c r="I43" s="21">
        <f>G43-H43</f>
        <v/>
      </c>
      <c r="J43" s="8">
        <f>IF(G43=0,0,H43/G43)</f>
        <v/>
      </c>
      <c r="K43" s="35" t="n">
        <v>0</v>
      </c>
      <c r="L43" s="8">
        <f>MIN(J43,1)</f>
        <v/>
      </c>
      <c r="M43" t="inlineStr">
        <is>
          <t>remove dead tree stumps on site</t>
        </is>
      </c>
      <c r="N43" s="7">
        <f>IF(E43="GC","1st Call","Other")</f>
        <v/>
      </c>
      <c r="O43" s="7">
        <f>IF(L43&gt;=1,"Complete",IF(L43&gt;0,"In Progress","Not Started"))</f>
        <v/>
      </c>
      <c r="P43" s="7" t="n"/>
      <c r="Q43" s="35">
        <f>IFERROR(MID($A$1,FIND(" acq",$A$1)-4,4)*1,"")</f>
        <v/>
      </c>
      <c r="S43" s="112" t="n"/>
    </row>
    <row r="44">
      <c r="A44" s="7" t="n">
        <v>131</v>
      </c>
      <c r="B44" s="7" t="inlineStr">
        <is>
          <t>1100- Specialties, Equipment &amp; Furnishings</t>
        </is>
      </c>
      <c r="C44" s="7" t="inlineStr">
        <is>
          <t>Security Camera System</t>
        </is>
      </c>
      <c r="D44" s="40" t="inlineStr">
        <is>
          <t>No urgent need, would be nice to have for monitoring</t>
        </is>
      </c>
      <c r="E44" s="67" t="inlineStr">
        <is>
          <t>Capex</t>
        </is>
      </c>
      <c r="F44" s="7" t="inlineStr">
        <is>
          <t>Year 1</t>
        </is>
      </c>
      <c r="G44" s="20" t="n">
        <v>10000</v>
      </c>
      <c r="H44" s="20" t="n">
        <v>326</v>
      </c>
      <c r="I44" s="21">
        <f>G44-H44</f>
        <v/>
      </c>
      <c r="J44" s="8">
        <f>IF(G44=0,0,H44/G44)</f>
        <v/>
      </c>
      <c r="K44" s="35" t="inlineStr">
        <is>
          <t>N/A</t>
        </is>
      </c>
      <c r="L44" s="8">
        <f>MIN(J44,1)</f>
        <v/>
      </c>
      <c r="M44" t="inlineStr">
        <is>
          <t>No urgent need, would be nice to have for monitoring</t>
        </is>
      </c>
      <c r="N44" s="7">
        <f>IF(E44="GC","1st Call","Other")</f>
        <v/>
      </c>
      <c r="O44" s="7" t="inlineStr">
        <is>
          <t>Not Started</t>
        </is>
      </c>
      <c r="Q44" s="35">
        <f>IFERROR(MID($A$1,FIND(" acq",$A$1)-4,4)*1,"")</f>
        <v/>
      </c>
      <c r="S44" s="112" t="n"/>
    </row>
    <row r="45" hidden="1" ht="75" customHeight="1">
      <c r="A45" s="17" t="n">
        <v>141</v>
      </c>
      <c r="B45" s="7" t="inlineStr">
        <is>
          <t>1400 - Plumbing</t>
        </is>
      </c>
      <c r="C45" s="7" t="inlineStr">
        <is>
          <t>Sanitary sewer piping</t>
        </is>
      </c>
      <c r="D45" s="40" t="inlineStr">
        <is>
          <t>MEP Item- Industry best practices typically include clearing sanitary waste lines every 18- to 24-months. Partner recommends that the sewer lines be cleared in the immediate term.
Sewer scope report found 1 section of the line that is 80% collapsed, need to repair</t>
        </is>
      </c>
      <c r="E45" s="41" t="inlineStr">
        <is>
          <t>GC</t>
        </is>
      </c>
      <c r="F45" s="7" t="inlineStr">
        <is>
          <t>Year 1</t>
        </is>
      </c>
      <c r="G45" s="20" t="n">
        <v>10000</v>
      </c>
      <c r="H45" s="20" t="n">
        <v>10000</v>
      </c>
      <c r="I45" s="21">
        <f>G45-H45</f>
        <v/>
      </c>
      <c r="J45" s="8">
        <f>IF(G45=0,0,H45/G45)</f>
        <v/>
      </c>
      <c r="K45" s="35" t="n">
        <v>0</v>
      </c>
      <c r="L45" s="8">
        <f>MIN(J45,1)</f>
        <v/>
      </c>
      <c r="M45" t="inlineStr">
        <is>
          <t>MEP Item- Industry best practices typically include clearing sanitary waste lines every 18- to 24-months. Partner recommends that the sewer lines be cleared in the immediate term.
Sewer scope report f</t>
        </is>
      </c>
      <c r="N45" s="7">
        <f>IF(E45="GC","1st Call","Other")</f>
        <v/>
      </c>
      <c r="O45" s="7">
        <f>IF(L45&gt;=1,"Complete",IF(L45&gt;0,"In Progress","Not Started"))</f>
        <v/>
      </c>
      <c r="P45" s="7" t="n"/>
      <c r="Q45" s="35">
        <f>IFERROR(MID($A$1,FIND(" acq",$A$1)-4,4)*1,"")</f>
        <v/>
      </c>
      <c r="S45" s="112" t="n"/>
    </row>
    <row r="46">
      <c r="A46" s="7" t="n">
        <v>104</v>
      </c>
      <c r="B46" s="7" t="inlineStr">
        <is>
          <t>0900 - FF&amp;E in Units</t>
        </is>
      </c>
      <c r="C46" s="7" t="inlineStr">
        <is>
          <t>Fire Stops</t>
        </is>
      </c>
      <c r="D46" s="40" t="inlineStr">
        <is>
          <t>Basic Fire Stop (Pair covers 4 burner range)- For range vent hoods</t>
        </is>
      </c>
      <c r="E46" s="50" t="inlineStr">
        <is>
          <t>PMC</t>
        </is>
      </c>
      <c r="F46" s="7" t="inlineStr">
        <is>
          <t>Year 1</t>
        </is>
      </c>
      <c r="G46" s="20" t="n">
        <v>9570</v>
      </c>
      <c r="H46" s="20" t="n">
        <v>7663</v>
      </c>
      <c r="I46" s="21">
        <f>G46-H46</f>
        <v/>
      </c>
      <c r="J46" s="8">
        <f>IF(G46=0,0,H46/G46)</f>
        <v/>
      </c>
      <c r="K46" s="35" t="inlineStr">
        <is>
          <t>N/A</t>
        </is>
      </c>
      <c r="L46" s="8">
        <f>MIN(J46,1)</f>
        <v/>
      </c>
      <c r="M46" t="inlineStr">
        <is>
          <t>Basic Fire Stop (Pair covers 4 burner range)- For range vent hoods</t>
        </is>
      </c>
      <c r="N46" s="7">
        <f>IF(E46="GC","1st Call","Other")</f>
        <v/>
      </c>
      <c r="O46" s="7" t="inlineStr">
        <is>
          <t>Completed</t>
        </is>
      </c>
      <c r="Q46" s="35">
        <f>IFERROR(MID($A$1,FIND(" acq",$A$1)-4,4)*1,"")</f>
        <v/>
      </c>
      <c r="S46" s="112" t="n"/>
    </row>
    <row r="47" hidden="1">
      <c r="A47" s="17" t="n">
        <v>24</v>
      </c>
      <c r="B47" s="7" t="inlineStr">
        <is>
          <t>0200 - Site Utilities &amp; Improvements</t>
        </is>
      </c>
      <c r="C47" s="7" t="inlineStr">
        <is>
          <t>Replace swimming pool coping</t>
        </is>
      </c>
      <c r="D47" s="40" t="inlineStr">
        <is>
          <t>retile pool</t>
        </is>
      </c>
      <c r="E47" s="41" t="inlineStr">
        <is>
          <t>GC</t>
        </is>
      </c>
      <c r="F47" s="7" t="inlineStr">
        <is>
          <t>Year 1</t>
        </is>
      </c>
      <c r="G47" s="20" t="n">
        <v>9500</v>
      </c>
      <c r="H47" s="20" t="n">
        <v>9500</v>
      </c>
      <c r="I47" s="21">
        <f>G47-H47</f>
        <v/>
      </c>
      <c r="J47" s="8">
        <f>IF(G47=0,0,H47/G47)</f>
        <v/>
      </c>
      <c r="K47" s="35" t="n">
        <v>0</v>
      </c>
      <c r="L47" s="8">
        <f>MIN(J47,1)</f>
        <v/>
      </c>
      <c r="M47" t="inlineStr">
        <is>
          <t>retile pool</t>
        </is>
      </c>
      <c r="N47" s="7">
        <f>IF(E47="GC","1st Call","Other")</f>
        <v/>
      </c>
      <c r="O47" s="7">
        <f>IF(L47&gt;=1,"Complete",IF(L47&gt;0,"In Progress","Not Started"))</f>
        <v/>
      </c>
      <c r="P47" s="7" t="n"/>
      <c r="Q47" s="35">
        <f>IFERROR(MID($A$1,FIND(" acq",$A$1)-4,4)*1,"")</f>
        <v/>
      </c>
      <c r="S47" s="112" t="n"/>
    </row>
    <row r="48" hidden="1">
      <c r="A48" s="7" t="n">
        <v>36</v>
      </c>
      <c r="B48" s="7" t="inlineStr">
        <is>
          <t>0200 - Site Utilities &amp; Improvements</t>
        </is>
      </c>
      <c r="C48" s="7" t="inlineStr">
        <is>
          <t>Dumpster enclosures</t>
        </is>
      </c>
      <c r="D48" s="40" t="inlineStr">
        <is>
          <t>Repair door and paint</t>
        </is>
      </c>
      <c r="E48" s="41" t="inlineStr">
        <is>
          <t>GC</t>
        </is>
      </c>
      <c r="F48" s="7" t="inlineStr">
        <is>
          <t>Year 1</t>
        </is>
      </c>
      <c r="G48" s="20" t="n">
        <v>9500</v>
      </c>
      <c r="H48" s="20" t="n">
        <v>9500</v>
      </c>
      <c r="I48" s="21">
        <f>G48-H48</f>
        <v/>
      </c>
      <c r="J48" s="8">
        <f>IF(G48=0,0,H48/G48)</f>
        <v/>
      </c>
      <c r="K48" s="35" t="n">
        <v>0</v>
      </c>
      <c r="L48" s="8">
        <f>MIN(J48,1)</f>
        <v/>
      </c>
      <c r="M48" t="inlineStr">
        <is>
          <t>Repair door and paint</t>
        </is>
      </c>
      <c r="N48" s="7">
        <f>IF(E48="GC","1st Call","Other")</f>
        <v/>
      </c>
      <c r="O48" s="7">
        <f>IF(L48&gt;=1,"Complete",IF(L48&gt;0,"In Progress","Not Started"))</f>
        <v/>
      </c>
      <c r="P48" s="7" t="n"/>
      <c r="Q48" s="35">
        <f>IFERROR(MID($A$1,FIND(" acq",$A$1)-4,4)*1,"")</f>
        <v/>
      </c>
      <c r="S48" s="112" t="n"/>
    </row>
    <row r="49" hidden="1">
      <c r="A49" s="17" t="n">
        <v>15</v>
      </c>
      <c r="B49" s="7" t="inlineStr">
        <is>
          <t>0200 - Site Utilities &amp; Improvements</t>
        </is>
      </c>
      <c r="C49" s="7" t="inlineStr">
        <is>
          <t>ADA parking &amp; curb cuts</t>
        </is>
      </c>
      <c r="D49" s="40" t="inlineStr">
        <is>
          <t>Repair damaged curbs</t>
        </is>
      </c>
      <c r="E49" s="41" t="inlineStr">
        <is>
          <t>GC</t>
        </is>
      </c>
      <c r="F49" s="7" t="inlineStr">
        <is>
          <t>Year 1</t>
        </is>
      </c>
      <c r="G49" s="20" t="n">
        <v>9300</v>
      </c>
      <c r="H49" s="20" t="n">
        <v>9300</v>
      </c>
      <c r="I49" s="21">
        <f>G49-H49</f>
        <v/>
      </c>
      <c r="J49" s="8">
        <f>IF(G49=0,0,H49/G49)</f>
        <v/>
      </c>
      <c r="K49" s="35" t="n">
        <v>0</v>
      </c>
      <c r="L49" s="8">
        <f>MIN(J49,1)</f>
        <v/>
      </c>
      <c r="M49" t="inlineStr">
        <is>
          <t>Repair damaged curbs</t>
        </is>
      </c>
      <c r="N49" s="7">
        <f>IF(E49="GC","1st Call","Other")</f>
        <v/>
      </c>
      <c r="O49" s="7">
        <f>IF(L49&gt;=1,"Complete",IF(L49&gt;0,"In Progress","Not Started"))</f>
        <v/>
      </c>
      <c r="P49" s="7" t="n"/>
      <c r="Q49" s="35">
        <f>IFERROR(MID($A$1,FIND(" acq",$A$1)-4,4)*1,"")</f>
        <v/>
      </c>
      <c r="S49" s="112" t="n"/>
    </row>
    <row r="50" hidden="1">
      <c r="A50" s="7" t="n">
        <v>28</v>
      </c>
      <c r="B50" s="7" t="inlineStr">
        <is>
          <t>0200 - Site Utilities &amp; Improvements</t>
        </is>
      </c>
      <c r="C50" s="7" t="inlineStr">
        <is>
          <t>Fences &amp; gates - swimming pool</t>
        </is>
      </c>
      <c r="D50" s="40" t="inlineStr">
        <is>
          <t>paint and repair</t>
        </is>
      </c>
      <c r="E50" s="41" t="inlineStr">
        <is>
          <t>GC</t>
        </is>
      </c>
      <c r="F50" s="7" t="inlineStr">
        <is>
          <t>Year 1</t>
        </is>
      </c>
      <c r="G50" s="20" t="n">
        <v>9300</v>
      </c>
      <c r="H50" s="20" t="n">
        <v>9300</v>
      </c>
      <c r="I50" s="21">
        <f>G50-H50</f>
        <v/>
      </c>
      <c r="J50" s="8">
        <f>IF(G50=0,0,H50/G50)</f>
        <v/>
      </c>
      <c r="K50" s="35" t="n">
        <v>0</v>
      </c>
      <c r="L50" s="8">
        <f>MIN(J50,1)</f>
        <v/>
      </c>
      <c r="M50" t="inlineStr">
        <is>
          <t>paint and repair</t>
        </is>
      </c>
      <c r="N50" s="7">
        <f>IF(E50="GC","1st Call","Other")</f>
        <v/>
      </c>
      <c r="O50" s="7">
        <f>IF(L50&gt;=1,"Complete",IF(L50&gt;0,"In Progress","Not Started"))</f>
        <v/>
      </c>
      <c r="P50" s="7" t="n"/>
      <c r="Q50" s="35">
        <f>IFERROR(MID($A$1,FIND(" acq",$A$1)-4,4)*1,"")</f>
        <v/>
      </c>
      <c r="S50" s="112" t="n"/>
    </row>
    <row r="51" hidden="1">
      <c r="A51" s="17" t="n">
        <v>67</v>
      </c>
      <c r="B51" s="7" t="inlineStr">
        <is>
          <t>0700 - Roofing</t>
        </is>
      </c>
      <c r="C51" s="7" t="inlineStr">
        <is>
          <t xml:space="preserve">Sealants &amp; caulking </t>
        </is>
      </c>
      <c r="D51" s="40" t="n"/>
      <c r="E51" s="41" t="inlineStr">
        <is>
          <t>GC</t>
        </is>
      </c>
      <c r="F51" s="7" t="inlineStr">
        <is>
          <t>Year 1</t>
        </is>
      </c>
      <c r="G51" s="20" t="n">
        <v>8000</v>
      </c>
      <c r="H51" s="20" t="n">
        <v>8000</v>
      </c>
      <c r="I51" s="21">
        <f>G51-H51</f>
        <v/>
      </c>
      <c r="J51" s="8">
        <f>IF(G51=0,0,H51/G51)</f>
        <v/>
      </c>
      <c r="K51" s="35" t="n">
        <v>0</v>
      </c>
      <c r="L51" s="8">
        <f>MIN(J51,1)</f>
        <v/>
      </c>
      <c r="N51" s="7">
        <f>IF(E51="GC","1st Call","Other")</f>
        <v/>
      </c>
      <c r="O51" s="7">
        <f>IF(L51&gt;=1,"Complete",IF(L51&gt;0,"In Progress","Not Started"))</f>
        <v/>
      </c>
      <c r="P51" s="7" t="n"/>
      <c r="Q51" s="35">
        <f>IFERROR(MID($A$1,FIND(" acq",$A$1)-4,4)*1,"")</f>
        <v/>
      </c>
      <c r="S51" s="112" t="n"/>
    </row>
    <row r="52" ht="75" customHeight="1">
      <c r="A52" s="7" t="n">
        <v>107</v>
      </c>
      <c r="B52" s="7" t="inlineStr">
        <is>
          <t>0900 - FF&amp;E in Units</t>
        </is>
      </c>
      <c r="C52" s="7" t="inlineStr">
        <is>
          <t>Down Unit</t>
        </is>
      </c>
      <c r="D52" s="40" t="inlineStr">
        <is>
          <t>PCA Item- Unit 514 was observed to be down due to a recent fire that was started by a candle in the bathroom of the unit. Smoke and fire damage was observed within the unit. According to property management, approximately $5,000 worth of repairs are needed. Partner recommends performing repairs to the unit.</t>
        </is>
      </c>
      <c r="E52" s="50" t="inlineStr">
        <is>
          <t>PMC</t>
        </is>
      </c>
      <c r="F52" s="7" t="inlineStr">
        <is>
          <t>Year 1</t>
        </is>
      </c>
      <c r="G52" s="20" t="n">
        <v>8000</v>
      </c>
      <c r="H52" s="20" t="n">
        <v>12627</v>
      </c>
      <c r="I52" s="21">
        <f>G52-H52</f>
        <v/>
      </c>
      <c r="J52" s="8">
        <f>IF(G52=0,0,H52/G52)</f>
        <v/>
      </c>
      <c r="K52" s="35" t="inlineStr">
        <is>
          <t>N/A</t>
        </is>
      </c>
      <c r="L52" s="8">
        <f>MIN(J52,1)</f>
        <v/>
      </c>
      <c r="M52" t="inlineStr">
        <is>
          <t>PCA Item- Unit 514 was observed to be down due to a recent fire that was started by a candle in the bathroom of the unit. Smoke and fire damage was observed within the unit. According to property mana</t>
        </is>
      </c>
      <c r="N52" s="7">
        <f>IF(E52="GC","1st Call","Other")</f>
        <v/>
      </c>
      <c r="O52" s="7">
        <f>IF(L52&gt;=1,"Complete",IF(L52&gt;0,"In Progress","Not Started"))</f>
        <v/>
      </c>
      <c r="Q52" s="35">
        <f>IFERROR(MID($A$1,FIND(" acq",$A$1)-4,4)*1,"")</f>
        <v/>
      </c>
      <c r="S52" s="112" t="n"/>
    </row>
    <row r="53">
      <c r="A53" s="7" t="n">
        <v>135</v>
      </c>
      <c r="B53" s="7" t="inlineStr">
        <is>
          <t>1100- Specialties, Equipment &amp; Furnishings</t>
        </is>
      </c>
      <c r="C53" s="7" t="inlineStr">
        <is>
          <t>Golf Cart</t>
        </is>
      </c>
      <c r="D53" s="40" t="inlineStr">
        <is>
          <t>Need maintenance cart</t>
        </is>
      </c>
      <c r="E53" s="50" t="inlineStr">
        <is>
          <t>PMC</t>
        </is>
      </c>
      <c r="F53" s="7" t="inlineStr">
        <is>
          <t>Year 1</t>
        </is>
      </c>
      <c r="G53" s="20" t="n">
        <v>8000</v>
      </c>
      <c r="H53" s="20" t="n">
        <v>8669</v>
      </c>
      <c r="I53" s="21">
        <f>G53-H53</f>
        <v/>
      </c>
      <c r="J53" s="8">
        <f>IF(G53=0,0,H53/G53)</f>
        <v/>
      </c>
      <c r="K53" s="35" t="inlineStr">
        <is>
          <t>N/A</t>
        </is>
      </c>
      <c r="L53" s="8">
        <f>MIN(J53,1)</f>
        <v/>
      </c>
      <c r="M53" t="inlineStr">
        <is>
          <t>Need maintenance cart</t>
        </is>
      </c>
      <c r="N53" s="7">
        <f>IF(E53="GC","1st Call","Other")</f>
        <v/>
      </c>
      <c r="O53" s="7">
        <f>IF(L53&gt;=1,"Complete",IF(L53&gt;0,"In Progress","Not Started"))</f>
        <v/>
      </c>
      <c r="Q53" s="35">
        <f>IFERROR(MID($A$1,FIND(" acq",$A$1)-4,4)*1,"")</f>
        <v/>
      </c>
      <c r="S53" s="112" t="n"/>
    </row>
    <row r="54" hidden="1">
      <c r="A54" s="17" t="n">
        <v>53</v>
      </c>
      <c r="B54" s="7" t="inlineStr">
        <is>
          <t>0400 - Structure</t>
        </is>
      </c>
      <c r="C54" s="7" t="inlineStr">
        <is>
          <t>Repair exterior stair railings</t>
        </is>
      </c>
      <c r="D54" s="40" t="inlineStr">
        <is>
          <t>secure stair railings</t>
        </is>
      </c>
      <c r="E54" s="41" t="inlineStr">
        <is>
          <t>GC</t>
        </is>
      </c>
      <c r="F54" s="7" t="inlineStr">
        <is>
          <t>Year 1</t>
        </is>
      </c>
      <c r="G54" s="20" t="n">
        <v>5100</v>
      </c>
      <c r="H54" s="20" t="n">
        <v>5100</v>
      </c>
      <c r="I54" s="21">
        <f>G54-H54</f>
        <v/>
      </c>
      <c r="J54" s="8">
        <f>IF(G54=0,0,H54/G54)</f>
        <v/>
      </c>
      <c r="K54" s="35" t="n">
        <v>0</v>
      </c>
      <c r="L54" s="8">
        <f>MIN(J54,1)</f>
        <v/>
      </c>
      <c r="M54" t="inlineStr">
        <is>
          <t>secure stair railings</t>
        </is>
      </c>
      <c r="N54" s="7">
        <f>IF(E54="GC","1st Call","Other")</f>
        <v/>
      </c>
      <c r="O54" s="7">
        <f>IF(L54&gt;=1,"Complete",IF(L54&gt;0,"In Progress","Not Started"))</f>
        <v/>
      </c>
      <c r="P54" s="7" t="n"/>
      <c r="Q54" s="35">
        <f>IFERROR(MID($A$1,FIND(" acq",$A$1)-4,4)*1,"")</f>
        <v/>
      </c>
      <c r="S54" s="112" t="n"/>
    </row>
    <row r="55" ht="60" customHeight="1">
      <c r="A55" s="7" t="n">
        <v>113</v>
      </c>
      <c r="B55" s="7" t="inlineStr">
        <is>
          <t>1100- Specialties, Equipment &amp; Furnishings</t>
        </is>
      </c>
      <c r="C55" s="7" t="inlineStr">
        <is>
          <t>Designer Fees</t>
        </is>
      </c>
      <c r="D55" s="40" t="inlineStr">
        <is>
          <t>Exterior Paint, Unit Interiors, Clubhouse/Amenity areas
Office chairs and other miscellaneous Items
Add picnic tables, chairs, games
Look at adding storage, other misc landscaping and needs</t>
        </is>
      </c>
      <c r="E55" s="67" t="inlineStr">
        <is>
          <t>Capex</t>
        </is>
      </c>
      <c r="F55" s="7" t="inlineStr">
        <is>
          <t>Year 1</t>
        </is>
      </c>
      <c r="G55" s="20" t="n">
        <v>43000</v>
      </c>
      <c r="H55" s="20" t="n">
        <v>38328</v>
      </c>
      <c r="I55" s="21">
        <f>G55-H55</f>
        <v/>
      </c>
      <c r="J55" s="8">
        <f>IF(G55=0,0,H55/G55)</f>
        <v/>
      </c>
      <c r="K55" s="35" t="inlineStr">
        <is>
          <t>N/A</t>
        </is>
      </c>
      <c r="L55" s="8">
        <f>MIN(J55,1)</f>
        <v/>
      </c>
      <c r="M55" t="inlineStr">
        <is>
          <t>Exterior Paint, Unit Interiors, Clubhouse/Amenity areas</t>
        </is>
      </c>
      <c r="N55" s="7">
        <f>IF(E55="GC","1st Call","Other")</f>
        <v/>
      </c>
      <c r="O55" s="7" t="inlineStr">
        <is>
          <t>Completed</t>
        </is>
      </c>
      <c r="Q55" s="35">
        <f>IFERROR(MID($A$1,FIND(" acq",$A$1)-4,4)*1,"")</f>
        <v/>
      </c>
      <c r="S55" s="112" t="n"/>
    </row>
    <row r="56" hidden="1">
      <c r="A56" s="17" t="n">
        <v>71</v>
      </c>
      <c r="B56" s="7" t="inlineStr">
        <is>
          <t>0800 - Exterior Wall</t>
        </is>
      </c>
      <c r="C56" s="7" t="inlineStr">
        <is>
          <t>Repair / replace cement fiber siding</t>
        </is>
      </c>
      <c r="D56" s="40" t="n"/>
      <c r="E56" s="41" t="inlineStr">
        <is>
          <t>GC</t>
        </is>
      </c>
      <c r="F56" s="7" t="inlineStr">
        <is>
          <t>Year 1</t>
        </is>
      </c>
      <c r="G56" s="20" t="n">
        <v>3400</v>
      </c>
      <c r="H56" s="20" t="n">
        <v>3400</v>
      </c>
      <c r="I56" s="21">
        <f>G56-H56</f>
        <v/>
      </c>
      <c r="J56" s="8">
        <f>IF(G56=0,0,H56/G56)</f>
        <v/>
      </c>
      <c r="K56" s="35" t="n">
        <v>0</v>
      </c>
      <c r="L56" s="8">
        <f>MIN(J56,1)</f>
        <v/>
      </c>
      <c r="N56" s="7">
        <f>IF(E56="GC","1st Call","Other")</f>
        <v/>
      </c>
      <c r="O56" s="7">
        <f>IF(L56&gt;=1,"Complete",IF(L56&gt;0,"In Progress","Not Started"))</f>
        <v/>
      </c>
      <c r="P56" s="7" t="n"/>
      <c r="Q56" s="35">
        <f>IFERROR(MID($A$1,FIND(" acq",$A$1)-4,4)*1,"")</f>
        <v/>
      </c>
      <c r="S56" s="112" t="n"/>
    </row>
    <row r="57" hidden="1">
      <c r="A57" s="7" t="n">
        <v>74</v>
      </c>
      <c r="B57" s="7" t="inlineStr">
        <is>
          <t>0800 - Exterior Wall</t>
        </is>
      </c>
      <c r="C57" s="7" t="inlineStr">
        <is>
          <t>Dryer Vents</t>
        </is>
      </c>
      <c r="D57" s="40" t="inlineStr">
        <is>
          <t>Just cleaned, no cleaning needed.  Need to replace some flappers</t>
        </is>
      </c>
      <c r="E57" s="41" t="inlineStr">
        <is>
          <t>GC</t>
        </is>
      </c>
      <c r="F57" s="7" t="inlineStr">
        <is>
          <t>Year 1</t>
        </is>
      </c>
      <c r="G57" s="20" t="n">
        <v>3000</v>
      </c>
      <c r="H57" s="20" t="n">
        <v>3000</v>
      </c>
      <c r="I57" s="21">
        <f>G57-H57</f>
        <v/>
      </c>
      <c r="J57" s="8">
        <f>IF(G57=0,0,H57/G57)</f>
        <v/>
      </c>
      <c r="K57" s="35" t="n">
        <v>0</v>
      </c>
      <c r="L57" s="8">
        <f>MIN(J57,1)</f>
        <v/>
      </c>
      <c r="M57" t="inlineStr">
        <is>
          <t>Just cleaned, no cleaning needed.  Need to replace some flappers</t>
        </is>
      </c>
      <c r="N57" s="7">
        <f>IF(E57="GC","1st Call","Other")</f>
        <v/>
      </c>
      <c r="O57" s="7">
        <f>IF(L57&gt;=1,"Complete",IF(L57&gt;0,"In Progress","Not Started"))</f>
        <v/>
      </c>
      <c r="P57" s="7" t="n"/>
      <c r="Q57" s="35">
        <f>IFERROR(MID($A$1,FIND(" acq",$A$1)-4,4)*1,"")</f>
        <v/>
      </c>
      <c r="S57" s="112" t="n"/>
    </row>
    <row r="58">
      <c r="A58" s="17" t="n">
        <v>127</v>
      </c>
      <c r="B58" s="7" t="inlineStr">
        <is>
          <t>1100- Specialties, Equipment &amp; Furnishings</t>
        </is>
      </c>
      <c r="C58" s="7" t="inlineStr">
        <is>
          <t>Computers</t>
        </is>
      </c>
      <c r="D58" s="40" t="inlineStr">
        <is>
          <t>2 new comupters for clubhouse resident use</t>
        </is>
      </c>
      <c r="E58" s="50" t="inlineStr">
        <is>
          <t>PMC</t>
        </is>
      </c>
      <c r="F58" s="7" t="inlineStr">
        <is>
          <t>Year 1</t>
        </is>
      </c>
      <c r="G58" s="20" t="n">
        <v>2000</v>
      </c>
      <c r="H58" s="20" t="n">
        <v>7742</v>
      </c>
      <c r="I58" s="21">
        <f>G58-H58</f>
        <v/>
      </c>
      <c r="J58" s="8">
        <f>IF(G58=0,0,H58/G58)</f>
        <v/>
      </c>
      <c r="K58" s="35" t="inlineStr">
        <is>
          <t>N/A</t>
        </is>
      </c>
      <c r="L58" s="8">
        <f>MIN(J58,1)</f>
        <v/>
      </c>
      <c r="M58" t="inlineStr">
        <is>
          <t>2 new comupters for clubhouse resident use</t>
        </is>
      </c>
      <c r="N58" s="7">
        <f>IF(E58="GC","1st Call","Other")</f>
        <v/>
      </c>
      <c r="O58" s="7">
        <f>IF(L58&gt;=1,"Complete",IF(L58&gt;0,"In Progress","Not Started"))</f>
        <v/>
      </c>
      <c r="Q58" s="35">
        <f>IFERROR(MID($A$1,FIND(" acq",$A$1)-4,4)*1,"")</f>
        <v/>
      </c>
      <c r="S58" s="112" t="n"/>
    </row>
    <row r="59" hidden="1">
      <c r="A59" s="7" t="n">
        <v>48</v>
      </c>
      <c r="B59" s="7" t="inlineStr">
        <is>
          <t>0400 - Structure</t>
        </is>
      </c>
      <c r="C59" s="7" t="inlineStr">
        <is>
          <t>Wall framing</t>
        </is>
      </c>
      <c r="D59" s="40" t="inlineStr">
        <is>
          <t>seal penetrations in landings</t>
        </is>
      </c>
      <c r="E59" s="41" t="inlineStr">
        <is>
          <t>GC</t>
        </is>
      </c>
      <c r="F59" s="7" t="inlineStr">
        <is>
          <t>Year 1</t>
        </is>
      </c>
      <c r="G59" s="20" t="n">
        <v>1700</v>
      </c>
      <c r="H59" s="20" t="n">
        <v>1700</v>
      </c>
      <c r="I59" s="21">
        <f>G59-H59</f>
        <v/>
      </c>
      <c r="J59" s="8">
        <f>IF(G59=0,0,H59/G59)</f>
        <v/>
      </c>
      <c r="K59" s="35" t="n">
        <v>0</v>
      </c>
      <c r="L59" s="8">
        <f>MIN(J59,1)</f>
        <v/>
      </c>
      <c r="M59" t="inlineStr">
        <is>
          <t>seal penetrations in landings</t>
        </is>
      </c>
      <c r="N59" s="7">
        <f>IF(E59="GC","1st Call","Other")</f>
        <v/>
      </c>
      <c r="O59" s="7">
        <f>IF(L59&gt;=1,"Complete",IF(L59&gt;0,"In Progress","Not Started"))</f>
        <v/>
      </c>
      <c r="P59" s="7" t="n"/>
      <c r="Q59" s="35">
        <f>IFERROR(MID($A$1,FIND(" acq",$A$1)-4,4)*1,"")</f>
        <v/>
      </c>
      <c r="S59" s="112" t="n"/>
    </row>
    <row r="60" hidden="1">
      <c r="A60" s="17" t="n">
        <v>37</v>
      </c>
      <c r="B60" s="7" t="inlineStr">
        <is>
          <t>0200 - Site Utilities &amp; Improvements</t>
        </is>
      </c>
      <c r="C60" s="7" t="inlineStr">
        <is>
          <t>Compactor door out of place</t>
        </is>
      </c>
      <c r="D60" s="40" t="inlineStr">
        <is>
          <t>TAM team has bid to repair</t>
        </is>
      </c>
      <c r="E60" s="41" t="inlineStr">
        <is>
          <t>GC</t>
        </is>
      </c>
      <c r="F60" s="7" t="inlineStr">
        <is>
          <t>Year 1</t>
        </is>
      </c>
      <c r="G60" s="20" t="n">
        <v>1500</v>
      </c>
      <c r="H60" s="20" t="n">
        <v>1500</v>
      </c>
      <c r="I60" s="21">
        <f>G60-H60</f>
        <v/>
      </c>
      <c r="J60" s="8">
        <f>IF(G60=0,0,H60/G60)</f>
        <v/>
      </c>
      <c r="K60" s="35" t="n">
        <v>0</v>
      </c>
      <c r="L60" s="8">
        <f>MIN(J60,1)</f>
        <v/>
      </c>
      <c r="M60" t="inlineStr">
        <is>
          <t>TAM team has bid to repair</t>
        </is>
      </c>
      <c r="N60" s="7">
        <f>IF(E60="GC","1st Call","Other")</f>
        <v/>
      </c>
      <c r="O60" s="7">
        <f>IF(L60&gt;=1,"Complete",IF(L60&gt;0,"In Progress","Not Started"))</f>
        <v/>
      </c>
      <c r="P60" s="7" t="n"/>
      <c r="Q60" s="35">
        <f>IFERROR(MID($A$1,FIND(" acq",$A$1)-4,4)*1,"")</f>
        <v/>
      </c>
      <c r="S60" s="112" t="n"/>
    </row>
    <row r="61" ht="45" customHeight="1">
      <c r="A61" s="7" t="n">
        <v>133</v>
      </c>
      <c r="B61" s="7" t="inlineStr">
        <is>
          <t>1100- Specialties, Equipment &amp; Furnishings</t>
        </is>
      </c>
      <c r="C61" s="7" t="inlineStr">
        <is>
          <t>Fire Extinguishers</t>
        </is>
      </c>
      <c r="D61" s="40" t="inlineStr">
        <is>
          <t>PCA Item- Expired certification tags were present at the fire extinguishers in common area breezeways. Servicing and re-certification of the fire extinguishers is recommended.</t>
        </is>
      </c>
      <c r="E61" s="69" t="inlineStr">
        <is>
          <t>PMC</t>
        </is>
      </c>
      <c r="F61" s="7" t="inlineStr">
        <is>
          <t>Year 1</t>
        </is>
      </c>
      <c r="G61" s="20" t="n">
        <v>1000</v>
      </c>
      <c r="H61" s="20" t="n">
        <v>500</v>
      </c>
      <c r="I61" s="21">
        <f>G61-H61</f>
        <v/>
      </c>
      <c r="J61" s="8">
        <f>IF(G61=0,0,H61/G61)</f>
        <v/>
      </c>
      <c r="K61" s="35" t="inlineStr">
        <is>
          <t>N/A</t>
        </is>
      </c>
      <c r="L61" s="8">
        <f>MIN(J61,1)</f>
        <v/>
      </c>
      <c r="M61" t="inlineStr">
        <is>
          <t>PCA Item- Expired certification tags were present at the fire extinguishers in common area breezeways. Servicing and re-certification of the fire extinguishers is recommended.</t>
        </is>
      </c>
      <c r="N61" s="7">
        <f>IF(E61="GC","1st Call","Other")</f>
        <v/>
      </c>
      <c r="O61" s="7" t="inlineStr">
        <is>
          <t>Completed</t>
        </is>
      </c>
      <c r="Q61" s="35">
        <f>IFERROR(MID($A$1,FIND(" acq",$A$1)-4,4)*1,"")</f>
        <v/>
      </c>
      <c r="S61" s="112" t="n"/>
    </row>
    <row r="62" hidden="1">
      <c r="A62" s="17" t="n">
        <v>126</v>
      </c>
      <c r="B62" s="7" t="inlineStr">
        <is>
          <t>1100- Specialties, Equipment &amp; Furnishings</t>
        </is>
      </c>
      <c r="C62" s="7" t="inlineStr">
        <is>
          <t>Access Control System</t>
        </is>
      </c>
      <c r="D62" s="40" t="inlineStr">
        <is>
          <t>Replace keypad on fitness center door</t>
        </is>
      </c>
      <c r="E62" s="41" t="inlineStr">
        <is>
          <t>GC</t>
        </is>
      </c>
      <c r="F62" s="7" t="inlineStr">
        <is>
          <t>Year 1</t>
        </is>
      </c>
      <c r="G62" s="20" t="n">
        <v>500</v>
      </c>
      <c r="H62" s="20" t="n">
        <v>500</v>
      </c>
      <c r="I62" s="21">
        <f>G62-H62</f>
        <v/>
      </c>
      <c r="J62" s="8">
        <f>IF(G62=0,0,H62/G62)</f>
        <v/>
      </c>
      <c r="K62" s="35" t="n">
        <v>0</v>
      </c>
      <c r="L62" s="8">
        <f>MIN(J62,1)</f>
        <v/>
      </c>
      <c r="M62" t="inlineStr">
        <is>
          <t>Replace keypad on fitness center door</t>
        </is>
      </c>
      <c r="N62" s="7">
        <f>IF(E62="GC","1st Call","Other")</f>
        <v/>
      </c>
      <c r="O62" s="7">
        <f>IF(L62&gt;=1,"Complete",IF(L62&gt;0,"In Progress","Not Started"))</f>
        <v/>
      </c>
      <c r="P62" s="7" t="n"/>
      <c r="Q62" s="35">
        <f>IFERROR(MID($A$1,FIND(" acq",$A$1)-4,4)*1,"")</f>
        <v/>
      </c>
      <c r="S62" s="112" t="n"/>
    </row>
    <row r="63">
      <c r="A63" s="17" t="n"/>
      <c r="D63" s="40" t="n"/>
      <c r="E63" s="41" t="n"/>
      <c r="G63" s="20" t="n"/>
      <c r="H63" s="20" t="n"/>
      <c r="I63" s="21" t="n"/>
      <c r="J63" s="8" t="n"/>
      <c r="K63" s="35" t="n"/>
      <c r="S63" s="112" t="n"/>
    </row>
    <row r="64" ht="22.5" customHeight="1">
      <c r="C64" s="48" t="inlineStr">
        <is>
          <t>PROJECTS subtotal (excl. contingency/CM fee)</t>
        </is>
      </c>
      <c r="E64" s="68" t="n"/>
      <c r="G64" s="22">
        <f>SUM(G5:G62)</f>
        <v/>
      </c>
      <c r="H64" s="22">
        <f>SUM(H5:H62)</f>
        <v/>
      </c>
      <c r="I64" s="22">
        <f>SUM(I5:I62)</f>
        <v/>
      </c>
      <c r="J64" s="18">
        <f>IF(G64=0,0,H64/G64)</f>
        <v/>
      </c>
      <c r="K64" s="35" t="n"/>
      <c r="L64" s="8">
        <f>MIN(J64,1)</f>
        <v/>
      </c>
      <c r="S64" s="112" t="n"/>
    </row>
    <row r="65">
      <c r="C65" s="48" t="n"/>
      <c r="E65" s="52" t="n"/>
      <c r="G65" s="22" t="n"/>
      <c r="H65" s="22" t="n"/>
      <c r="I65" s="22" t="n"/>
      <c r="J65" s="18" t="n"/>
      <c r="K65" s="35" t="n"/>
      <c r="S65" s="112" t="n"/>
    </row>
    <row r="66">
      <c r="A66" s="7" t="n">
        <v>159</v>
      </c>
      <c r="B66" s="7" t="inlineStr">
        <is>
          <t>Contingency &amp; Fees</t>
        </is>
      </c>
      <c r="C66" s="7" t="inlineStr">
        <is>
          <t>Construction Management Fee</t>
        </is>
      </c>
      <c r="D66" s="40" t="n"/>
      <c r="E66" s="67" t="inlineStr">
        <is>
          <t>CMF</t>
        </is>
      </c>
      <c r="F66" s="15" t="inlineStr">
        <is>
          <t>CM Fee</t>
        </is>
      </c>
      <c r="G66" s="20" t="n">
        <v>174000</v>
      </c>
      <c r="H66" s="20" t="n">
        <v>0</v>
      </c>
      <c r="I66" s="21" t="n">
        <v>0</v>
      </c>
      <c r="J66" s="8">
        <f>IF(G66=0,0,H66/G66)</f>
        <v/>
      </c>
      <c r="K66" s="35" t="inlineStr">
        <is>
          <t>N/A</t>
        </is>
      </c>
      <c r="L66" s="8">
        <f>MIN(J66,1)</f>
        <v/>
      </c>
      <c r="N66" s="7">
        <f>IF(E66="GC","1st Call","Other")</f>
        <v/>
      </c>
      <c r="O66">
        <f>IF(L66&gt;=1,"Complete",IF(L66&gt;0,"In Progress","Not Started"))</f>
        <v/>
      </c>
      <c r="Q66" s="35">
        <f>IFERROR(MID($A$1,FIND(" acq",$A$1)-4,4)*1,"")</f>
        <v/>
      </c>
      <c r="S66" s="112" t="n"/>
    </row>
    <row r="67">
      <c r="A67" s="17" t="n">
        <v>158</v>
      </c>
      <c r="B67" s="7" t="inlineStr">
        <is>
          <t>Contingency &amp; Fees</t>
        </is>
      </c>
      <c r="C67" s="7" t="inlineStr">
        <is>
          <t>Contingency</t>
        </is>
      </c>
      <c r="D67" s="40" t="n"/>
      <c r="E67" s="67" t="inlineStr">
        <is>
          <t>CON</t>
        </is>
      </c>
      <c r="F67" s="15" t="inlineStr">
        <is>
          <t>Contingency</t>
        </is>
      </c>
      <c r="G67" s="20" t="n">
        <v>90985</v>
      </c>
      <c r="H67" s="20" t="n">
        <v>0</v>
      </c>
      <c r="I67" s="21" t="n">
        <v>0</v>
      </c>
      <c r="J67" s="8">
        <f>IF(G67=0,0,H67/G67)</f>
        <v/>
      </c>
      <c r="K67" s="35" t="inlineStr">
        <is>
          <t>N/A</t>
        </is>
      </c>
      <c r="L67" s="8">
        <f>MIN(J67,1)</f>
        <v/>
      </c>
      <c r="N67" s="7">
        <f>IF(E67="GC","1st Call","Other")</f>
        <v/>
      </c>
      <c r="O67">
        <f>IF(L67&gt;=1,"Complete",IF(L67&gt;0,"In Progress","Not Started"))</f>
        <v/>
      </c>
      <c r="Q67" s="35">
        <f>IFERROR(MID($A$1,FIND(" acq",$A$1)-4,4)*1,"")</f>
        <v/>
      </c>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row r="174">
      <c r="S174" s="112" t="n"/>
    </row>
  </sheetData>
  <autoFilter ref="A4:J64">
    <filterColumn colId="4" hiddenButton="0" showButton="1">
      <filters blank="1">
        <filter val="Capex"/>
        <filter val="PMC"/>
      </filters>
    </filterColumn>
  </autoFilter>
  <mergeCells count="2">
    <mergeCell ref="A1:D1"/>
    <mergeCell ref="A2:D2"/>
  </mergeCells>
  <dataValidations count="4">
    <dataValidation sqref="R5:R120"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3"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T173"/>
  <sheetViews>
    <sheetView topLeftCell="B1" zoomScaleNormal="100" workbookViewId="0">
      <selection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Cityscape — 2024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141</v>
      </c>
      <c r="B5" s="7" t="inlineStr">
        <is>
          <t>83515</t>
        </is>
      </c>
      <c r="C5" s="7" t="inlineStr">
        <is>
          <t>Green Initiatives</t>
        </is>
      </c>
      <c r="D5" s="40" t="inlineStr">
        <is>
          <t>Green Program</t>
        </is>
      </c>
      <c r="E5" s="41" t="inlineStr">
        <is>
          <t>GC</t>
        </is>
      </c>
      <c r="F5" s="7" t="inlineStr">
        <is>
          <t>Year 1</t>
        </is>
      </c>
      <c r="G5" s="20" t="n">
        <v>100000</v>
      </c>
      <c r="H5" s="20" t="n">
        <v>100000</v>
      </c>
      <c r="I5" s="21">
        <f>G5-H5</f>
        <v/>
      </c>
      <c r="J5" s="8">
        <f>IF(G5=0,0,H5/G5)</f>
        <v/>
      </c>
      <c r="K5" s="35" t="n">
        <v>0</v>
      </c>
      <c r="L5" s="8">
        <f>MIN(J5,1)</f>
        <v/>
      </c>
      <c r="M5" t="inlineStr">
        <is>
          <t>Green Program</t>
        </is>
      </c>
      <c r="N5" s="7">
        <f>IF(E5="GC","1st Call","Other")</f>
        <v/>
      </c>
      <c r="O5" s="7">
        <f>IF(L5&gt;=1,"Complete",IF(L5&gt;0,"In Progress","Not Started"))</f>
        <v/>
      </c>
      <c r="Q5" s="35">
        <f>IFERROR(MID($A$1,FIND(" acq",$A$1)-4,4)*1,"")</f>
        <v/>
      </c>
      <c r="R5" s="7" t="n"/>
      <c r="S5" s="111" t="n"/>
    </row>
    <row r="6">
      <c r="A6" s="17" t="n">
        <v>112</v>
      </c>
      <c r="B6" s="7" t="inlineStr">
        <is>
          <t>84239</t>
        </is>
      </c>
      <c r="C6" s="7" t="inlineStr">
        <is>
          <t>Fire Stops</t>
        </is>
      </c>
      <c r="D6" s="40" t="inlineStr">
        <is>
          <t>LowPro (Pair covers 4 burner range)- For range top microwaves</t>
        </is>
      </c>
      <c r="E6" s="67" t="inlineStr">
        <is>
          <t>Capex</t>
        </is>
      </c>
      <c r="F6" s="7" t="inlineStr">
        <is>
          <t>Year 1</t>
        </is>
      </c>
      <c r="G6" s="20" t="n">
        <v>28634</v>
      </c>
      <c r="H6" s="20" t="n">
        <v>44122</v>
      </c>
      <c r="I6" s="21">
        <f>G6-H6</f>
        <v/>
      </c>
      <c r="J6" s="8">
        <f>IF(G6=0,0,H6/G6)</f>
        <v/>
      </c>
      <c r="K6" s="35" t="inlineStr">
        <is>
          <t>N/A</t>
        </is>
      </c>
      <c r="L6" s="8">
        <f>MIN(J6,1)</f>
        <v/>
      </c>
      <c r="M6" t="inlineStr">
        <is>
          <t>LowPro (Pair covers 4 burner range)- For range top microwaves</t>
        </is>
      </c>
      <c r="N6" s="7">
        <f>IF(E6="GC","1st Call","Other")</f>
        <v/>
      </c>
      <c r="O6" s="7">
        <f>IF(L6&gt;=1,"Complete",IF(L6&gt;0,"In Progress","Not Started"))</f>
        <v/>
      </c>
      <c r="Q6" s="35">
        <f>IFERROR(MID($A$1,FIND(" acq",$A$1)-4,4)*1,"")</f>
        <v/>
      </c>
      <c r="R6" s="7" t="n"/>
      <c r="S6" s="111" t="n"/>
    </row>
    <row r="7">
      <c r="A7" s="7" t="n">
        <v>21</v>
      </c>
      <c r="B7" s="7" t="inlineStr">
        <is>
          <t>84102</t>
        </is>
      </c>
      <c r="C7" s="7" t="inlineStr">
        <is>
          <t>Concrete pavement</t>
        </is>
      </c>
      <c r="D7" s="40" t="inlineStr">
        <is>
          <t>Remove and replace 10,000 LF of failing expansion joint material</t>
        </is>
      </c>
      <c r="E7" s="41" t="inlineStr">
        <is>
          <t>GC</t>
        </is>
      </c>
      <c r="F7" s="7" t="inlineStr">
        <is>
          <t>Year 1</t>
        </is>
      </c>
      <c r="G7" s="20" t="n">
        <v>20000</v>
      </c>
      <c r="H7" s="20" t="n">
        <v>20000</v>
      </c>
      <c r="I7" s="21">
        <f>G7-H7</f>
        <v/>
      </c>
      <c r="J7" s="8">
        <f>IF(G7=0,0,H7/G7)</f>
        <v/>
      </c>
      <c r="K7" s="35" t="n">
        <v>0</v>
      </c>
      <c r="L7" s="8">
        <f>MIN(J7,1)</f>
        <v/>
      </c>
      <c r="M7" t="inlineStr">
        <is>
          <t>Remove and replace 10,000 LF of failing expansion joint material</t>
        </is>
      </c>
      <c r="N7" s="7">
        <f>IF(E7="GC","1st Call","Other")</f>
        <v/>
      </c>
      <c r="O7" s="7">
        <f>IF(L7&gt;=1,"Complete",IF(L7&gt;0,"In Progress","Not Started"))</f>
        <v/>
      </c>
      <c r="Q7" s="35">
        <f>IFERROR(MID($A$1,FIND(" acq",$A$1)-4,4)*1,"")</f>
        <v/>
      </c>
      <c r="R7" s="7" t="n"/>
      <c r="S7" s="111" t="n"/>
    </row>
    <row r="8" ht="30" customHeight="1">
      <c r="A8" s="17" t="n">
        <v>16</v>
      </c>
      <c r="B8" s="7" t="inlineStr">
        <is>
          <t>84303</t>
        </is>
      </c>
      <c r="C8" s="7" t="inlineStr">
        <is>
          <t>Landscape Cleanup and Enhancements</t>
        </is>
      </c>
      <c r="D8" s="40" t="inlineStr">
        <is>
          <t>Initial property tree trim, landscape cleanup, entry and tour path enhancements, etc</t>
        </is>
      </c>
      <c r="E8" s="41" t="inlineStr">
        <is>
          <t>GC</t>
        </is>
      </c>
      <c r="F8" s="7" t="inlineStr">
        <is>
          <t>Year 1</t>
        </is>
      </c>
      <c r="G8" s="20" t="n">
        <v>15000</v>
      </c>
      <c r="H8" s="20" t="n">
        <v>15000</v>
      </c>
      <c r="I8" s="21">
        <f>G8-H8</f>
        <v/>
      </c>
      <c r="J8" s="8">
        <f>IF(G8=0,0,H8/G8)</f>
        <v/>
      </c>
      <c r="K8" s="35" t="n">
        <v>0</v>
      </c>
      <c r="L8" s="8">
        <f>MIN(J8,1)</f>
        <v/>
      </c>
      <c r="M8" t="inlineStr">
        <is>
          <t>Initial property tree trim, landscape cleanup, entry and tour path enhancements, etc</t>
        </is>
      </c>
      <c r="N8" s="7">
        <f>IF(E8="GC","1st Call","Other")</f>
        <v/>
      </c>
      <c r="O8" s="7">
        <f>IF(L8&gt;=1,"Complete",IF(L8&gt;0,"In Progress","Not Started"))</f>
        <v/>
      </c>
      <c r="Q8" s="35">
        <f>IFERROR(MID($A$1,FIND(" acq",$A$1)-4,4)*1,"")</f>
        <v/>
      </c>
      <c r="R8" s="7" t="n"/>
      <c r="S8" s="111" t="n"/>
    </row>
    <row r="9">
      <c r="A9" s="7" t="n">
        <v>120</v>
      </c>
      <c r="B9" s="7" t="inlineStr">
        <is>
          <t>84116</t>
        </is>
      </c>
      <c r="C9" s="7" t="inlineStr">
        <is>
          <t>Clubhouse / Office Remodel</t>
        </is>
      </c>
      <c r="D9" s="40" t="inlineStr">
        <is>
          <t>Add controlled access for clubhouse for rentals</t>
        </is>
      </c>
      <c r="E9" s="41" t="inlineStr">
        <is>
          <t>GC</t>
        </is>
      </c>
      <c r="F9" s="7" t="inlineStr">
        <is>
          <t>Year 1</t>
        </is>
      </c>
      <c r="G9" s="20" t="n">
        <v>5000</v>
      </c>
      <c r="H9" s="20" t="n">
        <v>5000</v>
      </c>
      <c r="I9" s="21">
        <f>G9-H9</f>
        <v/>
      </c>
      <c r="J9" s="8">
        <f>IF(G9=0,0,H9/G9)</f>
        <v/>
      </c>
      <c r="K9" s="35" t="n">
        <v>0</v>
      </c>
      <c r="L9" s="8">
        <f>MIN(J9,1)</f>
        <v/>
      </c>
      <c r="M9" t="inlineStr">
        <is>
          <t>Add controlled access for clubhouse for rentals</t>
        </is>
      </c>
      <c r="N9" s="7">
        <f>IF(E9="GC","1st Call","Other")</f>
        <v/>
      </c>
      <c r="O9" s="7">
        <f>IF(L9&gt;=1,"Complete",IF(L9&gt;0,"In Progress","Not Started"))</f>
        <v/>
      </c>
      <c r="Q9" s="35">
        <f>IFERROR(MID($A$1,FIND(" acq",$A$1)-4,4)*1,"")</f>
        <v/>
      </c>
      <c r="R9" s="7" t="n"/>
      <c r="S9" s="111" t="n"/>
    </row>
    <row r="10">
      <c r="A10" s="17" t="n">
        <v>122</v>
      </c>
      <c r="B10" s="7" t="inlineStr">
        <is>
          <t>84190</t>
        </is>
      </c>
      <c r="C10" s="7" t="inlineStr">
        <is>
          <t>Fitness Center Remodel</t>
        </is>
      </c>
      <c r="D10" s="40" t="inlineStr">
        <is>
          <t>Add lighting around perimeter soffit</t>
        </is>
      </c>
      <c r="E10" s="41" t="inlineStr">
        <is>
          <t>GC</t>
        </is>
      </c>
      <c r="F10" s="7" t="inlineStr">
        <is>
          <t>Year 1</t>
        </is>
      </c>
      <c r="G10" s="20" t="n">
        <v>3000</v>
      </c>
      <c r="H10" s="20" t="n">
        <v>3000</v>
      </c>
      <c r="I10" s="21">
        <f>G10-H10</f>
        <v/>
      </c>
      <c r="J10" s="8">
        <f>IF(G10=0,0,H10/G10)</f>
        <v/>
      </c>
      <c r="K10" s="35" t="n">
        <v>0</v>
      </c>
      <c r="L10" s="8">
        <f>MIN(J10,1)</f>
        <v/>
      </c>
      <c r="M10" t="inlineStr">
        <is>
          <t>Add lighting around perimeter soffit</t>
        </is>
      </c>
      <c r="N10" s="7">
        <f>IF(E10="GC","1st Call","Other")</f>
        <v/>
      </c>
      <c r="O10" s="7">
        <f>IF(L10&gt;=1,"Complete",IF(L10&gt;0,"In Progress","Not Started"))</f>
        <v/>
      </c>
      <c r="Q10" s="35">
        <f>IFERROR(MID($A$1,FIND(" acq",$A$1)-4,4)*1,"")</f>
        <v/>
      </c>
      <c r="R10" s="7" t="n"/>
      <c r="S10" s="111" t="n"/>
    </row>
    <row r="11">
      <c r="E11" s="52" t="n"/>
      <c r="I11" s="21" t="n"/>
      <c r="K11" s="35" t="n"/>
      <c r="L11" s="8" t="n"/>
      <c r="Q11" s="35" t="n"/>
      <c r="R11" s="7" t="n"/>
      <c r="S11" s="111" t="n"/>
    </row>
    <row r="12">
      <c r="C12" s="48" t="inlineStr">
        <is>
          <t>PROJECTS subtotal (excl. contingency/CM fee)</t>
        </is>
      </c>
      <c r="E12" s="68" t="n"/>
      <c r="G12" s="21">
        <f>SUM(G5:G10)</f>
        <v/>
      </c>
      <c r="H12" s="21">
        <f>SUM(H5:H10)</f>
        <v/>
      </c>
      <c r="I12" s="21">
        <f>SUM(I5:I10)</f>
        <v/>
      </c>
      <c r="J12" s="18">
        <f>IF(G12=0,0,H12/G12)</f>
        <v/>
      </c>
      <c r="K12" s="35" t="n"/>
      <c r="L12" s="8">
        <f>MIN(J12,1)</f>
        <v/>
      </c>
      <c r="Q12" s="35" t="n"/>
      <c r="R12" s="7" t="n"/>
      <c r="S12" s="111" t="n"/>
    </row>
    <row r="13">
      <c r="E13" s="52" t="n"/>
      <c r="K13" s="35" t="n"/>
      <c r="L13" s="8" t="n"/>
      <c r="Q13" s="35" t="n"/>
      <c r="R13" s="7" t="n"/>
      <c r="S13" s="111" t="n"/>
    </row>
    <row r="14">
      <c r="A14" s="7" t="n">
        <v>164</v>
      </c>
      <c r="B14" s="7" t="inlineStr">
        <is>
          <t>84510</t>
        </is>
      </c>
      <c r="C14" s="7" t="inlineStr">
        <is>
          <t>Contingency</t>
        </is>
      </c>
      <c r="D14" s="40" t="inlineStr">
        <is>
          <t>Contingency Amount</t>
        </is>
      </c>
      <c r="E14" s="67" t="inlineStr">
        <is>
          <t>CON</t>
        </is>
      </c>
      <c r="F14" s="15" t="inlineStr">
        <is>
          <t>Contingency</t>
        </is>
      </c>
      <c r="G14" s="20" t="n">
        <v>17164</v>
      </c>
      <c r="H14" s="20" t="n">
        <v>0</v>
      </c>
      <c r="I14" s="21" t="n">
        <v>0</v>
      </c>
      <c r="J14" s="8">
        <f>IF(G14=0,0,H14/G14)</f>
        <v/>
      </c>
      <c r="K14" s="35" t="inlineStr">
        <is>
          <t>N/A</t>
        </is>
      </c>
      <c r="L14" s="8">
        <f>MIN(J14,1)</f>
        <v/>
      </c>
      <c r="M14" t="inlineStr">
        <is>
          <t>Contingency Amount</t>
        </is>
      </c>
      <c r="N14">
        <f>IF(E14="GC","1st Call","Other")</f>
        <v/>
      </c>
      <c r="O14">
        <f>IF(L14&gt;=1,"Complete",IF(L14&gt;0,"In Progress","Not Started"))</f>
        <v/>
      </c>
      <c r="Q14" s="35">
        <f>IFERROR(MID($A$1,FIND(" acq",$A$1)-4,4)*1,"")</f>
        <v/>
      </c>
      <c r="R14" s="7" t="n"/>
      <c r="S14" s="111" t="n"/>
    </row>
    <row r="15">
      <c r="A15" s="7" t="n">
        <v>165</v>
      </c>
      <c r="B15" s="7" t="inlineStr">
        <is>
          <t>84505</t>
        </is>
      </c>
      <c r="C15" s="7" t="inlineStr">
        <is>
          <t>Construction Management Fee</t>
        </is>
      </c>
      <c r="D15" s="40" t="inlineStr">
        <is>
          <t>CM Fee</t>
        </is>
      </c>
      <c r="E15" s="67" t="inlineStr">
        <is>
          <t>CMF</t>
        </is>
      </c>
      <c r="F15" s="15" t="inlineStr">
        <is>
          <t>Contingency</t>
        </is>
      </c>
      <c r="G15" s="20" t="n">
        <v>9440</v>
      </c>
      <c r="H15" s="20" t="n">
        <v>9440</v>
      </c>
      <c r="I15" s="21" t="n">
        <v>0</v>
      </c>
      <c r="J15" s="8">
        <f>IF(G15=0,0,H15/G15)</f>
        <v/>
      </c>
      <c r="K15" s="35" t="inlineStr">
        <is>
          <t>N/A</t>
        </is>
      </c>
      <c r="L15" s="8">
        <f>MIN(J15,1)</f>
        <v/>
      </c>
      <c r="M15" t="inlineStr">
        <is>
          <t>CM Fee</t>
        </is>
      </c>
      <c r="N15">
        <f>IF(E15="GC","1st Call","Other")</f>
        <v/>
      </c>
      <c r="O15">
        <f>IF(L15&gt;=1,"Complete",IF(L15&gt;0,"In Progress","Not Started"))</f>
        <v/>
      </c>
      <c r="Q15" s="35">
        <f>IFERROR(MID($A$1,FIND(" acq",$A$1)-4,4)*1,"")</f>
        <v/>
      </c>
      <c r="R15" s="7" t="n"/>
      <c r="S15" s="111" t="n"/>
    </row>
    <row r="16">
      <c r="K16" s="35" t="n"/>
      <c r="L16" s="8" t="n"/>
      <c r="Q16" s="35" t="n"/>
      <c r="R16" s="7" t="n"/>
      <c r="S16" s="111" t="n"/>
    </row>
    <row r="17">
      <c r="K17" s="35" t="n"/>
      <c r="L17" s="8" t="n"/>
      <c r="Q17" s="35" t="n"/>
      <c r="R17" s="7" t="n"/>
      <c r="S17" s="111" t="n"/>
    </row>
    <row r="18">
      <c r="K18" s="35" t="n"/>
      <c r="L18" s="8" t="n"/>
      <c r="Q18" s="35" t="n"/>
      <c r="R18" s="7" t="n"/>
      <c r="S18" s="111" t="n"/>
    </row>
    <row r="19">
      <c r="K19" s="35" t="n"/>
      <c r="L19" s="8" t="n"/>
      <c r="Q19" s="35" t="n"/>
      <c r="R19" s="7" t="n"/>
      <c r="S19" s="111" t="n"/>
    </row>
    <row r="20">
      <c r="K20" s="35" t="n"/>
      <c r="L20" s="8" t="n"/>
      <c r="Q20" s="35" t="n"/>
      <c r="R20" s="7" t="n"/>
      <c r="S20" s="111" t="n"/>
    </row>
    <row r="21">
      <c r="K21" s="35" t="n"/>
      <c r="L21" s="8" t="n"/>
      <c r="Q21" s="35" t="n"/>
      <c r="R21" s="7" t="n"/>
      <c r="S21" s="111" t="n"/>
    </row>
    <row r="22">
      <c r="K22" s="35" t="n"/>
      <c r="L22" s="8" t="n"/>
      <c r="Q22" s="35" t="n"/>
      <c r="R22" s="7" t="n"/>
      <c r="S22" s="111" t="n"/>
    </row>
    <row r="23">
      <c r="K23" s="35" t="n"/>
      <c r="L23" s="8" t="n"/>
      <c r="Q23" s="35" t="n"/>
      <c r="R23" s="7" t="n"/>
      <c r="S23" s="111" t="n"/>
    </row>
    <row r="24">
      <c r="K24" s="35" t="n"/>
      <c r="L24" s="8" t="n"/>
      <c r="Q24" s="35" t="n"/>
      <c r="R24" s="7" t="n"/>
      <c r="S24" s="111" t="n"/>
    </row>
    <row r="25">
      <c r="K25" s="35" t="n"/>
      <c r="L25" s="8" t="n"/>
      <c r="Q25" s="35" t="n"/>
      <c r="R25" s="7" t="n"/>
      <c r="S25" s="111" t="n"/>
    </row>
    <row r="26">
      <c r="K26" s="35" t="n"/>
      <c r="L26" s="8" t="n"/>
      <c r="Q26" s="35" t="n"/>
      <c r="R26" s="7" t="n"/>
      <c r="S26" s="111" t="n"/>
    </row>
    <row r="27">
      <c r="K27" s="35" t="n"/>
      <c r="L27" s="8" t="n"/>
      <c r="Q27" s="35" t="n"/>
      <c r="R27" s="7" t="n"/>
      <c r="S27" s="111" t="n"/>
    </row>
    <row r="28">
      <c r="K28" s="35" t="n"/>
      <c r="L28" s="8" t="n"/>
      <c r="Q28" s="35" t="n"/>
      <c r="R28" s="7" t="n"/>
      <c r="S28" s="111" t="n"/>
    </row>
    <row r="29">
      <c r="K29" s="35" t="n"/>
      <c r="L29" s="8" t="n"/>
      <c r="Q29" s="35" t="n"/>
      <c r="R29" s="7" t="n"/>
      <c r="S29" s="111" t="n"/>
    </row>
    <row r="30">
      <c r="K30" s="35" t="n"/>
      <c r="L30" s="8" t="n"/>
      <c r="Q30" s="35" t="n"/>
      <c r="R30" s="7" t="n"/>
      <c r="S30" s="111" t="n"/>
    </row>
    <row r="31">
      <c r="K31" s="35" t="n"/>
      <c r="L31" s="8" t="n"/>
      <c r="Q31" s="35" t="n"/>
      <c r="R31" s="7" t="n"/>
      <c r="S31" s="111" t="n"/>
    </row>
    <row r="32">
      <c r="K32" s="35" t="n"/>
      <c r="L32" s="8" t="n"/>
      <c r="Q32" s="35" t="n"/>
      <c r="R32" s="7" t="n"/>
      <c r="S32" s="111" t="n"/>
    </row>
    <row r="33">
      <c r="K33" s="35" t="n"/>
      <c r="L33" s="8" t="n"/>
      <c r="Q33" s="35" t="n"/>
      <c r="R33" s="7" t="n"/>
      <c r="S33" s="111" t="n"/>
    </row>
    <row r="34">
      <c r="K34" s="35" t="n"/>
      <c r="L34" s="8" t="n"/>
      <c r="Q34" s="35" t="n"/>
      <c r="R34" s="7" t="n"/>
      <c r="S34" s="111" t="n"/>
    </row>
    <row r="35">
      <c r="K35" s="35" t="n"/>
      <c r="L35" s="8" t="n"/>
      <c r="Q35" s="35" t="n"/>
      <c r="R35" s="7" t="n"/>
      <c r="S35" s="111" t="n"/>
    </row>
    <row r="36">
      <c r="K36" s="35" t="n"/>
      <c r="L36" s="8" t="n"/>
      <c r="Q36" s="35" t="n"/>
      <c r="R36" s="7" t="n"/>
      <c r="S36" s="111" t="n"/>
    </row>
    <row r="37">
      <c r="K37" s="35" t="n"/>
      <c r="L37" s="8" t="n"/>
      <c r="Q37" s="35" t="n"/>
      <c r="R37" s="7" t="n"/>
      <c r="S37" s="111" t="n"/>
    </row>
    <row r="38">
      <c r="K38" s="35" t="n"/>
      <c r="S38" s="112" t="n"/>
    </row>
    <row r="39">
      <c r="K39" s="35" t="n"/>
      <c r="L39" s="18" t="n"/>
      <c r="M39" s="48" t="n"/>
      <c r="N39" s="48" t="n"/>
      <c r="O39" s="48" t="n"/>
      <c r="P39" s="48" t="n"/>
      <c r="Q39" s="18" t="n"/>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T173"/>
  <sheetViews>
    <sheetView topLeftCell="C50" zoomScaleNormal="100" workbookViewId="0">
      <selection activeCell="K50"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Discovery Park — 2024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22</v>
      </c>
      <c r="B5" s="7" t="inlineStr">
        <is>
          <t>0200 - Site Utilities &amp; Improvements</t>
        </is>
      </c>
      <c r="C5" s="7" t="inlineStr">
        <is>
          <t>Carports</t>
        </is>
      </c>
      <c r="D5" s="40" t="inlineStr">
        <is>
          <t>Look at adding, garages are sold out so there is a need</t>
        </is>
      </c>
      <c r="E5" s="41" t="inlineStr">
        <is>
          <t>GC</t>
        </is>
      </c>
      <c r="F5" s="7" t="inlineStr">
        <is>
          <t>Year 1</t>
        </is>
      </c>
      <c r="G5" s="20" t="n">
        <v>152000</v>
      </c>
      <c r="H5" s="20" t="n">
        <v>152000</v>
      </c>
      <c r="I5" s="21">
        <f>G5-H5</f>
        <v/>
      </c>
      <c r="J5" s="8">
        <f>IF(G5=0,0,H5/G5)</f>
        <v/>
      </c>
      <c r="K5" s="35" t="n">
        <v>0</v>
      </c>
      <c r="L5" s="8">
        <f>MIN(J5,1)</f>
        <v/>
      </c>
      <c r="M5" t="inlineStr">
        <is>
          <t>Look at adding, garages are sold out so there is a need</t>
        </is>
      </c>
      <c r="N5" s="7">
        <f>IF(E5="GC","1st Call","Other")</f>
        <v/>
      </c>
      <c r="O5" s="7">
        <f>IF(L5&gt;=1,"Complete",IF(L5&gt;0,"In Progress","Not Started"))</f>
        <v/>
      </c>
      <c r="Q5" s="35">
        <f>IFERROR(MID($A$1,FIND(" acq",$A$1)-4,4)*1,"")</f>
        <v/>
      </c>
      <c r="R5" s="7" t="n"/>
      <c r="S5" s="111" t="n"/>
    </row>
    <row r="6" ht="45" customHeight="1">
      <c r="A6" s="17" t="n">
        <v>11</v>
      </c>
      <c r="B6" s="7" t="inlineStr">
        <is>
          <t>0200 - Site Utilities &amp; Improvements</t>
        </is>
      </c>
      <c r="C6" s="7" t="inlineStr">
        <is>
          <t>Concrete Pavement</t>
        </is>
      </c>
      <c r="D6" s="40" t="inlineStr">
        <is>
          <t>From PCA- Replace the large area of prior-repaired concrete pavement near the southwest corner of Building 1 due to significant overt cracking throughout</t>
        </is>
      </c>
      <c r="E6" s="41" t="inlineStr">
        <is>
          <t>GC</t>
        </is>
      </c>
      <c r="F6" s="7" t="inlineStr">
        <is>
          <t>Year 1</t>
        </is>
      </c>
      <c r="G6" s="20" t="n">
        <v>43750</v>
      </c>
      <c r="H6" s="20" t="n">
        <v>43750</v>
      </c>
      <c r="I6" s="21">
        <f>G6-H6</f>
        <v/>
      </c>
      <c r="J6" s="8">
        <f>IF(G6=0,0,H6/G6)</f>
        <v/>
      </c>
      <c r="K6" s="35" t="n">
        <v>0</v>
      </c>
      <c r="L6" s="8">
        <f>MIN(J6,1)</f>
        <v/>
      </c>
      <c r="M6" t="inlineStr">
        <is>
          <t>From PCA- Replace the large area of prior-repaired concrete pavement near the southwest corner of Building 1 due to significant overt cracking throughout</t>
        </is>
      </c>
      <c r="N6" s="7">
        <f>IF(E6="GC","1st Call","Other")</f>
        <v/>
      </c>
      <c r="O6" s="7">
        <f>IF(L6&gt;=1,"Complete",IF(L6&gt;0,"In Progress","Not Started"))</f>
        <v/>
      </c>
      <c r="Q6" s="35">
        <f>IFERROR(MID($A$1,FIND(" acq",$A$1)-4,4)*1,"")</f>
        <v/>
      </c>
      <c r="R6" s="7" t="n"/>
      <c r="S6" s="111" t="n"/>
    </row>
    <row r="7" ht="75" customHeight="1">
      <c r="A7" s="7" t="n">
        <v>129</v>
      </c>
      <c r="B7" s="7" t="inlineStr">
        <is>
          <t>1100- Specialties, Equipment &amp; Furnishings</t>
        </is>
      </c>
      <c r="C7" s="7" t="inlineStr">
        <is>
          <t>Pool Furniture</t>
        </is>
      </c>
      <c r="D7" s="40" t="inlineStr">
        <is>
          <t>New side tables, new lounge seating or at least replace cushions on existing wicker seating.
1-2 new cabanas or more chaise lounges to replace 3 pyramid daybeds
Cornhole &amp; ping pong</t>
        </is>
      </c>
      <c r="E7" s="41" t="inlineStr">
        <is>
          <t>GC</t>
        </is>
      </c>
      <c r="F7" s="7" t="inlineStr">
        <is>
          <t>Year 1</t>
        </is>
      </c>
      <c r="G7" s="20" t="n">
        <v>40000</v>
      </c>
      <c r="H7" s="20" t="n">
        <v>40000</v>
      </c>
      <c r="I7" s="21">
        <f>G7-H7</f>
        <v/>
      </c>
      <c r="J7" s="8">
        <f>IF(G7=0,0,H7/G7)</f>
        <v/>
      </c>
      <c r="K7" s="35" t="n">
        <v>0</v>
      </c>
      <c r="L7" s="8">
        <f>MIN(J7,1)</f>
        <v/>
      </c>
      <c r="M7" t="inlineStr">
        <is>
          <t>New side tables, new lounge seating or at least replace cushions on existing wicker seating.
1-2 new cabanas or more chaise lounges to replace 3 pyramid daybeds
Cornhole &amp; ping pong</t>
        </is>
      </c>
      <c r="N7" s="7">
        <f>IF(E7="GC","1st Call","Other")</f>
        <v/>
      </c>
      <c r="O7" s="7">
        <f>IF(L7&gt;=1,"Complete",IF(L7&gt;0,"In Progress","Not Started"))</f>
        <v/>
      </c>
      <c r="Q7" s="35">
        <f>IFERROR(MID($A$1,FIND(" acq",$A$1)-4,4)*1,"")</f>
        <v/>
      </c>
      <c r="R7" s="7" t="n"/>
      <c r="S7" s="111" t="n"/>
    </row>
    <row r="8">
      <c r="A8" s="17" t="n">
        <v>161</v>
      </c>
      <c r="B8" s="7" t="inlineStr">
        <is>
          <t>1600 - Electrical</t>
        </is>
      </c>
      <c r="C8" s="7" t="inlineStr">
        <is>
          <t>Fire and Sprinklers</t>
        </is>
      </c>
      <c r="D8" s="40" t="inlineStr">
        <is>
          <t>Add anti freeze to hallway and patio sprinkler systems</t>
        </is>
      </c>
      <c r="E8" s="41" t="inlineStr">
        <is>
          <t>GC</t>
        </is>
      </c>
      <c r="F8" s="7" t="inlineStr">
        <is>
          <t>Year 1</t>
        </is>
      </c>
      <c r="G8" s="20" t="n">
        <v>40000</v>
      </c>
      <c r="H8" s="20" t="n">
        <v>40000</v>
      </c>
      <c r="I8" s="21">
        <f>G8-H8</f>
        <v/>
      </c>
      <c r="J8" s="8">
        <f>IF(G8=0,0,H8/G8)</f>
        <v/>
      </c>
      <c r="K8" s="35" t="n">
        <v>0</v>
      </c>
      <c r="L8" s="8">
        <f>MIN(J8,1)</f>
        <v/>
      </c>
      <c r="M8" t="inlineStr">
        <is>
          <t>Add anti freeze to hallway and patio sprinkler systems</t>
        </is>
      </c>
      <c r="N8" s="7">
        <f>IF(E8="GC","1st Call","Other")</f>
        <v/>
      </c>
      <c r="O8" s="7">
        <f>IF(L8&gt;=1,"Complete",IF(L8&gt;0,"In Progress","Not Started"))</f>
        <v/>
      </c>
      <c r="Q8" s="35">
        <f>IFERROR(MID($A$1,FIND(" acq",$A$1)-4,4)*1,"")</f>
        <v/>
      </c>
      <c r="R8" s="7" t="n"/>
      <c r="S8" s="111" t="n"/>
    </row>
    <row r="9">
      <c r="A9" s="7" t="n">
        <v>20</v>
      </c>
      <c r="B9" s="7" t="inlineStr">
        <is>
          <t>0200 - Site Utilities &amp; Improvements</t>
        </is>
      </c>
      <c r="C9" s="7" t="inlineStr">
        <is>
          <t>Resurface swimming pool</t>
        </is>
      </c>
      <c r="D9" s="40" t="inlineStr">
        <is>
          <t>Resurface Pool</t>
        </is>
      </c>
      <c r="E9" s="41" t="inlineStr">
        <is>
          <t>GC</t>
        </is>
      </c>
      <c r="F9" s="7" t="inlineStr">
        <is>
          <t>Year 1</t>
        </is>
      </c>
      <c r="G9" s="20" t="n">
        <v>35000</v>
      </c>
      <c r="H9" s="20" t="n">
        <v>35000</v>
      </c>
      <c r="I9" s="21">
        <f>G9-H9</f>
        <v/>
      </c>
      <c r="J9" s="8">
        <f>IF(G9=0,0,H9/G9)</f>
        <v/>
      </c>
      <c r="K9" s="35" t="n">
        <v>0</v>
      </c>
      <c r="L9" s="8">
        <f>MIN(J9,1)</f>
        <v/>
      </c>
      <c r="M9" t="inlineStr">
        <is>
          <t>Resurface Pool</t>
        </is>
      </c>
      <c r="N9" s="7">
        <f>IF(E9="GC","1st Call","Other")</f>
        <v/>
      </c>
      <c r="O9" s="7">
        <f>IF(L9&gt;=1,"Complete",IF(L9&gt;0,"In Progress","Not Started"))</f>
        <v/>
      </c>
      <c r="Q9" s="35">
        <f>IFERROR(MID($A$1,FIND(" acq",$A$1)-4,4)*1,"")</f>
        <v/>
      </c>
      <c r="R9" s="7" t="n"/>
      <c r="S9" s="111" t="n"/>
    </row>
    <row r="10">
      <c r="A10" s="17" t="n">
        <v>112</v>
      </c>
      <c r="B10" s="7" t="inlineStr">
        <is>
          <t>0900 - FF&amp;E in Units</t>
        </is>
      </c>
      <c r="C10" s="7" t="inlineStr">
        <is>
          <t>Fire Stops</t>
        </is>
      </c>
      <c r="D10" s="40" t="inlineStr">
        <is>
          <t>LowPro (Pair covers 4 burner range)- For range top microwaves</t>
        </is>
      </c>
      <c r="E10" s="41" t="inlineStr">
        <is>
          <t>GC</t>
        </is>
      </c>
      <c r="F10" s="7" t="inlineStr">
        <is>
          <t>Year 1</t>
        </is>
      </c>
      <c r="G10" s="20" t="n">
        <v>30069</v>
      </c>
      <c r="H10" s="20" t="n">
        <v>30069</v>
      </c>
      <c r="I10" s="21">
        <f>G10-H10</f>
        <v/>
      </c>
      <c r="J10" s="8">
        <f>IF(G10=0,0,H10/G10)</f>
        <v/>
      </c>
      <c r="K10" s="35" t="n">
        <v>0</v>
      </c>
      <c r="L10" s="8">
        <f>MIN(J10,1)</f>
        <v/>
      </c>
      <c r="M10" t="inlineStr">
        <is>
          <t>LowPro (Pair covers 4 burner range)- For range top microwaves</t>
        </is>
      </c>
      <c r="N10" s="7">
        <f>IF(E10="GC","1st Call","Other")</f>
        <v/>
      </c>
      <c r="O10" s="7">
        <f>IF(L10&gt;=1,"Complete",IF(L10&gt;0,"In Progress","Not Started"))</f>
        <v/>
      </c>
      <c r="Q10" s="35">
        <f>IFERROR(MID($A$1,FIND(" acq",$A$1)-4,4)*1,"")</f>
        <v/>
      </c>
      <c r="R10" s="7" t="n"/>
      <c r="S10" s="111" t="n"/>
    </row>
    <row r="11" ht="30" customHeight="1">
      <c r="A11" s="7" t="n">
        <v>127</v>
      </c>
      <c r="B11" s="7" t="inlineStr">
        <is>
          <t>1100- Specialties, Equipment &amp; Furnishings</t>
        </is>
      </c>
      <c r="C11" s="7" t="inlineStr">
        <is>
          <t>Fitness Equipment</t>
        </is>
      </c>
      <c r="D11" s="40" t="inlineStr">
        <is>
          <t>Allowance for supplemental equipment and replacements for cycling room and gym</t>
        </is>
      </c>
      <c r="E11" s="41" t="inlineStr">
        <is>
          <t>GC</t>
        </is>
      </c>
      <c r="F11" s="7" t="inlineStr">
        <is>
          <t>Year 1</t>
        </is>
      </c>
      <c r="G11" s="20" t="n">
        <v>30000</v>
      </c>
      <c r="H11" s="20" t="n">
        <v>30000</v>
      </c>
      <c r="I11" s="21">
        <f>G11-H11</f>
        <v/>
      </c>
      <c r="J11" s="8">
        <f>IF(G11=0,0,H11/G11)</f>
        <v/>
      </c>
      <c r="K11" s="35" t="n">
        <v>0</v>
      </c>
      <c r="L11" s="8">
        <f>MIN(J11,1)</f>
        <v/>
      </c>
      <c r="M11" t="inlineStr">
        <is>
          <t>Allowance for supplemental equipment and replacements for cycling room and gym</t>
        </is>
      </c>
      <c r="N11" s="7">
        <f>IF(E11="GC","1st Call","Other")</f>
        <v/>
      </c>
      <c r="O11" s="7">
        <f>IF(L11&gt;=1,"Complete",IF(L11&gt;0,"In Progress","Not Started"))</f>
        <v/>
      </c>
      <c r="Q11" s="35">
        <f>IFERROR(MID($A$1,FIND(" acq",$A$1)-4,4)*1,"")</f>
        <v/>
      </c>
      <c r="R11" s="7" t="n"/>
      <c r="S11" s="111" t="n"/>
    </row>
    <row r="12">
      <c r="A12" s="17" t="n">
        <v>140</v>
      </c>
      <c r="B12" s="7" t="inlineStr">
        <is>
          <t>1100- Specialties, Equipment &amp; Furnishings</t>
        </is>
      </c>
      <c r="C12" s="7" t="inlineStr">
        <is>
          <t>Rubber Mats for Breezeway transitions for Non-Slip S</t>
        </is>
      </c>
      <c r="D12" s="40" t="n"/>
      <c r="E12" s="41" t="inlineStr">
        <is>
          <t>GC</t>
        </is>
      </c>
      <c r="F12" s="7" t="inlineStr">
        <is>
          <t>Year 1</t>
        </is>
      </c>
      <c r="G12" s="20" t="n">
        <v>25000</v>
      </c>
      <c r="H12" s="20" t="n">
        <v>25000</v>
      </c>
      <c r="I12" s="21">
        <f>G12-H12</f>
        <v/>
      </c>
      <c r="J12" s="8">
        <f>IF(G12=0,0,H12/G12)</f>
        <v/>
      </c>
      <c r="K12" s="35" t="n">
        <v>0</v>
      </c>
      <c r="L12" s="8">
        <f>MIN(J12,1)</f>
        <v/>
      </c>
      <c r="N12" s="7">
        <f>IF(E12="GC","1st Call","Other")</f>
        <v/>
      </c>
      <c r="O12" s="7">
        <f>IF(L12&gt;=1,"Complete",IF(L12&gt;0,"In Progress","Not Started"))</f>
        <v/>
      </c>
      <c r="Q12" s="35">
        <f>IFERROR(MID($A$1,FIND(" acq",$A$1)-4,4)*1,"")</f>
        <v/>
      </c>
      <c r="R12" s="7" t="n"/>
      <c r="S12" s="111" t="n"/>
    </row>
    <row r="13">
      <c r="A13" s="7" t="n">
        <v>19</v>
      </c>
      <c r="B13" s="7" t="inlineStr">
        <is>
          <t>0200 - Site Utilities &amp; Improvements</t>
        </is>
      </c>
      <c r="C13" s="7" t="inlineStr">
        <is>
          <t>Landscape irrigation</t>
        </is>
      </c>
      <c r="D13" s="40" t="inlineStr">
        <is>
          <t>inspect and repair Irrigation</t>
        </is>
      </c>
      <c r="E13" s="41" t="inlineStr">
        <is>
          <t>GC</t>
        </is>
      </c>
      <c r="F13" s="7" t="inlineStr">
        <is>
          <t>Year 1</t>
        </is>
      </c>
      <c r="G13" s="20" t="n">
        <v>22600</v>
      </c>
      <c r="H13" s="20" t="n">
        <v>22600</v>
      </c>
      <c r="I13" s="21">
        <f>G13-H13</f>
        <v/>
      </c>
      <c r="J13" s="8">
        <f>IF(G13=0,0,H13/G13)</f>
        <v/>
      </c>
      <c r="K13" s="35" t="n">
        <v>0</v>
      </c>
      <c r="L13" s="8">
        <f>MIN(J13,1)</f>
        <v/>
      </c>
      <c r="M13" t="inlineStr">
        <is>
          <t>inspect and repair Irrigation</t>
        </is>
      </c>
      <c r="N13" s="7">
        <f>IF(E13="GC","1st Call","Other")</f>
        <v/>
      </c>
      <c r="O13" s="7">
        <f>IF(L13&gt;=1,"Complete",IF(L13&gt;0,"In Progress","Not Started"))</f>
        <v/>
      </c>
      <c r="Q13" s="35">
        <f>IFERROR(MID($A$1,FIND(" acq",$A$1)-4,4)*1,"")</f>
        <v/>
      </c>
      <c r="R13" s="7" t="n"/>
      <c r="S13" s="111" t="n"/>
    </row>
    <row r="14" ht="30" customHeight="1">
      <c r="A14" s="17" t="n">
        <v>13</v>
      </c>
      <c r="B14" s="7" t="inlineStr">
        <is>
          <t>0200 - Site Utilities &amp; Improvements</t>
        </is>
      </c>
      <c r="C14" s="7" t="inlineStr">
        <is>
          <t>Concrete Pavement</t>
        </is>
      </c>
      <c r="D14" s="40" t="inlineStr">
        <is>
          <t>From PCA- Allowance to replace the deteriorated sealant in the concrete pavement joints</t>
        </is>
      </c>
      <c r="E14" s="41" t="inlineStr">
        <is>
          <t>GC</t>
        </is>
      </c>
      <c r="F14" s="7" t="inlineStr">
        <is>
          <t>Year 1</t>
        </is>
      </c>
      <c r="G14" s="20" t="n">
        <v>21700</v>
      </c>
      <c r="H14" s="20" t="n">
        <v>21700</v>
      </c>
      <c r="I14" s="21">
        <f>G14-H14</f>
        <v/>
      </c>
      <c r="J14" s="8">
        <f>IF(G14=0,0,H14/G14)</f>
        <v/>
      </c>
      <c r="K14" s="35" t="n">
        <v>0</v>
      </c>
      <c r="L14" s="8">
        <f>MIN(J14,1)</f>
        <v/>
      </c>
      <c r="M14" t="inlineStr">
        <is>
          <t>From PCA- Allowance to replace the deteriorated sealant in the concrete pavement joints</t>
        </is>
      </c>
      <c r="N14" s="7">
        <f>IF(E14="GC","1st Call","Other")</f>
        <v/>
      </c>
      <c r="O14" s="7">
        <f>IF(L14&gt;=1,"Complete",IF(L14&gt;0,"In Progress","Not Started"))</f>
        <v/>
      </c>
      <c r="Q14" s="35">
        <f>IFERROR(MID($A$1,FIND(" acq",$A$1)-4,4)*1,"")</f>
        <v/>
      </c>
      <c r="R14" s="7" t="n"/>
      <c r="S14" s="111" t="n"/>
    </row>
    <row r="15">
      <c r="A15" s="7" t="n">
        <v>45</v>
      </c>
      <c r="B15" s="7" t="inlineStr">
        <is>
          <t>0200 - Site Utilities &amp; Improvements</t>
        </is>
      </c>
      <c r="C15" s="7" t="inlineStr">
        <is>
          <t>Dryer Vents</t>
        </is>
      </c>
      <c r="D15" s="40" t="inlineStr">
        <is>
          <t>Clean, fix any flapper valves</t>
        </is>
      </c>
      <c r="E15" s="41" t="inlineStr">
        <is>
          <t>GC</t>
        </is>
      </c>
      <c r="F15" s="7" t="inlineStr">
        <is>
          <t>Year 1</t>
        </is>
      </c>
      <c r="G15" s="20" t="n">
        <v>21225</v>
      </c>
      <c r="H15" s="20" t="n">
        <v>21225</v>
      </c>
      <c r="I15" s="21">
        <f>G15-H15</f>
        <v/>
      </c>
      <c r="J15" s="8">
        <f>IF(G15=0,0,H15/G15)</f>
        <v/>
      </c>
      <c r="K15" s="35" t="n">
        <v>0</v>
      </c>
      <c r="L15" s="8">
        <f>MIN(J15,1)</f>
        <v/>
      </c>
      <c r="M15" t="inlineStr">
        <is>
          <t>Clean, fix any flapper valves</t>
        </is>
      </c>
      <c r="N15" s="7">
        <f>IF(E15="GC","1st Call","Other")</f>
        <v/>
      </c>
      <c r="O15" s="7">
        <f>IF(L15&gt;=1,"Complete",IF(L15&gt;0,"In Progress","Not Started"))</f>
        <v/>
      </c>
      <c r="Q15" s="35">
        <f>IFERROR(MID($A$1,FIND(" acq",$A$1)-4,4)*1,"")</f>
        <v/>
      </c>
      <c r="R15" s="7" t="n"/>
      <c r="S15" s="111" t="n"/>
    </row>
    <row r="16">
      <c r="A16" s="17" t="n">
        <v>44</v>
      </c>
      <c r="B16" s="7" t="inlineStr">
        <is>
          <t>0200 - Site Utilities &amp; Improvements</t>
        </is>
      </c>
      <c r="C16" s="7" t="inlineStr">
        <is>
          <t>Soffit beam supports appear to be separating in some</t>
        </is>
      </c>
      <c r="D16" s="40" t="n"/>
      <c r="E16" s="41" t="inlineStr">
        <is>
          <t>GC</t>
        </is>
      </c>
      <c r="F16" s="7" t="inlineStr">
        <is>
          <t>Year 1</t>
        </is>
      </c>
      <c r="G16" s="20" t="n">
        <v>20000</v>
      </c>
      <c r="H16" s="20" t="n">
        <v>20000</v>
      </c>
      <c r="I16" s="21">
        <f>G16-H16</f>
        <v/>
      </c>
      <c r="J16" s="8">
        <f>IF(G16=0,0,H16/G16)</f>
        <v/>
      </c>
      <c r="K16" s="35" t="n">
        <v>0</v>
      </c>
      <c r="L16" s="8">
        <f>MIN(J16,1)</f>
        <v/>
      </c>
      <c r="N16" s="7">
        <f>IF(E16="GC","1st Call","Other")</f>
        <v/>
      </c>
      <c r="O16" s="7">
        <f>IF(L16&gt;=1,"Complete",IF(L16&gt;0,"In Progress","Not Started"))</f>
        <v/>
      </c>
      <c r="Q16" s="35">
        <f>IFERROR(MID($A$1,FIND(" acq",$A$1)-4,4)*1,"")</f>
        <v/>
      </c>
      <c r="R16" s="7" t="n"/>
      <c r="S16" s="111" t="n"/>
    </row>
    <row r="17">
      <c r="A17" s="7" t="n">
        <v>121</v>
      </c>
      <c r="B17" s="7" t="inlineStr">
        <is>
          <t>1100- Specialties, Equipment &amp; Furnishings</t>
        </is>
      </c>
      <c r="C17" s="7" t="inlineStr">
        <is>
          <t>Signage- Monument</t>
        </is>
      </c>
      <c r="D17" s="40" t="inlineStr">
        <is>
          <t>Look at adding monument sign</t>
        </is>
      </c>
      <c r="E17" s="41" t="inlineStr">
        <is>
          <t>GC</t>
        </is>
      </c>
      <c r="F17" s="7" t="inlineStr">
        <is>
          <t>Year 1</t>
        </is>
      </c>
      <c r="G17" s="20" t="n">
        <v>20000</v>
      </c>
      <c r="H17" s="20" t="n">
        <v>20000</v>
      </c>
      <c r="I17" s="21">
        <f>G17-H17</f>
        <v/>
      </c>
      <c r="J17" s="8">
        <f>IF(G17=0,0,H17/G17)</f>
        <v/>
      </c>
      <c r="K17" s="35" t="n">
        <v>0</v>
      </c>
      <c r="L17" s="8">
        <f>MIN(J17,1)</f>
        <v/>
      </c>
      <c r="M17" t="inlineStr">
        <is>
          <t>Look at adding monument sign</t>
        </is>
      </c>
      <c r="N17" s="7">
        <f>IF(E17="GC","1st Call","Other")</f>
        <v/>
      </c>
      <c r="O17" s="7">
        <f>IF(L17&gt;=1,"Complete",IF(L17&gt;0,"In Progress","Not Started"))</f>
        <v/>
      </c>
      <c r="Q17" s="35">
        <f>IFERROR(MID($A$1,FIND(" acq",$A$1)-4,4)*1,"")</f>
        <v/>
      </c>
      <c r="R17" s="7" t="n"/>
      <c r="S17" s="111" t="n"/>
    </row>
    <row r="18">
      <c r="A18" s="17" t="n">
        <v>154</v>
      </c>
      <c r="B18" s="7" t="inlineStr">
        <is>
          <t>1500- HVAC</t>
        </is>
      </c>
      <c r="C18" s="7" t="inlineStr">
        <is>
          <t xml:space="preserve">Repair HVAC in fitness center </t>
        </is>
      </c>
      <c r="D18" s="40" t="n"/>
      <c r="E18" s="41" t="inlineStr">
        <is>
          <t>GC</t>
        </is>
      </c>
      <c r="F18" s="7" t="inlineStr">
        <is>
          <t>Year 1</t>
        </is>
      </c>
      <c r="G18" s="20" t="n">
        <v>20000</v>
      </c>
      <c r="H18" s="20" t="n">
        <v>20000</v>
      </c>
      <c r="I18" s="21">
        <f>G18-H18</f>
        <v/>
      </c>
      <c r="J18" s="8">
        <f>IF(G18=0,0,H18/G18)</f>
        <v/>
      </c>
      <c r="K18" s="35" t="n">
        <v>0</v>
      </c>
      <c r="L18" s="8">
        <f>MIN(J18,1)</f>
        <v/>
      </c>
      <c r="N18" s="7">
        <f>IF(E18="GC","1st Call","Other")</f>
        <v/>
      </c>
      <c r="O18" s="7">
        <f>IF(L18&gt;=1,"Complete",IF(L18&gt;0,"In Progress","Not Started"))</f>
        <v/>
      </c>
      <c r="Q18" s="35">
        <f>IFERROR(MID($A$1,FIND(" acq",$A$1)-4,4)*1,"")</f>
        <v/>
      </c>
      <c r="R18" s="7" t="n"/>
      <c r="S18" s="111" t="n"/>
    </row>
    <row r="19">
      <c r="A19" s="7" t="n">
        <v>160</v>
      </c>
      <c r="B19" s="7" t="inlineStr">
        <is>
          <t>1600 - Electrical</t>
        </is>
      </c>
      <c r="C19" s="7" t="inlineStr">
        <is>
          <t>Electrical distribution</t>
        </is>
      </c>
      <c r="D19" s="40" t="inlineStr">
        <is>
          <t>Electric for car ports- Remove if we don’t add car ports</t>
        </is>
      </c>
      <c r="E19" s="41" t="inlineStr">
        <is>
          <t>GC</t>
        </is>
      </c>
      <c r="F19" s="7" t="inlineStr">
        <is>
          <t>Year 1</t>
        </is>
      </c>
      <c r="G19" s="20" t="n">
        <v>20000</v>
      </c>
      <c r="H19" s="20" t="n">
        <v>20000</v>
      </c>
      <c r="I19" s="21">
        <f>G19-H19</f>
        <v/>
      </c>
      <c r="J19" s="8">
        <f>IF(G19=0,0,H19/G19)</f>
        <v/>
      </c>
      <c r="K19" s="35" t="n">
        <v>0</v>
      </c>
      <c r="L19" s="8">
        <f>MIN(J19,1)</f>
        <v/>
      </c>
      <c r="M19" t="inlineStr">
        <is>
          <t>Electric for car ports- Remove if we don’t add car ports</t>
        </is>
      </c>
      <c r="N19" s="7">
        <f>IF(E19="GC","1st Call","Other")</f>
        <v/>
      </c>
      <c r="O19" s="7">
        <f>IF(L19&gt;=1,"Complete",IF(L19&gt;0,"In Progress","Not Started"))</f>
        <v/>
      </c>
      <c r="Q19" s="35">
        <f>IFERROR(MID($A$1,FIND(" acq",$A$1)-4,4)*1,"")</f>
        <v/>
      </c>
      <c r="R19" s="7" t="n"/>
      <c r="S19" s="111" t="n"/>
    </row>
    <row r="20">
      <c r="A20" s="17" t="n">
        <v>123</v>
      </c>
      <c r="B20" s="7" t="inlineStr">
        <is>
          <t>1100- Specialties, Equipment &amp; Furnishings</t>
        </is>
      </c>
      <c r="C20" s="7" t="inlineStr">
        <is>
          <t>Clubhouse / Office Furniture</t>
        </is>
      </c>
      <c r="D20" s="40" t="inlineStr">
        <is>
          <t>Misc items, new pool table?</t>
        </is>
      </c>
      <c r="E20" s="41" t="inlineStr">
        <is>
          <t>GC</t>
        </is>
      </c>
      <c r="F20" s="7" t="inlineStr">
        <is>
          <t>Year 1</t>
        </is>
      </c>
      <c r="G20" s="20" t="n">
        <v>18000</v>
      </c>
      <c r="H20" s="20" t="n">
        <v>18000</v>
      </c>
      <c r="I20" s="21">
        <f>G20-H20</f>
        <v/>
      </c>
      <c r="J20" s="8">
        <f>IF(G20=0,0,H20/G20)</f>
        <v/>
      </c>
      <c r="K20" s="35" t="n">
        <v>0</v>
      </c>
      <c r="L20" s="8">
        <f>MIN(J20,1)</f>
        <v/>
      </c>
      <c r="M20" t="inlineStr">
        <is>
          <t>Misc items, new pool table?</t>
        </is>
      </c>
      <c r="N20" s="7">
        <f>IF(E20="GC","1st Call","Other")</f>
        <v/>
      </c>
      <c r="O20" s="7">
        <f>IF(L20&gt;=1,"Complete",IF(L20&gt;0,"In Progress","Not Started"))</f>
        <v/>
      </c>
      <c r="Q20" s="35">
        <f>IFERROR(MID($A$1,FIND(" acq",$A$1)-4,4)*1,"")</f>
        <v/>
      </c>
      <c r="R20" s="7" t="n"/>
      <c r="S20" s="111" t="n"/>
    </row>
    <row r="21">
      <c r="A21" s="7" t="n">
        <v>24</v>
      </c>
      <c r="B21" s="7" t="inlineStr">
        <is>
          <t>0200 - Site Utilities &amp; Improvements</t>
        </is>
      </c>
      <c r="C21" s="7" t="inlineStr">
        <is>
          <t xml:space="preserve">Pet yards </t>
        </is>
      </c>
      <c r="D21" s="40" t="inlineStr">
        <is>
          <t>paint pet yard fencing</t>
        </is>
      </c>
      <c r="E21" s="41" t="inlineStr">
        <is>
          <t>GC</t>
        </is>
      </c>
      <c r="F21" s="7" t="inlineStr">
        <is>
          <t>Year 1</t>
        </is>
      </c>
      <c r="G21" s="20" t="n">
        <v>15000</v>
      </c>
      <c r="H21" s="20" t="n">
        <v>15000</v>
      </c>
      <c r="I21" s="21">
        <f>G21-H21</f>
        <v/>
      </c>
      <c r="J21" s="8">
        <f>IF(G21=0,0,H21/G21)</f>
        <v/>
      </c>
      <c r="K21" s="35" t="n">
        <v>0</v>
      </c>
      <c r="L21" s="8">
        <f>MIN(J21,1)</f>
        <v/>
      </c>
      <c r="M21" t="inlineStr">
        <is>
          <t>paint pet yard fencing</t>
        </is>
      </c>
      <c r="N21" s="7">
        <f>IF(E21="GC","1st Call","Other")</f>
        <v/>
      </c>
      <c r="O21" s="7">
        <f>IF(L21&gt;=1,"Complete",IF(L21&gt;0,"In Progress","Not Started"))</f>
        <v/>
      </c>
      <c r="Q21" s="35">
        <f>IFERROR(MID($A$1,FIND(" acq",$A$1)-4,4)*1,"")</f>
        <v/>
      </c>
      <c r="R21" s="7" t="n"/>
      <c r="S21" s="111" t="n"/>
    </row>
    <row r="22">
      <c r="A22" s="17" t="n">
        <v>54</v>
      </c>
      <c r="B22" s="7" t="inlineStr">
        <is>
          <t>0400 - Structure</t>
        </is>
      </c>
      <c r="C22" s="7" t="inlineStr">
        <is>
          <t>Roof deck</t>
        </is>
      </c>
      <c r="D22" s="40" t="inlineStr">
        <is>
          <t>Secure Decking while doing roof tune-up</t>
        </is>
      </c>
      <c r="E22" s="41" t="inlineStr">
        <is>
          <t>GC</t>
        </is>
      </c>
      <c r="F22" s="7" t="inlineStr">
        <is>
          <t>Year 1</t>
        </is>
      </c>
      <c r="G22" s="20" t="n">
        <v>15000</v>
      </c>
      <c r="H22" s="20" t="n">
        <v>15000</v>
      </c>
      <c r="I22" s="21">
        <f>G22-H22</f>
        <v/>
      </c>
      <c r="J22" s="8">
        <f>IF(G22=0,0,H22/G22)</f>
        <v/>
      </c>
      <c r="K22" s="35" t="n">
        <v>0</v>
      </c>
      <c r="L22" s="8">
        <f>MIN(J22,1)</f>
        <v/>
      </c>
      <c r="M22" t="inlineStr">
        <is>
          <t>Secure Decking while doing roof tune-up</t>
        </is>
      </c>
      <c r="N22" s="7">
        <f>IF(E22="GC","1st Call","Other")</f>
        <v/>
      </c>
      <c r="O22" s="7">
        <f>IF(L22&gt;=1,"Complete",IF(L22&gt;0,"In Progress","Not Started"))</f>
        <v/>
      </c>
      <c r="Q22" s="35">
        <f>IFERROR(MID($A$1,FIND(" acq",$A$1)-4,4)*1,"")</f>
        <v/>
      </c>
      <c r="R22" s="7" t="n"/>
      <c r="S22" s="111" t="n"/>
    </row>
    <row r="23">
      <c r="A23" s="7" t="n">
        <v>67</v>
      </c>
      <c r="B23" s="7" t="inlineStr">
        <is>
          <t>0700 - Roofing</t>
        </is>
      </c>
      <c r="C23" s="7" t="inlineStr">
        <is>
          <t>Asphalt composite shingle roofing</t>
        </is>
      </c>
      <c r="D23" s="40" t="inlineStr">
        <is>
          <t>Roof inspection and minor repairs</t>
        </is>
      </c>
      <c r="E23" s="41" t="inlineStr">
        <is>
          <t>GC</t>
        </is>
      </c>
      <c r="F23" s="7" t="inlineStr">
        <is>
          <t>Year 1</t>
        </is>
      </c>
      <c r="G23" s="20" t="n">
        <v>15000</v>
      </c>
      <c r="H23" s="20" t="n">
        <v>15000</v>
      </c>
      <c r="I23" s="21">
        <f>G23-H23</f>
        <v/>
      </c>
      <c r="J23" s="8">
        <f>IF(G23=0,0,H23/G23)</f>
        <v/>
      </c>
      <c r="K23" s="35" t="n">
        <v>0</v>
      </c>
      <c r="L23" s="8">
        <f>MIN(J23,1)</f>
        <v/>
      </c>
      <c r="M23" t="inlineStr">
        <is>
          <t>Roof inspection and minor repairs</t>
        </is>
      </c>
      <c r="N23" s="7">
        <f>IF(E23="GC","1st Call","Other")</f>
        <v/>
      </c>
      <c r="O23" s="7">
        <f>IF(L23&gt;=1,"Complete",IF(L23&gt;0,"In Progress","Not Started"))</f>
        <v/>
      </c>
      <c r="Q23" s="35">
        <f>IFERROR(MID($A$1,FIND(" acq",$A$1)-4,4)*1,"")</f>
        <v/>
      </c>
      <c r="R23" s="7" t="n"/>
      <c r="S23" s="111" t="n"/>
    </row>
    <row r="24" ht="45" customHeight="1">
      <c r="A24" s="17" t="n">
        <v>119</v>
      </c>
      <c r="B24" s="7" t="inlineStr">
        <is>
          <t>1100- Specialties, Equipment &amp; Furnishings</t>
        </is>
      </c>
      <c r="C24" s="7" t="inlineStr">
        <is>
          <t>Signage - Building identification</t>
        </is>
      </c>
      <c r="D24" s="40" t="inlineStr">
        <is>
          <t>Need better signage at leasing office, new garage number signs to replace current faded ones, new window shade branded decals on exterior of basketball gym to replace current peeling ones</t>
        </is>
      </c>
      <c r="E24" s="41" t="inlineStr">
        <is>
          <t>GC</t>
        </is>
      </c>
      <c r="F24" s="7" t="inlineStr">
        <is>
          <t>Year 1</t>
        </is>
      </c>
      <c r="G24" s="20" t="n">
        <v>15000</v>
      </c>
      <c r="H24" s="20" t="n">
        <v>15000</v>
      </c>
      <c r="I24" s="21">
        <f>G24-H24</f>
        <v/>
      </c>
      <c r="J24" s="8">
        <f>IF(G24=0,0,H24/G24)</f>
        <v/>
      </c>
      <c r="K24" s="35" t="n">
        <v>0</v>
      </c>
      <c r="L24" s="8">
        <f>MIN(J24,1)</f>
        <v/>
      </c>
      <c r="M24" t="inlineStr">
        <is>
          <t>Need better signage at leasing office, new garage number signs to replace current faded ones, new window shade branded decals on exterior of basketball gym to replace current peeling ones</t>
        </is>
      </c>
      <c r="N24" s="7">
        <f>IF(E24="GC","1st Call","Other")</f>
        <v/>
      </c>
      <c r="O24" s="7">
        <f>IF(L24&gt;=1,"Complete",IF(L24&gt;0,"In Progress","Not Started"))</f>
        <v/>
      </c>
      <c r="Q24" s="35">
        <f>IFERROR(MID($A$1,FIND(" acq",$A$1)-4,4)*1,"")</f>
        <v/>
      </c>
      <c r="R24" s="7" t="n"/>
      <c r="S24" s="111" t="n"/>
    </row>
    <row r="25" ht="45" customHeight="1">
      <c r="A25" s="7" t="n">
        <v>133</v>
      </c>
      <c r="B25" s="7" t="inlineStr">
        <is>
          <t>1100- Specialties, Equipment &amp; Furnishings</t>
        </is>
      </c>
      <c r="C25" s="7" t="inlineStr">
        <is>
          <t>Dog Park</t>
        </is>
      </c>
      <c r="D25" s="40" t="inlineStr">
        <is>
          <t>Water/Wash Station with concrete pad ($6k)
Shade sail or pergola
Look at adding additional Dog Park across road</t>
        </is>
      </c>
      <c r="E25" s="41" t="inlineStr">
        <is>
          <t>GC</t>
        </is>
      </c>
      <c r="F25" s="7" t="inlineStr">
        <is>
          <t>Year 1</t>
        </is>
      </c>
      <c r="G25" s="20" t="n">
        <v>15000</v>
      </c>
      <c r="H25" s="20" t="n">
        <v>15000</v>
      </c>
      <c r="I25" s="21">
        <f>G25-H25</f>
        <v/>
      </c>
      <c r="J25" s="8">
        <f>IF(G25=0,0,H25/G25)</f>
        <v/>
      </c>
      <c r="K25" s="35" t="n">
        <v>0</v>
      </c>
      <c r="L25" s="8">
        <f>MIN(J25,1)</f>
        <v/>
      </c>
      <c r="M25" t="inlineStr">
        <is>
          <t>Water/Wash Station with concrete pad ($6k)
Shade sail or pergola
Look at adding additional Dog Park across road</t>
        </is>
      </c>
      <c r="N25" s="7">
        <f>IF(E25="GC","1st Call","Other")</f>
        <v/>
      </c>
      <c r="O25" s="7">
        <f>IF(L25&gt;=1,"Complete",IF(L25&gt;0,"In Progress","Not Started"))</f>
        <v/>
      </c>
      <c r="Q25" s="35">
        <f>IFERROR(MID($A$1,FIND(" acq",$A$1)-4,4)*1,"")</f>
        <v/>
      </c>
      <c r="R25" s="7" t="n"/>
      <c r="S25" s="111" t="n"/>
    </row>
    <row r="26">
      <c r="A26" s="17" t="n">
        <v>162</v>
      </c>
      <c r="B26" s="7" t="inlineStr">
        <is>
          <t>1600 - Electrical</t>
        </is>
      </c>
      <c r="C26" s="7" t="inlineStr">
        <is>
          <t>Common area light fixtures</t>
        </is>
      </c>
      <c r="D26" s="40" t="inlineStr">
        <is>
          <t>Lighting for carports</t>
        </is>
      </c>
      <c r="E26" s="41" t="inlineStr">
        <is>
          <t>GC</t>
        </is>
      </c>
      <c r="F26" s="7" t="inlineStr">
        <is>
          <t>Year 1</t>
        </is>
      </c>
      <c r="G26" s="20" t="n">
        <v>15000</v>
      </c>
      <c r="H26" s="20" t="n">
        <v>15000</v>
      </c>
      <c r="I26" s="21">
        <f>G26-H26</f>
        <v/>
      </c>
      <c r="J26" s="8">
        <f>IF(G26=0,0,H26/G26)</f>
        <v/>
      </c>
      <c r="K26" s="35" t="n">
        <v>0</v>
      </c>
      <c r="L26" s="8">
        <f>MIN(J26,1)</f>
        <v/>
      </c>
      <c r="M26" t="inlineStr">
        <is>
          <t>Lighting for carports</t>
        </is>
      </c>
      <c r="N26" s="7">
        <f>IF(E26="GC","1st Call","Other")</f>
        <v/>
      </c>
      <c r="O26" s="7">
        <f>IF(L26&gt;=1,"Complete",IF(L26&gt;0,"In Progress","Not Started"))</f>
        <v/>
      </c>
      <c r="Q26" s="35">
        <f>IFERROR(MID($A$1,FIND(" acq",$A$1)-4,4)*1,"")</f>
        <v/>
      </c>
      <c r="R26" s="7" t="n"/>
      <c r="S26" s="111" t="n"/>
    </row>
    <row r="27">
      <c r="A27" s="7" t="n">
        <v>113</v>
      </c>
      <c r="B27" s="7" t="inlineStr">
        <is>
          <t>0900 - FF&amp;E in Units</t>
        </is>
      </c>
      <c r="C27" s="7" t="inlineStr">
        <is>
          <t>Fire protection</t>
        </is>
      </c>
      <c r="D27" s="40" t="inlineStr">
        <is>
          <t>Fix heads with overspray- allowance</t>
        </is>
      </c>
      <c r="E27" s="41" t="inlineStr">
        <is>
          <t>GC</t>
        </is>
      </c>
      <c r="F27" s="7" t="inlineStr">
        <is>
          <t>Year 1</t>
        </is>
      </c>
      <c r="G27" s="20" t="n">
        <v>10000</v>
      </c>
      <c r="H27" s="20" t="n">
        <v>10000</v>
      </c>
      <c r="I27" s="21">
        <f>G27-H27</f>
        <v/>
      </c>
      <c r="J27" s="8">
        <f>IF(G27=0,0,H27/G27)</f>
        <v/>
      </c>
      <c r="K27" s="35" t="n">
        <v>0</v>
      </c>
      <c r="L27" s="8">
        <f>MIN(J27,1)</f>
        <v/>
      </c>
      <c r="M27" t="inlineStr">
        <is>
          <t>Fix heads with overspray- allowance</t>
        </is>
      </c>
      <c r="N27" s="7">
        <f>IF(E27="GC","1st Call","Other")</f>
        <v/>
      </c>
      <c r="O27" s="7">
        <f>IF(L27&gt;=1,"Complete",IF(L27&gt;0,"In Progress","Not Started"))</f>
        <v/>
      </c>
      <c r="Q27" s="35">
        <f>IFERROR(MID($A$1,FIND(" acq",$A$1)-4,4)*1,"")</f>
        <v/>
      </c>
      <c r="R27" s="7" t="n"/>
      <c r="S27" s="111" t="n"/>
    </row>
    <row r="28">
      <c r="A28" s="17" t="n">
        <v>122</v>
      </c>
      <c r="B28" s="7" t="inlineStr">
        <is>
          <t>1100- Specialties, Equipment &amp; Furnishings</t>
        </is>
      </c>
      <c r="C28" s="7" t="inlineStr">
        <is>
          <t>Clubhouse / Office Remodel</t>
        </is>
      </c>
      <c r="D28" s="40" t="inlineStr">
        <is>
          <t>Placeholder for minor items</t>
        </is>
      </c>
      <c r="E28" s="41" t="inlineStr">
        <is>
          <t>GC</t>
        </is>
      </c>
      <c r="F28" s="7" t="inlineStr">
        <is>
          <t>Year 1</t>
        </is>
      </c>
      <c r="G28" s="20" t="n">
        <v>10000</v>
      </c>
      <c r="H28" s="20" t="n">
        <v>10000</v>
      </c>
      <c r="I28" s="21">
        <f>G28-H28</f>
        <v/>
      </c>
      <c r="J28" s="8">
        <f>IF(G28=0,0,H28/G28)</f>
        <v/>
      </c>
      <c r="K28" s="35" t="n">
        <v>0</v>
      </c>
      <c r="L28" s="8">
        <f>MIN(J28,1)</f>
        <v/>
      </c>
      <c r="M28" t="inlineStr">
        <is>
          <t>Placeholder for minor items</t>
        </is>
      </c>
      <c r="N28" s="7">
        <f>IF(E28="GC","1st Call","Other")</f>
        <v/>
      </c>
      <c r="O28" s="7">
        <f>IF(L28&gt;=1,"Complete",IF(L28&gt;0,"In Progress","Not Started"))</f>
        <v/>
      </c>
      <c r="Q28" s="35">
        <f>IFERROR(MID($A$1,FIND(" acq",$A$1)-4,4)*1,"")</f>
        <v/>
      </c>
      <c r="R28" s="7" t="n"/>
      <c r="S28" s="111" t="n"/>
    </row>
    <row r="29" ht="30" customHeight="1">
      <c r="A29" s="7" t="n">
        <v>37</v>
      </c>
      <c r="B29" s="7" t="inlineStr">
        <is>
          <t>0200 - Site Utilities &amp; Improvements</t>
        </is>
      </c>
      <c r="C29" s="7" t="inlineStr">
        <is>
          <t>Dog Park Fence</t>
        </is>
      </c>
      <c r="D29" s="40" t="inlineStr">
        <is>
          <t>Repair and repaint fence, replace or fix broken gate hinge and bring latches down to FHAA compliant height</t>
        </is>
      </c>
      <c r="E29" s="41" t="inlineStr">
        <is>
          <t>GC</t>
        </is>
      </c>
      <c r="F29" s="7" t="inlineStr">
        <is>
          <t>Year 1</t>
        </is>
      </c>
      <c r="G29" s="20" t="n">
        <v>9500</v>
      </c>
      <c r="H29" s="20" t="n">
        <v>9500</v>
      </c>
      <c r="I29" s="21">
        <f>G29-H29</f>
        <v/>
      </c>
      <c r="J29" s="8">
        <f>IF(G29=0,0,H29/G29)</f>
        <v/>
      </c>
      <c r="K29" s="35" t="n">
        <v>0</v>
      </c>
      <c r="L29" s="8">
        <f>MIN(J29,1)</f>
        <v/>
      </c>
      <c r="M29" t="inlineStr">
        <is>
          <t>Repair and repaint fence, replace or fix broken gate hinge and bring latches down to FHAA compliant height</t>
        </is>
      </c>
      <c r="N29" s="7">
        <f>IF(E29="GC","1st Call","Other")</f>
        <v/>
      </c>
      <c r="O29" s="7">
        <f>IF(L29&gt;=1,"Complete",IF(L29&gt;0,"In Progress","Not Started"))</f>
        <v/>
      </c>
      <c r="Q29" s="35">
        <f>IFERROR(MID($A$1,FIND(" acq",$A$1)-4,4)*1,"")</f>
        <v/>
      </c>
      <c r="R29" s="7" t="n"/>
      <c r="S29" s="111" t="n"/>
    </row>
    <row r="30">
      <c r="A30" s="17" t="n">
        <v>46</v>
      </c>
      <c r="B30" s="7" t="inlineStr">
        <is>
          <t>0200 - Site Utilities &amp; Improvements</t>
        </is>
      </c>
      <c r="C30" s="7" t="inlineStr">
        <is>
          <t>Garages</t>
        </is>
      </c>
      <c r="D30" s="40" t="inlineStr">
        <is>
          <t>Replace at least 6 dented garage doors (G115 is the worst)</t>
        </is>
      </c>
      <c r="E30" s="41" t="inlineStr">
        <is>
          <t>GC</t>
        </is>
      </c>
      <c r="F30" s="7" t="inlineStr">
        <is>
          <t>Year 1</t>
        </is>
      </c>
      <c r="G30" s="20" t="n">
        <v>8800</v>
      </c>
      <c r="H30" s="20" t="n">
        <v>8800</v>
      </c>
      <c r="I30" s="21">
        <f>G30-H30</f>
        <v/>
      </c>
      <c r="J30" s="8">
        <f>IF(G30=0,0,H30/G30)</f>
        <v/>
      </c>
      <c r="K30" s="35" t="n">
        <v>0</v>
      </c>
      <c r="L30" s="8">
        <f>MIN(J30,1)</f>
        <v/>
      </c>
      <c r="M30" t="inlineStr">
        <is>
          <t>Replace at least 6 dented garage doors (G115 is the worst)</t>
        </is>
      </c>
      <c r="N30" s="7">
        <f>IF(E30="GC","1st Call","Other")</f>
        <v/>
      </c>
      <c r="O30" s="7">
        <f>IF(L30&gt;=1,"Complete",IF(L30&gt;0,"In Progress","Not Started"))</f>
        <v/>
      </c>
      <c r="Q30" s="35">
        <f>IFERROR(MID($A$1,FIND(" acq",$A$1)-4,4)*1,"")</f>
        <v/>
      </c>
      <c r="R30" s="7" t="n"/>
      <c r="S30" s="111" t="n"/>
    </row>
    <row r="31">
      <c r="A31" s="7" t="n">
        <v>80</v>
      </c>
      <c r="B31" s="7" t="inlineStr">
        <is>
          <t>0800 - Exterior Wall</t>
        </is>
      </c>
      <c r="C31" s="7" t="inlineStr">
        <is>
          <t>Repair / replace wood trim</t>
        </is>
      </c>
      <c r="D31" s="40" t="inlineStr">
        <is>
          <t>minor trim replacement</t>
        </is>
      </c>
      <c r="E31" s="41" t="inlineStr">
        <is>
          <t>GC</t>
        </is>
      </c>
      <c r="F31" s="7" t="inlineStr">
        <is>
          <t>Year 1</t>
        </is>
      </c>
      <c r="G31" s="20" t="n">
        <v>8000</v>
      </c>
      <c r="H31" s="20" t="n">
        <v>8000</v>
      </c>
      <c r="I31" s="21">
        <f>G31-H31</f>
        <v/>
      </c>
      <c r="J31" s="8">
        <f>IF(G31=0,0,H31/G31)</f>
        <v/>
      </c>
      <c r="K31" s="35" t="n">
        <v>0</v>
      </c>
      <c r="L31" s="8">
        <f>MIN(J31,1)</f>
        <v/>
      </c>
      <c r="M31" t="inlineStr">
        <is>
          <t>minor trim replacement</t>
        </is>
      </c>
      <c r="N31" s="7">
        <f>IF(E31="GC","1st Call","Other")</f>
        <v/>
      </c>
      <c r="O31" s="7">
        <f>IF(L31&gt;=1,"Complete",IF(L31&gt;0,"In Progress","Not Started"))</f>
        <v/>
      </c>
      <c r="Q31" s="35">
        <f>IFERROR(MID($A$1,FIND(" acq",$A$1)-4,4)*1,"")</f>
        <v/>
      </c>
      <c r="R31" s="7" t="n"/>
      <c r="S31" s="111" t="n"/>
    </row>
    <row r="32" ht="75" customHeight="1">
      <c r="A32" s="17" t="n">
        <v>124</v>
      </c>
      <c r="B32" s="7" t="inlineStr">
        <is>
          <t>1100- Specialties, Equipment &amp; Furnishings</t>
        </is>
      </c>
      <c r="C32" s="7" t="inlineStr">
        <is>
          <t>Indoor Basketball Area Repairs</t>
        </is>
      </c>
      <c r="D32" s="40" t="inlineStr">
        <is>
          <t>Restripe basketball court
Fix leak in roof and repair damage at ceiling
Repair wall chips behind hoop
Fix chipped paint above door and throughout
Replaceme motor/winch for raising basketball hoop</t>
        </is>
      </c>
      <c r="E32" s="41" t="inlineStr">
        <is>
          <t>GC</t>
        </is>
      </c>
      <c r="F32" s="7" t="inlineStr">
        <is>
          <t>Year 1</t>
        </is>
      </c>
      <c r="G32" s="20" t="n">
        <v>8000</v>
      </c>
      <c r="H32" s="20" t="n">
        <v>8000</v>
      </c>
      <c r="I32" s="21">
        <f>G32-H32</f>
        <v/>
      </c>
      <c r="J32" s="8">
        <f>IF(G32=0,0,H32/G32)</f>
        <v/>
      </c>
      <c r="K32" s="35" t="n">
        <v>0</v>
      </c>
      <c r="L32" s="8">
        <f>MIN(J32,1)</f>
        <v/>
      </c>
      <c r="M32" t="inlineStr">
        <is>
          <t>Restripe basketball court
Fix leak in roof and repair damage at ceiling
Repair wall chips behind hoop
Fix chipped paint above door and throughout
Replaceme motor/winch for raising basketball hoop</t>
        </is>
      </c>
      <c r="N32" s="7">
        <f>IF(E32="GC","1st Call","Other")</f>
        <v/>
      </c>
      <c r="O32" s="7">
        <f>IF(L32&gt;=1,"Complete",IF(L32&gt;0,"In Progress","Not Started"))</f>
        <v/>
      </c>
      <c r="Q32" s="35">
        <f>IFERROR(MID($A$1,FIND(" acq",$A$1)-4,4)*1,"")</f>
        <v/>
      </c>
      <c r="R32" s="7" t="n"/>
      <c r="S32" s="111" t="n"/>
    </row>
    <row r="33">
      <c r="A33" s="7" t="n">
        <v>10</v>
      </c>
      <c r="B33" s="7" t="inlineStr">
        <is>
          <t>0200 - Site Utilities &amp; Improvements</t>
        </is>
      </c>
      <c r="C33" s="7" t="inlineStr">
        <is>
          <t>Storm sewer piping</t>
        </is>
      </c>
      <c r="D33" s="40" t="inlineStr">
        <is>
          <t>add stone around storm drains</t>
        </is>
      </c>
      <c r="E33" s="41" t="inlineStr">
        <is>
          <t>GC</t>
        </is>
      </c>
      <c r="F33" s="7" t="inlineStr">
        <is>
          <t>Year 1</t>
        </is>
      </c>
      <c r="G33" s="20" t="n">
        <v>7500</v>
      </c>
      <c r="H33" s="20" t="n">
        <v>7500</v>
      </c>
      <c r="I33" s="21">
        <f>G33-H33</f>
        <v/>
      </c>
      <c r="J33" s="8">
        <f>IF(G33=0,0,H33/G33)</f>
        <v/>
      </c>
      <c r="K33" s="35" t="n">
        <v>0</v>
      </c>
      <c r="L33" s="8">
        <f>MIN(J33,1)</f>
        <v/>
      </c>
      <c r="M33" t="inlineStr">
        <is>
          <t>add stone around storm drains</t>
        </is>
      </c>
      <c r="N33" s="7">
        <f>IF(E33="GC","1st Call","Other")</f>
        <v/>
      </c>
      <c r="O33" s="7">
        <f>IF(L33&gt;=1,"Complete",IF(L33&gt;0,"In Progress","Not Started"))</f>
        <v/>
      </c>
      <c r="Q33" s="35">
        <f>IFERROR(MID($A$1,FIND(" acq",$A$1)-4,4)*1,"")</f>
        <v/>
      </c>
      <c r="R33" s="7" t="n"/>
      <c r="S33" s="111" t="n"/>
    </row>
    <row r="34">
      <c r="A34" s="17" t="n">
        <v>78</v>
      </c>
      <c r="B34" s="7" t="inlineStr">
        <is>
          <t>0800 - Exterior Wall</t>
        </is>
      </c>
      <c r="C34" s="7" t="inlineStr">
        <is>
          <t>Repair / replace cement fiber siding</t>
        </is>
      </c>
      <c r="D34" s="40" t="n"/>
      <c r="E34" s="41" t="inlineStr">
        <is>
          <t>GC</t>
        </is>
      </c>
      <c r="F34" s="7" t="inlineStr">
        <is>
          <t>Year 1</t>
        </is>
      </c>
      <c r="G34" s="20" t="n">
        <v>7500</v>
      </c>
      <c r="H34" s="20" t="n">
        <v>7500</v>
      </c>
      <c r="I34" s="21">
        <f>G34-H34</f>
        <v/>
      </c>
      <c r="J34" s="8">
        <f>IF(G34=0,0,H34/G34)</f>
        <v/>
      </c>
      <c r="K34" s="35" t="n">
        <v>0</v>
      </c>
      <c r="L34" s="8">
        <f>MIN(J34,1)</f>
        <v/>
      </c>
      <c r="N34" s="7">
        <f>IF(E34="GC","1st Call","Other")</f>
        <v/>
      </c>
      <c r="O34" s="7">
        <f>IF(L34&gt;=1,"Complete",IF(L34&gt;0,"In Progress","Not Started"))</f>
        <v/>
      </c>
      <c r="Q34" s="35">
        <f>IFERROR(MID($A$1,FIND(" acq",$A$1)-4,4)*1,"")</f>
        <v/>
      </c>
      <c r="R34" s="7" t="n"/>
      <c r="S34" s="111" t="n"/>
    </row>
    <row r="35">
      <c r="A35" s="7" t="n">
        <v>21</v>
      </c>
      <c r="B35" s="7" t="inlineStr">
        <is>
          <t>0200 - Site Utilities &amp; Improvements</t>
        </is>
      </c>
      <c r="C35" s="7" t="inlineStr">
        <is>
          <t>Repair / replace swimming pool pumps</t>
        </is>
      </c>
      <c r="D35" s="40" t="inlineStr">
        <is>
          <t>anti entrapment devices</t>
        </is>
      </c>
      <c r="E35" s="41" t="inlineStr">
        <is>
          <t>GC</t>
        </is>
      </c>
      <c r="F35" s="7" t="inlineStr">
        <is>
          <t>Year 1</t>
        </is>
      </c>
      <c r="G35" s="20" t="n">
        <v>6800</v>
      </c>
      <c r="H35" s="20" t="n">
        <v>6800</v>
      </c>
      <c r="I35" s="21">
        <f>G35-H35</f>
        <v/>
      </c>
      <c r="J35" s="8">
        <f>IF(G35=0,0,H35/G35)</f>
        <v/>
      </c>
      <c r="K35" s="35" t="n">
        <v>0</v>
      </c>
      <c r="L35" s="8">
        <f>MIN(J35,1)</f>
        <v/>
      </c>
      <c r="M35" t="inlineStr">
        <is>
          <t>anti entrapment devices</t>
        </is>
      </c>
      <c r="N35" s="7">
        <f>IF(E35="GC","1st Call","Other")</f>
        <v/>
      </c>
      <c r="O35" s="7">
        <f>IF(L35&gt;=1,"Complete",IF(L35&gt;0,"In Progress","Not Started"))</f>
        <v/>
      </c>
      <c r="Q35" s="35">
        <f>IFERROR(MID($A$1,FIND(" acq",$A$1)-4,4)*1,"")</f>
        <v/>
      </c>
      <c r="R35" s="7" t="n"/>
      <c r="S35" s="111" t="n"/>
    </row>
    <row r="36" ht="30" customHeight="1">
      <c r="A36" s="17" t="n">
        <v>136</v>
      </c>
      <c r="B36" s="7" t="inlineStr">
        <is>
          <t>1100- Specialties, Equipment &amp; Furnishings</t>
        </is>
      </c>
      <c r="C36" s="7" t="inlineStr">
        <is>
          <t>Access Control System</t>
        </is>
      </c>
      <c r="D36" s="40" t="inlineStr">
        <is>
          <t>Need to add access control at 2 doors from pool to business center and to restrooms</t>
        </is>
      </c>
      <c r="E36" s="41" t="inlineStr">
        <is>
          <t>GC</t>
        </is>
      </c>
      <c r="F36" s="7" t="inlineStr">
        <is>
          <t>Year 1</t>
        </is>
      </c>
      <c r="G36" s="20" t="n">
        <v>6000</v>
      </c>
      <c r="H36" s="20" t="n">
        <v>6000</v>
      </c>
      <c r="I36" s="21">
        <f>G36-H36</f>
        <v/>
      </c>
      <c r="J36" s="8">
        <f>IF(G36=0,0,H36/G36)</f>
        <v/>
      </c>
      <c r="K36" s="35" t="n">
        <v>0</v>
      </c>
      <c r="L36" s="8">
        <f>MIN(J36,1)</f>
        <v/>
      </c>
      <c r="M36" t="inlineStr">
        <is>
          <t>Need to add access control at 2 doors from pool to business center and to restrooms</t>
        </is>
      </c>
      <c r="N36" s="7">
        <f>IF(E36="GC","1st Call","Other")</f>
        <v/>
      </c>
      <c r="O36" s="7">
        <f>IF(L36&gt;=1,"Complete",IF(L36&gt;0,"In Progress","Not Started"))</f>
        <v/>
      </c>
      <c r="Q36" s="35">
        <f>IFERROR(MID($A$1,FIND(" acq",$A$1)-4,4)*1,"")</f>
        <v/>
      </c>
      <c r="R36" s="7" t="n"/>
      <c r="S36" s="111" t="n"/>
    </row>
    <row r="37" ht="150" customHeight="1">
      <c r="A37" s="7" t="n">
        <v>18</v>
      </c>
      <c r="B37" s="7" t="inlineStr">
        <is>
          <t>0200 - Site Utilities &amp; Improvements</t>
        </is>
      </c>
      <c r="C37" s="7" t="inlineStr">
        <is>
          <t xml:space="preserve">Accessibility </t>
        </is>
      </c>
      <c r="D37" s="40" t="inlineStr">
        <is>
          <t>From PCA- Ramps are provided on the first floor of the buildings to address changes in the slab elevations. Handrails are placed
to the sides of each ramp; however, in most instances, the handrails do not have the required extensions beyond the ramps and in one instance at Building 3, the handrail does not continue to the end of the ramp. Also at Building 3, one of the stairs adjacent to a ramp does not have the proper handrail extension at the top of the flight. An allowance is included to review each common path breezeway and appropriately modify the handrails for FHAA compliance.</t>
        </is>
      </c>
      <c r="E37" s="41" t="inlineStr">
        <is>
          <t>GC</t>
        </is>
      </c>
      <c r="F37" s="7" t="inlineStr">
        <is>
          <t>Year 1</t>
        </is>
      </c>
      <c r="G37" s="20" t="n">
        <v>5000</v>
      </c>
      <c r="H37" s="20" t="n">
        <v>5000</v>
      </c>
      <c r="I37" s="21">
        <f>G37-H37</f>
        <v/>
      </c>
      <c r="J37" s="8">
        <f>IF(G37=0,0,H37/G37)</f>
        <v/>
      </c>
      <c r="K37" s="35" t="n">
        <v>0</v>
      </c>
      <c r="L37" s="8">
        <f>MIN(J37,1)</f>
        <v/>
      </c>
      <c r="M37" t="inlineStr">
        <is>
          <t>From PCA- Ramps are provided on the first floor of the buildings to address changes in the slab elevations. Handrails are placed
to the sides of each ramp; however, in most instances, the handrails do</t>
        </is>
      </c>
      <c r="N37" s="7">
        <f>IF(E37="GC","1st Call","Other")</f>
        <v/>
      </c>
      <c r="O37" s="7">
        <f>IF(L37&gt;=1,"Complete",IF(L37&gt;0,"In Progress","Not Started"))</f>
        <v/>
      </c>
      <c r="Q37" s="35">
        <f>IFERROR(MID($A$1,FIND(" acq",$A$1)-4,4)*1,"")</f>
        <v/>
      </c>
      <c r="R37" s="7" t="n"/>
      <c r="S37" s="111" t="n"/>
    </row>
    <row r="38">
      <c r="A38" s="17" t="n">
        <v>75</v>
      </c>
      <c r="B38" s="7" t="inlineStr">
        <is>
          <t>0700 - Roofing</t>
        </is>
      </c>
      <c r="C38" s="7" t="inlineStr">
        <is>
          <t>Articulating Lift Rental</t>
        </is>
      </c>
      <c r="D38" s="40" t="n"/>
      <c r="E38" s="41" t="inlineStr">
        <is>
          <t>GC</t>
        </is>
      </c>
      <c r="F38" s="7" t="inlineStr">
        <is>
          <t>Year 1</t>
        </is>
      </c>
      <c r="G38" s="20" t="n">
        <v>5000</v>
      </c>
      <c r="H38" s="20" t="n">
        <v>5000</v>
      </c>
      <c r="I38" s="21">
        <f>G38-H38</f>
        <v/>
      </c>
      <c r="J38" s="8">
        <f>IF(G38=0,0,H38/G38)</f>
        <v/>
      </c>
      <c r="K38" s="35" t="n">
        <v>0</v>
      </c>
      <c r="L38" s="8">
        <f>MIN(J38,1)</f>
        <v/>
      </c>
      <c r="N38" s="7">
        <f>IF(E38="GC","1st Call","Other")</f>
        <v/>
      </c>
      <c r="O38" s="7">
        <f>IF(L38&gt;=1,"Complete",IF(L38&gt;0,"In Progress","Not Started"))</f>
        <v/>
      </c>
      <c r="Q38" s="35">
        <f>IFERROR(MID($A$1,FIND(" acq",$A$1)-4,4)*1,"")</f>
        <v/>
      </c>
      <c r="S38" s="112" t="n"/>
    </row>
    <row r="39">
      <c r="A39" s="7" t="n">
        <v>114</v>
      </c>
      <c r="B39" s="7" t="inlineStr">
        <is>
          <t>0900 - FF&amp;E in Units</t>
        </is>
      </c>
      <c r="C39" s="7" t="inlineStr">
        <is>
          <t>Unit deferred maintenance</t>
        </is>
      </c>
      <c r="D39" s="40" t="inlineStr">
        <is>
          <t>Sub floor repairs</t>
        </is>
      </c>
      <c r="E39" s="41" t="inlineStr">
        <is>
          <t>GC</t>
        </is>
      </c>
      <c r="F39" s="7" t="inlineStr">
        <is>
          <t>Year 1</t>
        </is>
      </c>
      <c r="G39" s="20" t="n">
        <v>5000</v>
      </c>
      <c r="H39" s="20" t="n">
        <v>5000</v>
      </c>
      <c r="I39" s="21">
        <f>G39-H39</f>
        <v/>
      </c>
      <c r="J39" s="8">
        <f>IF(G39=0,0,H39/G39)</f>
        <v/>
      </c>
      <c r="K39" s="35" t="n">
        <v>0</v>
      </c>
      <c r="L39" s="18">
        <f>MIN(J39,1)</f>
        <v/>
      </c>
      <c r="M39" s="48" t="inlineStr">
        <is>
          <t>Sub floor repairs</t>
        </is>
      </c>
      <c r="N39" s="48">
        <f>IF(E39="GC","1st Call","Other")</f>
        <v/>
      </c>
      <c r="O39" s="48">
        <f>IF(L39&gt;=1,"Complete",IF(L39&gt;0,"In Progress","Not Started"))</f>
        <v/>
      </c>
      <c r="P39" s="48" t="n"/>
      <c r="Q39" s="70">
        <f>IFERROR(MID($A$1,FIND(" acq",$A$1)-4,4)*1,"")</f>
        <v/>
      </c>
      <c r="S39" s="112" t="n"/>
    </row>
    <row r="40" ht="30" customHeight="1">
      <c r="A40" s="17" t="n">
        <v>128</v>
      </c>
      <c r="B40" s="7" t="inlineStr">
        <is>
          <t>1100- Specialties, Equipment &amp; Furnishings</t>
        </is>
      </c>
      <c r="C40" s="7" t="inlineStr">
        <is>
          <t>Pool Area Remodel</t>
        </is>
      </c>
      <c r="D40" s="40" t="inlineStr">
        <is>
          <t>Replace bamboo screen around pool equipment room with better screen, misc repairs and pool equipment</t>
        </is>
      </c>
      <c r="E40" s="41" t="inlineStr">
        <is>
          <t>GC</t>
        </is>
      </c>
      <c r="F40" s="7" t="inlineStr">
        <is>
          <t>Year 1</t>
        </is>
      </c>
      <c r="G40" s="20" t="n">
        <v>5000</v>
      </c>
      <c r="H40" s="20" t="n">
        <v>5000</v>
      </c>
      <c r="I40" s="21">
        <f>G40-H40</f>
        <v/>
      </c>
      <c r="J40" s="8">
        <f>IF(G40=0,0,H40/G40)</f>
        <v/>
      </c>
      <c r="K40" s="35" t="n">
        <v>0</v>
      </c>
      <c r="L40" s="8">
        <f>MIN(J40,1)</f>
        <v/>
      </c>
      <c r="M40" t="inlineStr">
        <is>
          <t>Replace bamboo screen around pool equipment room with better screen, misc repairs and pool equipment</t>
        </is>
      </c>
      <c r="N40" s="7">
        <f>IF(E40="GC","1st Call","Other")</f>
        <v/>
      </c>
      <c r="O40" s="7">
        <f>IF(L40&gt;=1,"Complete",IF(L40&gt;0,"In Progress","Not Started"))</f>
        <v/>
      </c>
      <c r="Q40" s="35">
        <f>IFERROR(MID($A$1,FIND(" acq",$A$1)-4,4)*1,"")</f>
        <v/>
      </c>
      <c r="S40" s="112" t="n"/>
    </row>
    <row r="41" ht="30" customHeight="1">
      <c r="A41" s="7" t="n">
        <v>12</v>
      </c>
      <c r="B41" s="7" t="inlineStr">
        <is>
          <t>0200 - Site Utilities &amp; Improvements</t>
        </is>
      </c>
      <c r="C41" s="7" t="inlineStr">
        <is>
          <t>Concrete Pavement</t>
        </is>
      </c>
      <c r="D41" s="40" t="inlineStr">
        <is>
          <t>From PCA- Allowance to repair all areas of random pavement cracks scattered throughout the parking areas</t>
        </is>
      </c>
      <c r="E41" s="41" t="inlineStr">
        <is>
          <t>GC</t>
        </is>
      </c>
      <c r="F41" s="7" t="inlineStr">
        <is>
          <t>Year 1</t>
        </is>
      </c>
      <c r="G41" s="20" t="n">
        <v>4500</v>
      </c>
      <c r="H41" s="20" t="n">
        <v>4500</v>
      </c>
      <c r="I41" s="21">
        <f>G41-H41</f>
        <v/>
      </c>
      <c r="J41" s="8">
        <f>IF(G41=0,0,H41/G41)</f>
        <v/>
      </c>
      <c r="K41" s="35" t="n">
        <v>0</v>
      </c>
      <c r="L41" s="8">
        <f>MIN(J41,1)</f>
        <v/>
      </c>
      <c r="M41" t="inlineStr">
        <is>
          <t>From PCA- Allowance to repair all areas of random pavement cracks scattered throughout the parking areas</t>
        </is>
      </c>
      <c r="N41" s="7">
        <f>IF(E41="GC","1st Call","Other")</f>
        <v/>
      </c>
      <c r="O41" s="7">
        <f>IF(L41&gt;=1,"Complete",IF(L41&gt;0,"In Progress","Not Started"))</f>
        <v/>
      </c>
      <c r="Q41" s="35">
        <f>IFERROR(MID($A$1,FIND(" acq",$A$1)-4,4)*1,"")</f>
        <v/>
      </c>
      <c r="S41" s="112" t="n"/>
    </row>
    <row r="42">
      <c r="A42" s="17" t="n">
        <v>23</v>
      </c>
      <c r="B42" s="7" t="inlineStr">
        <is>
          <t>0200 - Site Utilities &amp; Improvements</t>
        </is>
      </c>
      <c r="C42" s="7" t="inlineStr">
        <is>
          <t>Dumpster enclosures</t>
        </is>
      </c>
      <c r="D42" s="40" t="inlineStr">
        <is>
          <t>Paint enclosure</t>
        </is>
      </c>
      <c r="E42" s="41" t="inlineStr">
        <is>
          <t>GC</t>
        </is>
      </c>
      <c r="F42" s="7" t="inlineStr">
        <is>
          <t>Year 1</t>
        </is>
      </c>
      <c r="G42" s="20" t="n">
        <v>4500</v>
      </c>
      <c r="H42" s="20" t="n">
        <v>4500</v>
      </c>
      <c r="I42" s="21">
        <f>G42-H42</f>
        <v/>
      </c>
      <c r="J42" s="8">
        <f>IF(G42=0,0,H42/G42)</f>
        <v/>
      </c>
      <c r="K42" s="35" t="n">
        <v>0</v>
      </c>
      <c r="L42" s="8">
        <f>MIN(J42,1)</f>
        <v/>
      </c>
      <c r="M42" t="inlineStr">
        <is>
          <t>Paint enclosure</t>
        </is>
      </c>
      <c r="N42" s="7">
        <f>IF(E42="GC","1st Call","Other")</f>
        <v/>
      </c>
      <c r="O42" s="7">
        <f>IF(L42&gt;=1,"Complete",IF(L42&gt;0,"In Progress","Not Started"))</f>
        <v/>
      </c>
      <c r="Q42" s="35">
        <f>IFERROR(MID($A$1,FIND(" acq",$A$1)-4,4)*1,"")</f>
        <v/>
      </c>
      <c r="S42" s="112" t="n"/>
    </row>
    <row r="43">
      <c r="A43" s="7" t="n">
        <v>146</v>
      </c>
      <c r="B43" s="7" t="inlineStr">
        <is>
          <t>1400 - Plumbing</t>
        </is>
      </c>
      <c r="C43" s="7" t="inlineStr">
        <is>
          <t>Water pressure regulator / back-flow preventer</t>
        </is>
      </c>
      <c r="D43" s="40" t="inlineStr">
        <is>
          <t>inspect and repair PVB's</t>
        </is>
      </c>
      <c r="E43" s="41" t="inlineStr">
        <is>
          <t>GC</t>
        </is>
      </c>
      <c r="F43" s="7" t="inlineStr">
        <is>
          <t>Year 1</t>
        </is>
      </c>
      <c r="G43" s="20" t="n">
        <v>3500</v>
      </c>
      <c r="H43" s="20" t="n">
        <v>3500</v>
      </c>
      <c r="I43" s="21">
        <f>G43-H43</f>
        <v/>
      </c>
      <c r="J43" s="8">
        <f>IF(G43=0,0,H43/G43)</f>
        <v/>
      </c>
      <c r="K43" s="35" t="n">
        <v>0</v>
      </c>
      <c r="L43" s="8">
        <f>MIN(J43,1)</f>
        <v/>
      </c>
      <c r="M43" t="inlineStr">
        <is>
          <t>inspect and repair PVB's</t>
        </is>
      </c>
      <c r="N43" s="7">
        <f>IF(E43="GC","1st Call","Other")</f>
        <v/>
      </c>
      <c r="O43" s="7">
        <f>IF(L43&gt;=1,"Complete",IF(L43&gt;0,"In Progress","Not Started"))</f>
        <v/>
      </c>
      <c r="Q43" s="35">
        <f>IFERROR(MID($A$1,FIND(" acq",$A$1)-4,4)*1,"")</f>
        <v/>
      </c>
      <c r="S43" s="112" t="n"/>
    </row>
    <row r="44" ht="45" customHeight="1">
      <c r="A44" s="17" t="n">
        <v>15</v>
      </c>
      <c r="B44" s="7" t="inlineStr">
        <is>
          <t>0200 - Site Utilities &amp; Improvements</t>
        </is>
      </c>
      <c r="C44" s="7" t="inlineStr">
        <is>
          <t>Sidewalk Railing</t>
        </is>
      </c>
      <c r="D44" s="40" t="inlineStr">
        <is>
          <t>From PCA- Install a guardrail along the east edge of the wide sidewalk leading to the maintenance garage where the adjacent
grade within 36" of the sidewalk drops more than 30"</t>
        </is>
      </c>
      <c r="E44" s="41" t="inlineStr">
        <is>
          <t>GC</t>
        </is>
      </c>
      <c r="F44" s="7" t="inlineStr">
        <is>
          <t>Year 1</t>
        </is>
      </c>
      <c r="G44" s="20" t="n">
        <v>3000</v>
      </c>
      <c r="H44" s="20" t="n">
        <v>3000</v>
      </c>
      <c r="I44" s="21">
        <f>G44-H44</f>
        <v/>
      </c>
      <c r="J44" s="8">
        <f>IF(G44=0,0,H44/G44)</f>
        <v/>
      </c>
      <c r="K44" s="35" t="n">
        <v>0</v>
      </c>
      <c r="L44" s="8">
        <f>MIN(J44,1)</f>
        <v/>
      </c>
      <c r="M44" t="inlineStr">
        <is>
          <t>From PCA- Install a guardrail along the east edge of the wide sidewalk leading to the maintenance garage where the adjacent
grade within 36" of the sidewalk drops more than 30"</t>
        </is>
      </c>
      <c r="N44" s="7">
        <f>IF(E44="GC","1st Call","Other")</f>
        <v/>
      </c>
      <c r="O44" s="7">
        <f>IF(L44&gt;=1,"Complete",IF(L44&gt;0,"In Progress","Not Started"))</f>
        <v/>
      </c>
      <c r="Q44" s="35">
        <f>IFERROR(MID($A$1,FIND(" acq",$A$1)-4,4)*1,"")</f>
        <v/>
      </c>
      <c r="S44" s="112" t="n"/>
    </row>
    <row r="45" ht="120" customHeight="1">
      <c r="A45" s="7" t="n">
        <v>16</v>
      </c>
      <c r="B45" s="7" t="inlineStr">
        <is>
          <t>0200 - Site Utilities &amp; Improvements</t>
        </is>
      </c>
      <c r="C45" s="7" t="inlineStr">
        <is>
          <t>Concrete Stairs</t>
        </is>
      </c>
      <c r="D45" s="40" t="inlineStr">
        <is>
          <t>From PCA- Due to the muddy, deteriorated landscape conditions at the fire sprinkler riser room of Building 1 discussed in Section 3.2.4 and the significant transition from grade to the floor of the room, it is recommended that property ownership consider constructing stairs to access this room as part of future property enhancements. A similar elevation change is also at Building 3 which should also be considered for future installation of access stairs</t>
        </is>
      </c>
      <c r="E45" s="41" t="inlineStr">
        <is>
          <t>GC</t>
        </is>
      </c>
      <c r="F45" s="7" t="inlineStr">
        <is>
          <t>Year 1</t>
        </is>
      </c>
      <c r="G45" s="20" t="n">
        <v>3000</v>
      </c>
      <c r="H45" s="20" t="n">
        <v>3000</v>
      </c>
      <c r="I45" s="21">
        <f>G45-H45</f>
        <v/>
      </c>
      <c r="J45" s="8">
        <f>IF(G45=0,0,H45/G45)</f>
        <v/>
      </c>
      <c r="K45" s="35" t="n">
        <v>0</v>
      </c>
      <c r="L45" s="8">
        <f>MIN(J45,1)</f>
        <v/>
      </c>
      <c r="M45" t="inlineStr">
        <is>
          <t>From PCA- Due to the muddy, deteriorated landscape conditions at the fire sprinkler riser room of Building 1 discussed in Section 3.2.4 and the significant transition from grade to the floor of the ro</t>
        </is>
      </c>
      <c r="N45" s="7">
        <f>IF(E45="GC","1st Call","Other")</f>
        <v/>
      </c>
      <c r="O45" s="7">
        <f>IF(L45&gt;=1,"Complete",IF(L45&gt;0,"In Progress","Not Started"))</f>
        <v/>
      </c>
      <c r="Q45" s="35">
        <f>IFERROR(MID($A$1,FIND(" acq",$A$1)-4,4)*1,"")</f>
        <v/>
      </c>
      <c r="S45" s="112" t="n"/>
    </row>
    <row r="46" ht="30" customHeight="1">
      <c r="A46" s="17" t="n">
        <v>17</v>
      </c>
      <c r="B46" s="7" t="inlineStr">
        <is>
          <t>0200 - Site Utilities &amp; Improvements</t>
        </is>
      </c>
      <c r="C46" s="7" t="inlineStr">
        <is>
          <t xml:space="preserve">Accessibility </t>
        </is>
      </c>
      <c r="D46" s="40" t="inlineStr">
        <is>
          <t>From PCA- Install edge protection at the base of the guardrail along the west side of the pool deck for FHAA compliance</t>
        </is>
      </c>
      <c r="E46" s="41" t="inlineStr">
        <is>
          <t>GC</t>
        </is>
      </c>
      <c r="F46" s="7" t="inlineStr">
        <is>
          <t>Year 1</t>
        </is>
      </c>
      <c r="G46" s="20" t="n">
        <v>3000</v>
      </c>
      <c r="H46" s="20" t="n">
        <v>3000</v>
      </c>
      <c r="I46" s="21">
        <f>G46-H46</f>
        <v/>
      </c>
      <c r="J46" s="8">
        <f>IF(G46=0,0,H46/G46)</f>
        <v/>
      </c>
      <c r="K46" s="35" t="n">
        <v>0</v>
      </c>
      <c r="L46" s="8">
        <f>MIN(J46,1)</f>
        <v/>
      </c>
      <c r="M46" t="inlineStr">
        <is>
          <t>From PCA- Install edge protection at the base of the guardrail along the west side of the pool deck for FHAA compliance</t>
        </is>
      </c>
      <c r="N46" s="7">
        <f>IF(E46="GC","1st Call","Other")</f>
        <v/>
      </c>
      <c r="O46" s="7">
        <f>IF(L46&gt;=1,"Complete",IF(L46&gt;0,"In Progress","Not Started"))</f>
        <v/>
      </c>
      <c r="Q46" s="35">
        <f>IFERROR(MID($A$1,FIND(" acq",$A$1)-4,4)*1,"")</f>
        <v/>
      </c>
      <c r="S46" s="112" t="n"/>
    </row>
    <row r="47" ht="75" customHeight="1">
      <c r="A47" s="7" t="n">
        <v>49</v>
      </c>
      <c r="B47" s="7" t="inlineStr">
        <is>
          <t>0300 - Excavation &amp; Foundations</t>
        </is>
      </c>
      <c r="C47" s="7" t="inlineStr">
        <is>
          <t>Foundation Repair</t>
        </is>
      </c>
      <c r="D47" s="40" t="inlineStr">
        <is>
          <t>Review all exposed areas and appropriately repair any foundation cracking such as the ones noted near garage G505
on Building 5, the linear cracks in the common area corridor/breezeway of Building 1 and the deteriorated joint
sealant at the breezeway of Building 4</t>
        </is>
      </c>
      <c r="E47" s="41" t="inlineStr">
        <is>
          <t>GC</t>
        </is>
      </c>
      <c r="F47" s="7" t="inlineStr">
        <is>
          <t>Year 1</t>
        </is>
      </c>
      <c r="G47" s="20" t="n">
        <v>3000</v>
      </c>
      <c r="H47" s="20" t="n">
        <v>3000</v>
      </c>
      <c r="I47" s="21">
        <f>G47-H47</f>
        <v/>
      </c>
      <c r="J47" s="8">
        <f>IF(G47=0,0,H47/G47)</f>
        <v/>
      </c>
      <c r="K47" s="35" t="n">
        <v>0</v>
      </c>
      <c r="L47" s="8">
        <f>MIN(J47,1)</f>
        <v/>
      </c>
      <c r="M47" t="inlineStr">
        <is>
          <t>Review all exposed areas and appropriately repair any foundation cracking such as the ones noted near garage G505
on Building 5, the linear cracks in the common area corridor/breezeway of Building 1 a</t>
        </is>
      </c>
      <c r="N47" s="7">
        <f>IF(E47="GC","1st Call","Other")</f>
        <v/>
      </c>
      <c r="O47" s="7">
        <f>IF(L47&gt;=1,"Complete",IF(L47&gt;0,"In Progress","Not Started"))</f>
        <v/>
      </c>
      <c r="Q47" s="35">
        <f>IFERROR(MID($A$1,FIND(" acq",$A$1)-4,4)*1,"")</f>
        <v/>
      </c>
      <c r="S47" s="112" t="n"/>
    </row>
    <row r="48">
      <c r="A48" s="17" t="n">
        <v>126</v>
      </c>
      <c r="B48" s="7" t="inlineStr">
        <is>
          <t>1100- Specialties, Equipment &amp; Furnishings</t>
        </is>
      </c>
      <c r="C48" s="7" t="inlineStr">
        <is>
          <t>Fitness Center Remodel</t>
        </is>
      </c>
      <c r="D48" s="40" t="inlineStr">
        <is>
          <t>Allowance for minor repairs</t>
        </is>
      </c>
      <c r="E48" s="41" t="inlineStr">
        <is>
          <t>GC</t>
        </is>
      </c>
      <c r="F48" s="7" t="inlineStr">
        <is>
          <t>Year 1</t>
        </is>
      </c>
      <c r="G48" s="20" t="n">
        <v>3000</v>
      </c>
      <c r="H48" s="20" t="n">
        <v>3000</v>
      </c>
      <c r="I48" s="21">
        <f>G48-H48</f>
        <v/>
      </c>
      <c r="J48" s="8">
        <f>IF(G48=0,0,H48/G48)</f>
        <v/>
      </c>
      <c r="K48" s="35" t="n">
        <v>0</v>
      </c>
      <c r="L48" s="8">
        <f>MIN(J48,1)</f>
        <v/>
      </c>
      <c r="M48" t="inlineStr">
        <is>
          <t>Allowance for minor repairs</t>
        </is>
      </c>
      <c r="N48" s="7">
        <f>IF(E48="GC","1st Call","Other")</f>
        <v/>
      </c>
      <c r="O48" s="7">
        <f>IF(L48&gt;=1,"Complete",IF(L48&gt;0,"In Progress","Not Started"))</f>
        <v/>
      </c>
      <c r="Q48" s="35">
        <f>IFERROR(MID($A$1,FIND(" acq",$A$1)-4,4)*1,"")</f>
        <v/>
      </c>
      <c r="S48" s="112" t="n"/>
    </row>
    <row r="49">
      <c r="A49" s="7" t="n">
        <v>125</v>
      </c>
      <c r="B49" s="7" t="inlineStr">
        <is>
          <t>1100- Specialties, Equipment &amp; Furnishings</t>
        </is>
      </c>
      <c r="C49" s="7" t="inlineStr">
        <is>
          <t>Indoor Basketball Area Furniture</t>
        </is>
      </c>
      <c r="D49" s="40" t="inlineStr">
        <is>
          <t>Replace 2 long benches</t>
        </is>
      </c>
      <c r="E49" s="41" t="inlineStr">
        <is>
          <t>GC</t>
        </is>
      </c>
      <c r="F49" s="7" t="inlineStr">
        <is>
          <t>Year 1</t>
        </is>
      </c>
      <c r="G49" s="20" t="n">
        <v>2000</v>
      </c>
      <c r="H49" s="20" t="n">
        <v>2000</v>
      </c>
      <c r="I49" s="21">
        <f>G49-H49</f>
        <v/>
      </c>
      <c r="J49" s="8">
        <f>IF(G49=0,0,H49/G49)</f>
        <v/>
      </c>
      <c r="K49" s="35" t="n">
        <v>0</v>
      </c>
      <c r="L49" s="8">
        <f>MIN(J49,1)</f>
        <v/>
      </c>
      <c r="M49" t="inlineStr">
        <is>
          <t>Replace 2 long benches</t>
        </is>
      </c>
      <c r="N49" s="7">
        <f>IF(E49="GC","1st Call","Other")</f>
        <v/>
      </c>
      <c r="O49" s="7">
        <f>IF(L49&gt;=1,"Complete",IF(L49&gt;0,"In Progress","Not Started"))</f>
        <v/>
      </c>
      <c r="Q49" s="35">
        <f>IFERROR(MID($A$1,FIND(" acq",$A$1)-4,4)*1,"")</f>
        <v/>
      </c>
      <c r="S49" s="112" t="n"/>
    </row>
    <row r="50">
      <c r="A50" s="17" t="n">
        <v>132</v>
      </c>
      <c r="B50" s="7" t="inlineStr">
        <is>
          <t>1100- Specialties, Equipment &amp; Furnishings</t>
        </is>
      </c>
      <c r="C50" s="7" t="inlineStr">
        <is>
          <t>Business Center &amp; Office Computers</t>
        </is>
      </c>
      <c r="D50" s="40" t="inlineStr">
        <is>
          <t>1 computer is cracked and needs to be replaced.</t>
        </is>
      </c>
      <c r="E50" s="69" t="inlineStr">
        <is>
          <t>PMC</t>
        </is>
      </c>
      <c r="F50" s="7" t="inlineStr">
        <is>
          <t>Year 1</t>
        </is>
      </c>
      <c r="G50" s="20" t="n">
        <v>1500</v>
      </c>
      <c r="H50" s="20" t="n">
        <v>5287</v>
      </c>
      <c r="I50" s="21">
        <f>G50-H50</f>
        <v/>
      </c>
      <c r="J50" s="8">
        <f>IF(G50=0,0,H50/G50)</f>
        <v/>
      </c>
      <c r="K50" s="35" t="inlineStr">
        <is>
          <t>N/A</t>
        </is>
      </c>
      <c r="L50" s="8">
        <f>MIN(J50,1)</f>
        <v/>
      </c>
      <c r="M50" t="inlineStr">
        <is>
          <t>1 computer is cracked and needs to be replaced.</t>
        </is>
      </c>
      <c r="N50" s="7">
        <f>IF(E50="GC","1st Call","Other")</f>
        <v/>
      </c>
      <c r="O50" s="7">
        <f>IF(L50&gt;=1,"Complete",IF(L50&gt;0,"In Progress","Not Started"))</f>
        <v/>
      </c>
      <c r="Q50" s="35">
        <f>IFERROR(MID($A$1,FIND(" acq",$A$1)-4,4)*1,"")</f>
        <v/>
      </c>
      <c r="S50" s="112" t="n"/>
    </row>
    <row r="51" ht="60" customHeight="1">
      <c r="A51" s="7" t="n">
        <v>14</v>
      </c>
      <c r="B51" s="7" t="inlineStr">
        <is>
          <t>0200 - Site Utilities &amp; Improvements</t>
        </is>
      </c>
      <c r="C51" s="7" t="inlineStr">
        <is>
          <t>Sidewalk Repair</t>
        </is>
      </c>
      <c r="D51" s="40" t="inlineStr">
        <is>
          <t>From PCA- Area of heaving adjacent to the pavement curb near the southwest corner of Building 4 and deteriorated sealant in the joint between this same stretch of sidewalk and the adjacent curb.</t>
        </is>
      </c>
      <c r="E51" s="41" t="inlineStr">
        <is>
          <t>GC</t>
        </is>
      </c>
      <c r="F51" s="7" t="inlineStr">
        <is>
          <t>Year 1</t>
        </is>
      </c>
      <c r="G51" s="20" t="n">
        <v>1000</v>
      </c>
      <c r="H51" s="20" t="n">
        <v>1000</v>
      </c>
      <c r="I51" s="21">
        <f>G51-H51</f>
        <v/>
      </c>
      <c r="J51" s="8">
        <f>IF(G51=0,0,H51/G51)</f>
        <v/>
      </c>
      <c r="K51" s="35" t="n">
        <v>0</v>
      </c>
      <c r="L51" s="8">
        <f>MIN(J51,1)</f>
        <v/>
      </c>
      <c r="M51" t="inlineStr">
        <is>
          <t>From PCA- Area of heaving adjacent to the pavement curb near the southwest corner of Building 4 and deteriorated sealant in the joint between this same stretch of sidewalk and the adjacent curb.</t>
        </is>
      </c>
      <c r="N51" s="7">
        <f>IF(E51="GC","1st Call","Other")</f>
        <v/>
      </c>
      <c r="O51" s="7">
        <f>IF(L51&gt;=1,"Complete",IF(L51&gt;0,"In Progress","Not Started"))</f>
        <v/>
      </c>
      <c r="Q51" s="35">
        <f>IFERROR(MID($A$1,FIND(" acq",$A$1)-4,4)*1,"")</f>
        <v/>
      </c>
      <c r="S51" s="112" t="n"/>
    </row>
    <row r="52" ht="30" customHeight="1">
      <c r="A52" s="17" t="n">
        <v>142</v>
      </c>
      <c r="B52" s="7" t="inlineStr">
        <is>
          <t>1100- Specialties, Equipment &amp; Furnishings</t>
        </is>
      </c>
      <c r="C52" s="7" t="inlineStr">
        <is>
          <t>Cigarette Urns</t>
        </is>
      </c>
      <c r="D52" s="40" t="inlineStr">
        <is>
          <t>Per Shelly, look at adding smoking urns where needed to reduce cigarette butts throughout property</t>
        </is>
      </c>
      <c r="E52" s="41" t="inlineStr">
        <is>
          <t>GC</t>
        </is>
      </c>
      <c r="F52" s="7" t="inlineStr">
        <is>
          <t>Year 1</t>
        </is>
      </c>
      <c r="G52" s="20" t="n">
        <v>1000</v>
      </c>
      <c r="H52" s="20" t="n">
        <v>1000</v>
      </c>
      <c r="I52" s="21">
        <f>G52-H52</f>
        <v/>
      </c>
      <c r="J52" s="8">
        <f>IF(G52=0,0,H52/G52)</f>
        <v/>
      </c>
      <c r="K52" s="35" t="n">
        <v>0</v>
      </c>
      <c r="L52" s="8">
        <f>MIN(J52,1)</f>
        <v/>
      </c>
      <c r="M52" t="inlineStr">
        <is>
          <t>Per Shelly, look at adding smoking urns where needed to reduce cigarette butts throughout property</t>
        </is>
      </c>
      <c r="N52" s="7">
        <f>IF(E52="GC","1st Call","Other")</f>
        <v/>
      </c>
      <c r="O52" s="7">
        <f>IF(L52&gt;=1,"Complete",IF(L52&gt;0,"In Progress","Not Started"))</f>
        <v/>
      </c>
      <c r="Q52" s="35">
        <f>IFERROR(MID($A$1,FIND(" acq",$A$1)-4,4)*1,"")</f>
        <v/>
      </c>
      <c r="S52" s="112" t="n"/>
    </row>
    <row r="53">
      <c r="D53" s="40" t="n"/>
      <c r="E53" s="41" t="n"/>
      <c r="G53" s="20" t="n"/>
      <c r="H53" s="20" t="n"/>
      <c r="I53" s="21" t="n"/>
      <c r="J53" s="8" t="n"/>
      <c r="K53" s="35" t="n"/>
      <c r="S53" s="112" t="n"/>
    </row>
    <row r="54">
      <c r="C54" s="48" t="inlineStr">
        <is>
          <t>PROJECTS subtotal (excl. contingency/CM fee)</t>
        </is>
      </c>
      <c r="E54" s="68" t="n"/>
      <c r="G54" s="22">
        <f>SUM(G5:G52)</f>
        <v/>
      </c>
      <c r="H54" s="22">
        <f>SUM(H5:H52)</f>
        <v/>
      </c>
      <c r="I54" s="22">
        <f>SUM(I5:I52)</f>
        <v/>
      </c>
      <c r="J54" s="18">
        <f>IF(G54=0,0,H54/G54)</f>
        <v/>
      </c>
      <c r="K54" s="35" t="n"/>
      <c r="L54" s="8">
        <f>MIN(J54,1)</f>
        <v/>
      </c>
      <c r="O54" s="7">
        <f>IF(L54&gt;=1,"Complete",IF(L54&gt;0,"In Progress","Not Started"))</f>
        <v/>
      </c>
      <c r="S54" s="112" t="n"/>
    </row>
    <row r="55">
      <c r="E55" s="52" t="n"/>
      <c r="K55" s="35" t="n"/>
      <c r="S55" s="112" t="n"/>
    </row>
    <row r="56">
      <c r="A56" s="7" t="n">
        <v>168</v>
      </c>
      <c r="B56" s="7" t="inlineStr">
        <is>
          <t>Contingency &amp; Fees</t>
        </is>
      </c>
      <c r="C56" s="7" t="inlineStr">
        <is>
          <t>Construction Management Fee</t>
        </is>
      </c>
      <c r="D56" s="40" t="n"/>
      <c r="E56" s="67" t="inlineStr">
        <is>
          <t>CMF</t>
        </is>
      </c>
      <c r="F56" s="15" t="inlineStr">
        <is>
          <t>CM Fee</t>
        </is>
      </c>
      <c r="G56" s="20" t="n">
        <v>40222</v>
      </c>
      <c r="H56" s="20" t="n">
        <v>0</v>
      </c>
      <c r="I56" s="21" t="n">
        <v>0</v>
      </c>
      <c r="J56" s="8">
        <f>IF(G56=0,0,H56/G56)</f>
        <v/>
      </c>
      <c r="K56" s="35" t="inlineStr">
        <is>
          <t>N/A</t>
        </is>
      </c>
      <c r="L56" s="8">
        <f>MIN(J56,1)</f>
        <v/>
      </c>
      <c r="N56" s="7">
        <f>IF(E56="GC","1st Call","Other")</f>
        <v/>
      </c>
      <c r="O56" s="7">
        <f>IF(L56&gt;=1,"Complete",IF(L56&gt;0,"In Progress","Not Started"))</f>
        <v/>
      </c>
      <c r="Q56" s="35">
        <f>IFERROR(MID($A$1,FIND(" acq",$A$1)-4,4)*1,"")</f>
        <v/>
      </c>
      <c r="S56" s="112" t="n"/>
    </row>
    <row r="57">
      <c r="A57" s="7" t="n">
        <v>167</v>
      </c>
      <c r="B57" s="7" t="inlineStr">
        <is>
          <t>Contingency &amp; Fees</t>
        </is>
      </c>
      <c r="C57" s="7" t="inlineStr">
        <is>
          <t>Contingency</t>
        </is>
      </c>
      <c r="D57" s="40" t="n"/>
      <c r="E57" s="67" t="inlineStr">
        <is>
          <t>CON</t>
        </is>
      </c>
      <c r="F57" s="15" t="inlineStr">
        <is>
          <t>Contingency</t>
        </is>
      </c>
      <c r="G57" s="20" t="n">
        <v>20000</v>
      </c>
      <c r="H57" s="20" t="n">
        <v>0</v>
      </c>
      <c r="I57" s="21" t="n">
        <v>0</v>
      </c>
      <c r="J57" s="8">
        <f>IF(G57=0,0,H57/G57)</f>
        <v/>
      </c>
      <c r="K57" s="35" t="inlineStr">
        <is>
          <t>N/A</t>
        </is>
      </c>
      <c r="L57" s="8">
        <f>MIN(J57,1)</f>
        <v/>
      </c>
      <c r="N57" s="7">
        <f>IF(E57="GC","1st Call","Other")</f>
        <v/>
      </c>
      <c r="O57" s="7">
        <f>IF(L57&gt;=1,"Complete",IF(L57&gt;0,"In Progress","Not Started"))</f>
        <v/>
      </c>
      <c r="Q57" s="35">
        <f>IFERROR(MID($A$1,FIND(" acq",$A$1)-4,4)*1,"")</f>
        <v/>
      </c>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T173"/>
  <sheetViews>
    <sheetView topLeftCell="C56" zoomScaleNormal="100" workbookViewId="0">
      <selection activeCell="K56" sqref="K1:K1048576"/>
    </sheetView>
  </sheetViews>
  <sheetFormatPr baseColWidth="8" defaultColWidth="9.140625" defaultRowHeight="15"/>
  <cols>
    <col hidden="1" width="9.4257812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Hampton Courts — 2024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71</v>
      </c>
      <c r="B5" s="7" t="inlineStr">
        <is>
          <t>7200-0013</t>
        </is>
      </c>
      <c r="C5" s="7" t="inlineStr">
        <is>
          <t xml:space="preserve">Paint community  - working with Keys </t>
        </is>
      </c>
      <c r="D5" s="40" t="inlineStr">
        <is>
          <t>Paint community  - working with Keys</t>
        </is>
      </c>
      <c r="E5" s="41" t="inlineStr">
        <is>
          <t>GC</t>
        </is>
      </c>
      <c r="F5" s="7" t="inlineStr">
        <is>
          <t>Year 1</t>
        </is>
      </c>
      <c r="G5" s="20" t="n">
        <v>340000</v>
      </c>
      <c r="H5" s="20" t="n">
        <v>408000</v>
      </c>
      <c r="I5" s="21">
        <f>G5-H5</f>
        <v/>
      </c>
      <c r="J5" s="8">
        <f>IF(G5=0,0,H5/G5)</f>
        <v/>
      </c>
      <c r="K5" s="35" t="n">
        <v>0</v>
      </c>
      <c r="L5" s="8">
        <f>MIN(J5,1)</f>
        <v/>
      </c>
      <c r="M5" t="inlineStr">
        <is>
          <t>Paint community  - working with Keys</t>
        </is>
      </c>
      <c r="N5" s="7">
        <f>IF(E5="GC","1st Call","Other")</f>
        <v/>
      </c>
      <c r="O5" s="7">
        <f>IF(L5&gt;=1,"Complete",IF(L5&gt;0,"In Progress","Not Started"))</f>
        <v/>
      </c>
      <c r="Q5" s="35">
        <f>IFERROR(MID($A$1,FIND(" acq",$A$1)-4,4)*1,"")</f>
        <v/>
      </c>
      <c r="R5" s="7" t="n"/>
      <c r="S5" s="111" t="n"/>
    </row>
    <row r="6" ht="30" customHeight="1">
      <c r="A6" s="17" t="n">
        <v>101</v>
      </c>
      <c r="B6" s="7" t="inlineStr">
        <is>
          <t>7400-0041</t>
        </is>
      </c>
      <c r="C6" s="7" t="inlineStr">
        <is>
          <t>170 units we could add washer dryers  - Team to orde</t>
        </is>
      </c>
      <c r="D6" s="40" t="inlineStr">
        <is>
          <t>170 units we could add washer dryers  - Team to order stock and install on turn, reno, WO, PM</t>
        </is>
      </c>
      <c r="E6" s="67" t="inlineStr">
        <is>
          <t>Capex</t>
        </is>
      </c>
      <c r="F6" s="7" t="inlineStr">
        <is>
          <t>Year 1</t>
        </is>
      </c>
      <c r="G6" s="20" t="n">
        <v>221000</v>
      </c>
      <c r="H6" s="20" t="n">
        <v>49850</v>
      </c>
      <c r="I6" s="21">
        <f>G6-H6</f>
        <v/>
      </c>
      <c r="J6" s="8">
        <f>IF(G6=0,0,H6/G6)</f>
        <v/>
      </c>
      <c r="K6" s="35" t="inlineStr">
        <is>
          <t>N/A</t>
        </is>
      </c>
      <c r="L6" s="8">
        <f>MIN(J6,1)</f>
        <v/>
      </c>
      <c r="M6" t="inlineStr">
        <is>
          <t>170 units we could add washer dryers  - Team to order stock and install on turn, reno, WO, PM</t>
        </is>
      </c>
      <c r="N6" s="7">
        <f>IF(E6="GC","1st Call","Other")</f>
        <v/>
      </c>
      <c r="O6" s="7">
        <f>IF(L6&gt;=1,"Complete",IF(L6&gt;0,"In Progress","Not Started"))</f>
        <v/>
      </c>
      <c r="Q6" s="35">
        <f>IFERROR(MID($A$1,FIND(" acq",$A$1)-4,4)*1,"")</f>
        <v/>
      </c>
      <c r="R6" s="7" t="n"/>
      <c r="S6" s="111" t="n"/>
    </row>
    <row r="7" ht="75" customHeight="1">
      <c r="A7" s="7" t="n">
        <v>147</v>
      </c>
      <c r="B7" s="7" t="inlineStr">
        <is>
          <t>7200-0033</t>
        </is>
      </c>
      <c r="C7" s="7" t="inlineStr">
        <is>
          <t>PCA Item- $690,000- The maintenance supervisor repor</t>
        </is>
      </c>
      <c r="D7" s="40" t="inlineStr">
        <is>
          <t>PCA Item- $690,000- The maintenance supervisor reported that roughly 50% of the heat pump condensers are from the original 1986 construction, and roughly 50% of the FCUs are from the original 1986 construction. The equipment is typically given an EUL between 15- and 20-years. Spend as needed</t>
        </is>
      </c>
      <c r="E7" s="67" t="inlineStr">
        <is>
          <t>Capex</t>
        </is>
      </c>
      <c r="F7" s="7" t="inlineStr">
        <is>
          <t>Year 1</t>
        </is>
      </c>
      <c r="G7" s="20" t="n">
        <v>200000</v>
      </c>
      <c r="H7" s="20" t="n">
        <v>115052</v>
      </c>
      <c r="I7" s="21">
        <f>G7-H7</f>
        <v/>
      </c>
      <c r="J7" s="8">
        <f>IF(G7=0,0,H7/G7)</f>
        <v/>
      </c>
      <c r="K7" s="35" t="inlineStr">
        <is>
          <t>N/A</t>
        </is>
      </c>
      <c r="L7" s="8">
        <f>MIN(J7,1)</f>
        <v/>
      </c>
      <c r="M7" t="inlineStr">
        <is>
          <t>PCA Item- $690,000- The maintenance supervisor reported that roughly 50% of the heat pump condensers are from the original 1986 construction, and roughly 50% of the FCUs are from the original 1986 con</t>
        </is>
      </c>
      <c r="N7" s="7">
        <f>IF(E7="GC","1st Call","Other")</f>
        <v/>
      </c>
      <c r="O7" s="7">
        <f>IF(L7&gt;=1,"Complete",IF(L7&gt;0,"In Progress","Not Started"))</f>
        <v/>
      </c>
      <c r="Q7" s="35">
        <f>IFERROR(MID($A$1,FIND(" acq",$A$1)-4,4)*1,"")</f>
        <v/>
      </c>
      <c r="R7" s="7" t="n"/>
      <c r="S7" s="111" t="n"/>
    </row>
    <row r="8" ht="60" customHeight="1">
      <c r="A8" s="17" t="n">
        <v>17</v>
      </c>
      <c r="B8" s="7" t="inlineStr">
        <is>
          <t>7200-0064</t>
        </is>
      </c>
      <c r="C8" s="7" t="inlineStr">
        <is>
          <t xml:space="preserve">Seal Coat asphalt
PCA Item- $1,725- Limited surface </t>
        </is>
      </c>
      <c r="D8" s="40" t="inlineStr">
        <is>
          <t>Seal Coat asphalt
PCA Item- $1,725- Limited surface linear cracking and “map” or “alligator” cracking were noted along the drive aisle to the south of Building O. Repair of the noted area is recommended.</t>
        </is>
      </c>
      <c r="E8" s="41" t="inlineStr">
        <is>
          <t>GC</t>
        </is>
      </c>
      <c r="F8" s="7" t="inlineStr">
        <is>
          <t>Year 1</t>
        </is>
      </c>
      <c r="G8" s="20" t="n">
        <v>81000</v>
      </c>
      <c r="H8" s="20" t="n">
        <v>81000</v>
      </c>
      <c r="I8" s="21">
        <f>G8-H8</f>
        <v/>
      </c>
      <c r="J8" s="8">
        <f>IF(G8=0,0,H8/G8)</f>
        <v/>
      </c>
      <c r="K8" s="35" t="n">
        <v>0</v>
      </c>
      <c r="L8" s="8">
        <f>MIN(J8,1)</f>
        <v/>
      </c>
      <c r="M8" t="inlineStr">
        <is>
          <t>Seal Coat asphalt
PCA Item- $1,725- Limited surface linear cracking and “map” or “alligator” cracking were noted along the drive aisle to the south of Building O. Repair of the noted area is recommend</t>
        </is>
      </c>
      <c r="N8" s="7">
        <f>IF(E8="GC","1st Call","Other")</f>
        <v/>
      </c>
      <c r="O8" s="7">
        <f>IF(L8&gt;=1,"Complete",IF(L8&gt;0,"In Progress","Not Started"))</f>
        <v/>
      </c>
      <c r="Q8" s="35">
        <f>IFERROR(MID($A$1,FIND(" acq",$A$1)-4,4)*1,"")</f>
        <v/>
      </c>
      <c r="R8" s="7" t="n"/>
      <c r="S8" s="131" t="n">
        <v>45910</v>
      </c>
    </row>
    <row r="9" ht="75" customHeight="1">
      <c r="A9" s="7" t="n">
        <v>140</v>
      </c>
      <c r="B9" s="7" t="inlineStr">
        <is>
          <t>7200-0007</t>
        </is>
      </c>
      <c r="C9" s="7" t="inlineStr">
        <is>
          <t>PCA Item- $276,000- The maintenance supervisor repor</t>
        </is>
      </c>
      <c r="D9" s="40" t="inlineStr">
        <is>
          <t>PCA Item- $276,000- The maintenance supervisor reported that roughly 50% of the domestic water heaters are from the original 1986 construction. Electric, storage-type water heaters of this type have an estimated end of useful life (EUL) of 15-years. Spend as needed</t>
        </is>
      </c>
      <c r="E9" s="67" t="inlineStr">
        <is>
          <t>Capex</t>
        </is>
      </c>
      <c r="F9" s="7" t="inlineStr">
        <is>
          <t>Year 1</t>
        </is>
      </c>
      <c r="G9" s="20" t="n">
        <v>80000</v>
      </c>
      <c r="H9" s="20" t="n">
        <v>14127</v>
      </c>
      <c r="I9" s="21">
        <f>G9-H9</f>
        <v/>
      </c>
      <c r="J9" s="8">
        <f>IF(G9=0,0,H9/G9)</f>
        <v/>
      </c>
      <c r="K9" s="35" t="inlineStr">
        <is>
          <t>N/A</t>
        </is>
      </c>
      <c r="L9" s="8">
        <f>MIN(J9,1)</f>
        <v/>
      </c>
      <c r="M9" t="inlineStr">
        <is>
          <t>PCA Item- $276,000- The maintenance supervisor reported that roughly 50% of the domestic water heaters are from the original 1986 construction. Electric, storage-type water heaters of this type have a</t>
        </is>
      </c>
      <c r="N9" s="7">
        <f>IF(E9="GC","1st Call","Other")</f>
        <v/>
      </c>
      <c r="O9" s="7">
        <f>IF(L9&gt;=1,"Complete",IF(L9&gt;0,"In Progress","Not Started"))</f>
        <v/>
      </c>
      <c r="Q9" s="35">
        <f>IFERROR(MID($A$1,FIND(" acq",$A$1)-4,4)*1,"")</f>
        <v/>
      </c>
      <c r="R9" s="7" t="n"/>
      <c r="S9" s="111" t="n"/>
    </row>
    <row r="10">
      <c r="A10" s="17" t="n">
        <v>117</v>
      </c>
      <c r="B10" s="7" t="inlineStr">
        <is>
          <t>7200-0027</t>
        </is>
      </c>
      <c r="C10" s="7" t="inlineStr">
        <is>
          <t>New furniture - Keys</t>
        </is>
      </c>
      <c r="D10" s="40" t="inlineStr">
        <is>
          <t>New furniture - Keys</t>
        </is>
      </c>
      <c r="E10" s="67" t="inlineStr">
        <is>
          <t>Capex</t>
        </is>
      </c>
      <c r="F10" s="7" t="inlineStr">
        <is>
          <t>Year 1</t>
        </is>
      </c>
      <c r="G10" s="20" t="n">
        <v>75000</v>
      </c>
      <c r="H10" s="20" t="n">
        <v>44320</v>
      </c>
      <c r="I10" s="21">
        <f>G10-H10</f>
        <v/>
      </c>
      <c r="J10" s="8">
        <f>IF(G10=0,0,H10/G10)</f>
        <v/>
      </c>
      <c r="K10" s="35" t="inlineStr">
        <is>
          <t>N/A</t>
        </is>
      </c>
      <c r="L10" s="8">
        <f>MIN(J10,1)</f>
        <v/>
      </c>
      <c r="M10" t="inlineStr">
        <is>
          <t>New furniture - Keys</t>
        </is>
      </c>
      <c r="N10" s="7">
        <f>IF(E10="GC","1st Call","Other")</f>
        <v/>
      </c>
      <c r="O10" s="7">
        <f>IF(L10&gt;=1,"Complete",IF(L10&gt;0,"In Progress","Not Started"))</f>
        <v/>
      </c>
      <c r="Q10" s="35">
        <f>IFERROR(MID($A$1,FIND(" acq",$A$1)-4,4)*1,"")</f>
        <v/>
      </c>
      <c r="R10" s="7" t="n"/>
      <c r="S10" s="111" t="n"/>
    </row>
    <row r="11">
      <c r="A11" s="7" t="n">
        <v>116</v>
      </c>
      <c r="B11" s="7" t="inlineStr">
        <is>
          <t>7200-0032</t>
        </is>
      </c>
      <c r="C11" s="7" t="inlineStr">
        <is>
          <t>New carpeting in corridor and on stairs, lots of dry</t>
        </is>
      </c>
      <c r="D11" s="40" t="inlineStr">
        <is>
          <t>New carpeting in corridor and on stairs, lots of drywall repairs</t>
        </is>
      </c>
      <c r="E11" s="41" t="inlineStr">
        <is>
          <t>GC</t>
        </is>
      </c>
      <c r="F11" s="7" t="inlineStr">
        <is>
          <t>Year 1</t>
        </is>
      </c>
      <c r="G11" s="20" t="n">
        <v>60000</v>
      </c>
      <c r="H11" s="20" t="n">
        <v>60000</v>
      </c>
      <c r="I11" s="21">
        <f>G11-H11</f>
        <v/>
      </c>
      <c r="J11" s="8">
        <f>IF(G11=0,0,H11/G11)</f>
        <v/>
      </c>
      <c r="K11" s="35" t="n">
        <v>0</v>
      </c>
      <c r="L11" s="8">
        <f>MIN(J11,1)</f>
        <v/>
      </c>
      <c r="M11" t="inlineStr">
        <is>
          <t>New carpeting in corridor and on stairs, lots of drywall repairs</t>
        </is>
      </c>
      <c r="N11" s="7">
        <f>IF(E11="GC","1st Call","Other")</f>
        <v/>
      </c>
      <c r="O11" s="7">
        <f>IF(L11&gt;=1,"Complete",IF(L11&gt;0,"In Progress","Not Started"))</f>
        <v/>
      </c>
      <c r="Q11" s="35">
        <f>IFERROR(MID($A$1,FIND(" acq",$A$1)-4,4)*1,"")</f>
        <v/>
      </c>
      <c r="R11" s="7" t="n"/>
      <c r="S11" s="111" t="n"/>
    </row>
    <row r="12">
      <c r="A12" s="17" t="n">
        <v>121</v>
      </c>
      <c r="B12" s="7" t="inlineStr">
        <is>
          <t>7200-0061</t>
        </is>
      </c>
      <c r="C12" s="7" t="inlineStr">
        <is>
          <t>Supplement or replace furniture, add games - Keys</t>
        </is>
      </c>
      <c r="D12" s="40" t="inlineStr">
        <is>
          <t>Supplement or replace furniture, add games - Keys</t>
        </is>
      </c>
      <c r="E12" s="67" t="inlineStr">
        <is>
          <t>Capex</t>
        </is>
      </c>
      <c r="F12" s="7" t="inlineStr">
        <is>
          <t>Year 1</t>
        </is>
      </c>
      <c r="G12" s="20" t="n">
        <v>60000</v>
      </c>
      <c r="H12" s="20" t="n">
        <v>75025</v>
      </c>
      <c r="I12" s="21">
        <f>G12-H12</f>
        <v/>
      </c>
      <c r="J12" s="8">
        <f>IF(G12=0,0,H12/G12)</f>
        <v/>
      </c>
      <c r="K12" s="35" t="inlineStr">
        <is>
          <t>N/A</t>
        </is>
      </c>
      <c r="L12" s="8">
        <f>MIN(J12,1)</f>
        <v/>
      </c>
      <c r="M12" t="inlineStr">
        <is>
          <t>Supplement or replace furniture, add games - Keys</t>
        </is>
      </c>
      <c r="N12" s="7">
        <f>IF(E12="GC","1st Call","Other")</f>
        <v/>
      </c>
      <c r="O12" s="7">
        <f>IF(L12&gt;=1,"Complete",IF(L12&gt;0,"In Progress","Not Started"))</f>
        <v/>
      </c>
      <c r="Q12" s="35">
        <f>IFERROR(MID($A$1,FIND(" acq",$A$1)-4,4)*1,"")</f>
        <v/>
      </c>
      <c r="R12" s="7" t="n"/>
      <c r="S12" s="111" t="n"/>
    </row>
    <row r="13" ht="30" customHeight="1">
      <c r="A13" s="7" t="n">
        <v>63</v>
      </c>
      <c r="B13" s="7" t="inlineStr">
        <is>
          <t>7200-0002</t>
        </is>
      </c>
      <c r="C13" s="7" t="inlineStr">
        <is>
          <t xml:space="preserve">Clubhouse needs new roof, property received bid for </t>
        </is>
      </c>
      <c r="D13" s="40" t="inlineStr">
        <is>
          <t>Clubhouse needs new roof, property received bid for $40-$50k to replace</t>
        </is>
      </c>
      <c r="E13" s="41" t="inlineStr">
        <is>
          <t>GC</t>
        </is>
      </c>
      <c r="F13" s="7" t="inlineStr">
        <is>
          <t>Year 1</t>
        </is>
      </c>
      <c r="G13" s="20" t="n">
        <v>50000</v>
      </c>
      <c r="H13" s="20" t="n">
        <v>50000</v>
      </c>
      <c r="I13" s="21">
        <f>G13-H13</f>
        <v/>
      </c>
      <c r="J13" s="8">
        <f>IF(G13=0,0,H13/G13)</f>
        <v/>
      </c>
      <c r="K13" s="35" t="n">
        <v>0</v>
      </c>
      <c r="L13" s="8">
        <f>MIN(J13,1)</f>
        <v/>
      </c>
      <c r="M13" t="inlineStr">
        <is>
          <t>Clubhouse needs new roof, property received bid for $40-$50k to replace</t>
        </is>
      </c>
      <c r="N13" s="7">
        <f>IF(E13="GC","1st Call","Other")</f>
        <v/>
      </c>
      <c r="O13" s="7">
        <f>IF(L13&gt;=1,"Complete",IF(L13&gt;0,"In Progress","Not Started"))</f>
        <v/>
      </c>
      <c r="Q13" s="35">
        <f>IFERROR(MID($A$1,FIND(" acq",$A$1)-4,4)*1,"")</f>
        <v/>
      </c>
      <c r="R13" s="7" t="n"/>
      <c r="S13" s="111" t="n"/>
    </row>
    <row r="14" ht="30" customHeight="1">
      <c r="A14" s="17" t="n">
        <v>130</v>
      </c>
      <c r="B14" s="7" t="inlineStr">
        <is>
          <t>7200-0055</t>
        </is>
      </c>
      <c r="C14" s="7" t="inlineStr">
        <is>
          <t>Needed, would need to find space outside or repurpos</t>
        </is>
      </c>
      <c r="D14" s="40" t="inlineStr">
        <is>
          <t>Needed, would need to find space outside or repurpose laundry room if possible  - explore options</t>
        </is>
      </c>
      <c r="E14" s="67" t="inlineStr">
        <is>
          <t>Capex</t>
        </is>
      </c>
      <c r="F14" s="7" t="inlineStr">
        <is>
          <t>Year 1</t>
        </is>
      </c>
      <c r="G14" s="20" t="n">
        <v>50000</v>
      </c>
      <c r="H14" s="20" t="n">
        <v>3840</v>
      </c>
      <c r="I14" s="21">
        <f>G14-H14</f>
        <v/>
      </c>
      <c r="J14" s="8">
        <f>IF(G14=0,0,H14/G14)</f>
        <v/>
      </c>
      <c r="K14" s="35" t="inlineStr">
        <is>
          <t>N/A</t>
        </is>
      </c>
      <c r="L14" s="8">
        <f>MIN(J14,1)</f>
        <v/>
      </c>
      <c r="M14" t="inlineStr">
        <is>
          <t>Needed, would need to find space outside or repurpose laundry room if possible  - explore options</t>
        </is>
      </c>
      <c r="N14" s="7">
        <f>IF(E14="GC","1st Call","Other")</f>
        <v/>
      </c>
      <c r="O14" s="7">
        <f>IF(L14&gt;=1,"Complete",IF(L14&gt;0,"In Progress","Not Started"))</f>
        <v/>
      </c>
      <c r="Q14" s="35">
        <f>IFERROR(MID($A$1,FIND(" acq",$A$1)-4,4)*1,"")</f>
        <v/>
      </c>
      <c r="R14" s="7" t="n"/>
      <c r="S14" s="111" t="n"/>
    </row>
    <row r="15" ht="90" customHeight="1">
      <c r="A15" s="7" t="n">
        <v>19</v>
      </c>
      <c r="B15" s="7" t="inlineStr">
        <is>
          <t>7200-0045</t>
        </is>
      </c>
      <c r="C15" s="7" t="inlineStr">
        <is>
          <t>Initial property tree trim around buildings, landsca</t>
        </is>
      </c>
      <c r="D15" s="40" t="inlineStr">
        <is>
          <t>Initial property tree trim around buildings, landscape cleanup, entry and tour path enhancements, etc. PCA Item- $5,000- Vegetation was noted to be heavily overgrown at most areas adjacent to buildings, particularly surrounding the HVAC pad-mounted condensing units. Trimming/removal of overgrown vegetation is required at this time.</t>
        </is>
      </c>
      <c r="E15" s="41" t="inlineStr">
        <is>
          <t>GC</t>
        </is>
      </c>
      <c r="F15" s="7" t="inlineStr">
        <is>
          <t>Year 1</t>
        </is>
      </c>
      <c r="G15" s="20" t="n">
        <v>40000</v>
      </c>
      <c r="H15" s="20" t="n">
        <v>40000</v>
      </c>
      <c r="I15" s="21">
        <f>G15-H15</f>
        <v/>
      </c>
      <c r="J15" s="8">
        <f>IF(G15=0,0,H15/G15)</f>
        <v/>
      </c>
      <c r="K15" s="35" t="n">
        <v>0</v>
      </c>
      <c r="L15" s="8">
        <f>MIN(J15,1)</f>
        <v/>
      </c>
      <c r="M15" t="inlineStr">
        <is>
          <t>Initial property tree trim around buildings, landscape cleanup, entry and tour path enhancements, etc. PCA Item- $5,000- Vegetation was noted to be heavily overgrown at most areas adjacent to building</t>
        </is>
      </c>
      <c r="N15" s="7">
        <f>IF(E15="GC","1st Call","Other")</f>
        <v/>
      </c>
      <c r="O15" s="7">
        <f>IF(L15&gt;=1,"Complete",IF(L15&gt;0,"In Progress","Not Started"))</f>
        <v/>
      </c>
      <c r="Q15" s="35">
        <f>IFERROR(MID($A$1,FIND(" acq",$A$1)-4,4)*1,"")</f>
        <v/>
      </c>
      <c r="R15" s="7" t="n"/>
      <c r="S15" s="111" t="n"/>
    </row>
    <row r="16">
      <c r="A16" s="17" t="n">
        <v>119</v>
      </c>
      <c r="B16" s="7" t="inlineStr">
        <is>
          <t>7200-0074</t>
        </is>
      </c>
      <c r="C16" s="7" t="inlineStr">
        <is>
          <t>New equipment to supplement existing - Keys</t>
        </is>
      </c>
      <c r="D16" s="40" t="inlineStr">
        <is>
          <t>New equipment to supplement existing - Keys</t>
        </is>
      </c>
      <c r="E16" s="41" t="inlineStr">
        <is>
          <t>GC</t>
        </is>
      </c>
      <c r="F16" s="7" t="inlineStr">
        <is>
          <t>Year 1</t>
        </is>
      </c>
      <c r="G16" s="20" t="n">
        <v>40000</v>
      </c>
      <c r="H16" s="20" t="n">
        <v>40000</v>
      </c>
      <c r="I16" s="21">
        <f>G16-H16</f>
        <v/>
      </c>
      <c r="J16" s="8">
        <f>IF(G16=0,0,H16/G16)</f>
        <v/>
      </c>
      <c r="K16" s="35" t="n">
        <v>0</v>
      </c>
      <c r="L16" s="8">
        <f>MIN(J16,1)</f>
        <v/>
      </c>
      <c r="M16" t="inlineStr">
        <is>
          <t>New equipment to supplement existing - Keys</t>
        </is>
      </c>
      <c r="N16" s="7">
        <f>IF(E16="GC","1st Call","Other")</f>
        <v/>
      </c>
      <c r="O16" s="7">
        <f>IF(L16&gt;=1,"Complete",IF(L16&gt;0,"In Progress","Not Started"))</f>
        <v/>
      </c>
      <c r="Q16" s="35">
        <f>IFERROR(MID($A$1,FIND(" acq",$A$1)-4,4)*1,"")</f>
        <v/>
      </c>
      <c r="R16" s="7" t="n"/>
      <c r="S16" s="111" t="n"/>
    </row>
    <row r="17" ht="45" customHeight="1">
      <c r="A17" s="7" t="n">
        <v>124</v>
      </c>
      <c r="B17" s="7" t="inlineStr">
        <is>
          <t>7200-0059</t>
        </is>
      </c>
      <c r="C17" s="7" t="inlineStr">
        <is>
          <t>Pickleball courts in decent shape, budget for resurf</t>
        </is>
      </c>
      <c r="D17" s="40" t="inlineStr">
        <is>
          <t>Pickleball courts in decent shape, budget for resurfacing and concrete repair since blue surface is loose in places with water coming up through cracks.  Lights not functional, paint poles</t>
        </is>
      </c>
      <c r="E17" s="41" t="inlineStr">
        <is>
          <t>GC</t>
        </is>
      </c>
      <c r="F17" s="7" t="inlineStr">
        <is>
          <t>Year 1</t>
        </is>
      </c>
      <c r="G17" s="20" t="n">
        <v>40000</v>
      </c>
      <c r="H17" s="20" t="n">
        <v>40000</v>
      </c>
      <c r="I17" s="21">
        <f>G17-H17</f>
        <v/>
      </c>
      <c r="J17" s="8">
        <f>IF(G17=0,0,H17/G17)</f>
        <v/>
      </c>
      <c r="K17" s="35" t="n">
        <v>0</v>
      </c>
      <c r="L17" s="8">
        <f>MIN(J17,1)</f>
        <v/>
      </c>
      <c r="M17" t="inlineStr">
        <is>
          <t>Pickleball courts in decent shape, budget for resurfacing and concrete repair since blue surface is loose in places with water coming up through cracks.  Lights not functional, paint poles</t>
        </is>
      </c>
      <c r="N17" s="7">
        <f>IF(E17="GC","1st Call","Other")</f>
        <v/>
      </c>
      <c r="O17" s="7">
        <f>IF(L17&gt;=1,"Complete",IF(L17&gt;0,"In Progress","Not Started"))</f>
        <v/>
      </c>
      <c r="Q17" s="35">
        <f>IFERROR(MID($A$1,FIND(" acq",$A$1)-4,4)*1,"")</f>
        <v/>
      </c>
      <c r="R17" s="7" t="n"/>
      <c r="S17" s="111" t="n"/>
    </row>
    <row r="18">
      <c r="A18" s="17" t="n">
        <v>62</v>
      </c>
      <c r="B18" s="7" t="inlineStr">
        <is>
          <t>7200-0012</t>
        </is>
      </c>
      <c r="C18" s="7" t="inlineStr">
        <is>
          <t xml:space="preserve">Seal edges of delaminated cedar </t>
        </is>
      </c>
      <c r="D18" s="40" t="inlineStr">
        <is>
          <t>Seal edges of delaminated cedar</t>
        </is>
      </c>
      <c r="E18" s="41" t="inlineStr">
        <is>
          <t>GC</t>
        </is>
      </c>
      <c r="F18" s="7" t="inlineStr">
        <is>
          <t>Year 1</t>
        </is>
      </c>
      <c r="G18" s="20" t="n">
        <v>36000</v>
      </c>
      <c r="H18" s="20" t="n">
        <v>36000</v>
      </c>
      <c r="I18" s="21">
        <f>G18-H18</f>
        <v/>
      </c>
      <c r="J18" s="8">
        <f>IF(G18=0,0,H18/G18)</f>
        <v/>
      </c>
      <c r="K18" s="35" t="n">
        <v>0</v>
      </c>
      <c r="L18" s="8">
        <f>MIN(J18,1)</f>
        <v/>
      </c>
      <c r="M18" t="inlineStr">
        <is>
          <t>Seal edges of delaminated cedar</t>
        </is>
      </c>
      <c r="N18" s="7">
        <f>IF(E18="GC","1st Call","Other")</f>
        <v/>
      </c>
      <c r="O18" s="7">
        <f>IF(L18&gt;=1,"Complete",IF(L18&gt;0,"In Progress","Not Started"))</f>
        <v/>
      </c>
      <c r="Q18" s="35">
        <f>IFERROR(MID($A$1,FIND(" acq",$A$1)-4,4)*1,"")</f>
        <v/>
      </c>
      <c r="R18" s="7" t="n"/>
      <c r="S18" s="111" t="n"/>
    </row>
    <row r="19">
      <c r="A19" s="7" t="n">
        <v>154</v>
      </c>
      <c r="B19" s="7" t="inlineStr">
        <is>
          <t>7200-0040</t>
        </is>
      </c>
      <c r="C19" s="7" t="inlineStr">
        <is>
          <t>Replace wall packs</t>
        </is>
      </c>
      <c r="D19" s="40" t="inlineStr">
        <is>
          <t>Replace wall packs</t>
        </is>
      </c>
      <c r="E19" s="41" t="inlineStr">
        <is>
          <t>GC</t>
        </is>
      </c>
      <c r="F19" s="7" t="inlineStr">
        <is>
          <t>Year 1</t>
        </is>
      </c>
      <c r="G19" s="20" t="n">
        <v>36000</v>
      </c>
      <c r="H19" s="20" t="n">
        <v>36000</v>
      </c>
      <c r="I19" s="21">
        <f>G19-H19</f>
        <v/>
      </c>
      <c r="J19" s="8">
        <f>IF(G19=0,0,H19/G19)</f>
        <v/>
      </c>
      <c r="K19" s="35" t="n">
        <v>0</v>
      </c>
      <c r="L19" s="8">
        <f>MIN(J19,1)</f>
        <v/>
      </c>
      <c r="M19" t="inlineStr">
        <is>
          <t>Replace wall packs</t>
        </is>
      </c>
      <c r="N19" s="7">
        <f>IF(E19="GC","1st Call","Other")</f>
        <v/>
      </c>
      <c r="O19" s="7">
        <f>IF(L19&gt;=1,"Complete",IF(L19&gt;0,"In Progress","Not Started"))</f>
        <v/>
      </c>
      <c r="Q19" s="35">
        <f>IFERROR(MID($A$1,FIND(" acq",$A$1)-4,4)*1,"")</f>
        <v/>
      </c>
      <c r="R19" s="7" t="n"/>
      <c r="S19" s="111" t="n"/>
    </row>
    <row r="20">
      <c r="A20" s="17" t="n">
        <v>59</v>
      </c>
      <c r="B20" s="7" t="inlineStr">
        <is>
          <t>7200-0002</t>
        </is>
      </c>
      <c r="C20" s="7" t="inlineStr">
        <is>
          <t xml:space="preserve">Roof tune up include chimney </t>
        </is>
      </c>
      <c r="D20" s="40" t="inlineStr">
        <is>
          <t>Roof tune up include chimney</t>
        </is>
      </c>
      <c r="E20" s="41" t="inlineStr">
        <is>
          <t>GC</t>
        </is>
      </c>
      <c r="F20" s="7" t="inlineStr">
        <is>
          <t>Year 1</t>
        </is>
      </c>
      <c r="G20" s="20" t="n">
        <v>34000</v>
      </c>
      <c r="H20" s="20" t="n">
        <v>34000</v>
      </c>
      <c r="I20" s="21">
        <f>G20-H20</f>
        <v/>
      </c>
      <c r="J20" s="8">
        <f>IF(G20=0,0,H20/G20)</f>
        <v/>
      </c>
      <c r="K20" s="35" t="n">
        <v>0</v>
      </c>
      <c r="L20" s="8">
        <f>MIN(J20,1)</f>
        <v/>
      </c>
      <c r="M20" t="inlineStr">
        <is>
          <t>Roof tune up include chimney</t>
        </is>
      </c>
      <c r="N20" s="7">
        <f>IF(E20="GC","1st Call","Other")</f>
        <v/>
      </c>
      <c r="O20" s="7">
        <f>IF(L20&gt;=1,"Complete",IF(L20&gt;0,"In Progress","Not Started"))</f>
        <v/>
      </c>
      <c r="Q20" s="35">
        <f>IFERROR(MID($A$1,FIND(" acq",$A$1)-4,4)*1,"")</f>
        <v/>
      </c>
      <c r="R20" s="7" t="n"/>
      <c r="S20" s="111" t="n"/>
    </row>
    <row r="21" ht="30" customHeight="1">
      <c r="A21" s="7" t="n">
        <v>105</v>
      </c>
      <c r="B21" s="7" t="inlineStr">
        <is>
          <t>7400-0038</t>
        </is>
      </c>
      <c r="C21" s="7" t="inlineStr">
        <is>
          <t>LowPro (Pair covers 4 burner range)- For range top m</t>
        </is>
      </c>
      <c r="D21" s="40" t="inlineStr">
        <is>
          <t>LowPro (Pair covers 4 burner range)- For range top microwaves (assuming current hoods are replaced with OTR microwaves)</t>
        </is>
      </c>
      <c r="E21" s="67" t="inlineStr">
        <is>
          <t>Capex</t>
        </is>
      </c>
      <c r="F21" s="7" t="inlineStr">
        <is>
          <t>Year 1</t>
        </is>
      </c>
      <c r="G21" s="20" t="n">
        <v>32258</v>
      </c>
      <c r="H21" s="20" t="n">
        <v>32130</v>
      </c>
      <c r="I21" s="21">
        <f>G21-H21</f>
        <v/>
      </c>
      <c r="J21" s="8">
        <f>IF(G21=0,0,H21/G21)</f>
        <v/>
      </c>
      <c r="K21" s="35" t="inlineStr">
        <is>
          <t>N/A</t>
        </is>
      </c>
      <c r="L21" s="8">
        <f>MIN(J21,1)</f>
        <v/>
      </c>
      <c r="M21" t="inlineStr">
        <is>
          <t>LowPro (Pair covers 4 burner range)- For range top microwaves (assuming current hoods are replaced with OTR microwaves)</t>
        </is>
      </c>
      <c r="N21" s="7">
        <f>IF(E21="GC","1st Call","Other")</f>
        <v/>
      </c>
      <c r="O21" s="7">
        <f>IF(L21&gt;=1,"Complete",IF(L21&gt;0,"In Progress","Not Started"))</f>
        <v/>
      </c>
      <c r="Q21" s="35">
        <f>IFERROR(MID($A$1,FIND(" acq",$A$1)-4,4)*1,"")</f>
        <v/>
      </c>
      <c r="R21" s="7" t="n"/>
      <c r="S21" s="111" t="n"/>
    </row>
    <row r="22">
      <c r="A22" s="17" t="n">
        <v>15</v>
      </c>
      <c r="B22" s="7" t="inlineStr">
        <is>
          <t>7200-0064</t>
        </is>
      </c>
      <c r="C22" s="7" t="inlineStr">
        <is>
          <t>Repair pot holes</t>
        </is>
      </c>
      <c r="D22" s="40" t="inlineStr">
        <is>
          <t>Repair pot holes</t>
        </is>
      </c>
      <c r="E22" s="41" t="inlineStr">
        <is>
          <t>GC</t>
        </is>
      </c>
      <c r="F22" s="7" t="inlineStr">
        <is>
          <t>Year 1</t>
        </is>
      </c>
      <c r="G22" s="20" t="n">
        <v>30000</v>
      </c>
      <c r="H22" s="20" t="n">
        <v>30000</v>
      </c>
      <c r="I22" s="21">
        <f>G22-H22</f>
        <v/>
      </c>
      <c r="J22" s="8">
        <f>IF(G22=0,0,H22/G22)</f>
        <v/>
      </c>
      <c r="K22" s="35" t="n">
        <v>0</v>
      </c>
      <c r="L22" s="8">
        <f>MIN(J22,1)</f>
        <v/>
      </c>
      <c r="M22" t="inlineStr">
        <is>
          <t>Repair pot holes</t>
        </is>
      </c>
      <c r="N22" s="7">
        <f>IF(E22="GC","1st Call","Other")</f>
        <v/>
      </c>
      <c r="O22" s="7">
        <f>IF(L22&gt;=1,"Complete",IF(L22&gt;0,"In Progress","Not Started"))</f>
        <v/>
      </c>
      <c r="Q22" s="35">
        <f>IFERROR(MID($A$1,FIND(" acq",$A$1)-4,4)*1,"")</f>
        <v/>
      </c>
      <c r="R22" s="7" t="n"/>
      <c r="S22" s="111" t="n"/>
    </row>
    <row r="23" ht="45" customHeight="1">
      <c r="A23" s="7" t="n">
        <v>100</v>
      </c>
      <c r="B23" s="7" t="inlineStr">
        <is>
          <t>7400-0040</t>
        </is>
      </c>
      <c r="C23" s="7" t="inlineStr">
        <is>
          <t>99 units with missing GFCIs in the kitchen across di</t>
        </is>
      </c>
      <c r="D23" s="40" t="inlineStr">
        <is>
          <t>99 units with missing GFCIs in the kitchen across different buildings and renovation levels - Team to order stock and install on turn, reno, WO, PM</t>
        </is>
      </c>
      <c r="E23" s="67" t="inlineStr">
        <is>
          <t>Capex</t>
        </is>
      </c>
      <c r="F23" s="7" t="inlineStr">
        <is>
          <t>Year 1</t>
        </is>
      </c>
      <c r="G23" s="20" t="n">
        <v>29700</v>
      </c>
      <c r="H23" s="20" t="n">
        <v>55200</v>
      </c>
      <c r="I23" s="21">
        <f>G23-H23</f>
        <v/>
      </c>
      <c r="J23" s="8">
        <f>IF(G23=0,0,H23/G23)</f>
        <v/>
      </c>
      <c r="K23" s="35" t="inlineStr">
        <is>
          <t>N/A</t>
        </is>
      </c>
      <c r="L23" s="8">
        <f>MIN(J23,1)</f>
        <v/>
      </c>
      <c r="M23" t="inlineStr">
        <is>
          <t>99 units with missing GFCIs in the kitchen across different buildings and renovation levels - Team to order stock and install on turn, reno, WO, PM</t>
        </is>
      </c>
      <c r="N23" s="7">
        <f>IF(E23="GC","1st Call","Other")</f>
        <v/>
      </c>
      <c r="O23" s="7">
        <f>IF(L23&gt;=1,"Complete",IF(L23&gt;0,"In Progress","Not Started"))</f>
        <v/>
      </c>
      <c r="Q23" s="35">
        <f>IFERROR(MID($A$1,FIND(" acq",$A$1)-4,4)*1,"")</f>
        <v/>
      </c>
      <c r="R23" s="7" t="n"/>
      <c r="S23" s="111" t="n"/>
    </row>
    <row r="24">
      <c r="A24" s="17" t="n">
        <v>70</v>
      </c>
      <c r="B24" s="7" t="inlineStr">
        <is>
          <t>7200-0012</t>
        </is>
      </c>
      <c r="C24" s="7" t="inlineStr">
        <is>
          <t xml:space="preserve">Replace rotted cedar siding </t>
        </is>
      </c>
      <c r="D24" s="40" t="inlineStr">
        <is>
          <t>Replace rotted cedar siding</t>
        </is>
      </c>
      <c r="E24" s="41" t="inlineStr">
        <is>
          <t>GC</t>
        </is>
      </c>
      <c r="F24" s="7" t="inlineStr">
        <is>
          <t>Year 1</t>
        </is>
      </c>
      <c r="G24" s="20" t="n">
        <v>27000</v>
      </c>
      <c r="H24" s="20" t="n">
        <v>27000</v>
      </c>
      <c r="I24" s="21">
        <f>G24-H24</f>
        <v/>
      </c>
      <c r="J24" s="8">
        <f>IF(G24=0,0,H24/G24)</f>
        <v/>
      </c>
      <c r="K24" s="35" t="n">
        <v>0</v>
      </c>
      <c r="L24" s="8">
        <f>MIN(J24,1)</f>
        <v/>
      </c>
      <c r="M24" t="inlineStr">
        <is>
          <t>Replace rotted cedar siding</t>
        </is>
      </c>
      <c r="N24" s="7">
        <f>IF(E24="GC","1st Call","Other")</f>
        <v/>
      </c>
      <c r="O24" s="7">
        <f>IF(L24&gt;=1,"Complete",IF(L24&gt;0,"In Progress","Not Started"))</f>
        <v/>
      </c>
      <c r="Q24" s="35">
        <f>IFERROR(MID($A$1,FIND(" acq",$A$1)-4,4)*1,"")</f>
        <v/>
      </c>
      <c r="R24" s="7" t="n"/>
      <c r="S24" s="111" t="n"/>
    </row>
    <row r="25" ht="30" customHeight="1">
      <c r="A25" s="7" t="n">
        <v>122</v>
      </c>
      <c r="B25" s="7" t="inlineStr">
        <is>
          <t>7200-0060</t>
        </is>
      </c>
      <c r="C25" s="7" t="inlineStr">
        <is>
          <t>Look at adding a picnic area or enhance existing gri</t>
        </is>
      </c>
      <c r="D25" s="40" t="inlineStr">
        <is>
          <t>Look at adding a picnic area or enhance existing grill, add gazebo - Keys</t>
        </is>
      </c>
      <c r="E25" s="41" t="inlineStr">
        <is>
          <t>GC</t>
        </is>
      </c>
      <c r="F25" s="7" t="inlineStr">
        <is>
          <t>Year 1</t>
        </is>
      </c>
      <c r="G25" s="20" t="n">
        <v>25000</v>
      </c>
      <c r="H25" s="20" t="n">
        <v>25000</v>
      </c>
      <c r="I25" s="21">
        <f>G25-H25</f>
        <v/>
      </c>
      <c r="J25" s="8">
        <f>IF(G25=0,0,H25/G25)</f>
        <v/>
      </c>
      <c r="K25" s="35" t="n">
        <v>0</v>
      </c>
      <c r="L25" s="8">
        <f>MIN(J25,1)</f>
        <v/>
      </c>
      <c r="M25" t="inlineStr">
        <is>
          <t>Look at adding a picnic area or enhance existing grill, add gazebo - Keys</t>
        </is>
      </c>
      <c r="N25" s="7">
        <f>IF(E25="GC","1st Call","Other")</f>
        <v/>
      </c>
      <c r="O25" s="7">
        <f>IF(L25&gt;=1,"Complete",IF(L25&gt;0,"In Progress","Not Started"))</f>
        <v/>
      </c>
      <c r="Q25" s="35">
        <f>IFERROR(MID($A$1,FIND(" acq",$A$1)-4,4)*1,"")</f>
        <v/>
      </c>
      <c r="R25" s="7" t="n"/>
      <c r="S25" s="111" t="n"/>
    </row>
    <row r="26" ht="30" customHeight="1">
      <c r="A26" s="17" t="n">
        <v>72</v>
      </c>
      <c r="B26" s="7" t="inlineStr">
        <is>
          <t>7200-0012</t>
        </is>
      </c>
      <c r="C26" s="7" t="inlineStr">
        <is>
          <t>Replace rotted fascia and trim  - work in conjunctio</t>
        </is>
      </c>
      <c r="D26" s="40" t="inlineStr">
        <is>
          <t>Replace rotted fascia and trim  - work in conjunction with bat removal</t>
        </is>
      </c>
      <c r="E26" s="41" t="inlineStr">
        <is>
          <t>GC</t>
        </is>
      </c>
      <c r="F26" s="7" t="inlineStr">
        <is>
          <t>Year 1</t>
        </is>
      </c>
      <c r="G26" s="20" t="n">
        <v>24000</v>
      </c>
      <c r="H26" s="20" t="n">
        <v>24000</v>
      </c>
      <c r="I26" s="21">
        <f>G26-H26</f>
        <v/>
      </c>
      <c r="J26" s="8">
        <f>IF(G26=0,0,H26/G26)</f>
        <v/>
      </c>
      <c r="K26" s="35" t="n">
        <v>0</v>
      </c>
      <c r="L26" s="8">
        <f>MIN(J26,1)</f>
        <v/>
      </c>
      <c r="M26" t="inlineStr">
        <is>
          <t>Replace rotted fascia and trim  - work in conjunction with bat removal</t>
        </is>
      </c>
      <c r="N26" s="7">
        <f>IF(E26="GC","1st Call","Other")</f>
        <v/>
      </c>
      <c r="O26" s="7">
        <f>IF(L26&gt;=1,"Complete",IF(L26&gt;0,"In Progress","Not Started"))</f>
        <v/>
      </c>
      <c r="Q26" s="35">
        <f>IFERROR(MID($A$1,FIND(" acq",$A$1)-4,4)*1,"")</f>
        <v/>
      </c>
      <c r="R26" s="7" t="n"/>
      <c r="S26" s="111" t="n"/>
    </row>
    <row r="27" ht="90" customHeight="1">
      <c r="A27" s="7" t="n">
        <v>153</v>
      </c>
      <c r="B27" s="7" t="inlineStr">
        <is>
          <t>7200-0040</t>
        </is>
      </c>
      <c r="C27" s="7" t="inlineStr">
        <is>
          <t>inspect and repair electric for exposed electrical l</t>
        </is>
      </c>
      <c r="D27" s="40" t="inlineStr">
        <is>
          <t>inspect and repair electric for exposed electrical lines in lighting systems . PCA Item- $3,000- Repair electrical distribution trough - One exterior electrical distribution trough was observed to be in poor condition at the clubhouse. The enclosure was detached from the building structure, and the cover no-longer closes properly.</t>
        </is>
      </c>
      <c r="E27" s="41" t="inlineStr">
        <is>
          <t>GC</t>
        </is>
      </c>
      <c r="F27" s="7" t="inlineStr">
        <is>
          <t>Year 1</t>
        </is>
      </c>
      <c r="G27" s="20" t="n">
        <v>21000</v>
      </c>
      <c r="H27" s="20" t="n">
        <v>21000</v>
      </c>
      <c r="I27" s="21">
        <f>G27-H27</f>
        <v/>
      </c>
      <c r="J27" s="8">
        <f>IF(G27=0,0,H27/G27)</f>
        <v/>
      </c>
      <c r="K27" s="35" t="n">
        <v>0</v>
      </c>
      <c r="L27" s="8">
        <f>MIN(J27,1)</f>
        <v/>
      </c>
      <c r="M27" t="inlineStr">
        <is>
          <t xml:space="preserve">inspect and repair electric for exposed electrical lines in lighting systems . PCA Item- $3,000- Repair electrical distribution trough - One exterior electrical distribution trough was observed to be </t>
        </is>
      </c>
      <c r="N27" s="7">
        <f>IF(E27="GC","1st Call","Other")</f>
        <v/>
      </c>
      <c r="O27" s="7">
        <f>IF(L27&gt;=1,"Complete",IF(L27&gt;0,"In Progress","Not Started"))</f>
        <v/>
      </c>
      <c r="Q27" s="35">
        <f>IFERROR(MID($A$1,FIND(" acq",$A$1)-4,4)*1,"")</f>
        <v/>
      </c>
      <c r="R27" s="7" t="n"/>
      <c r="S27" s="111" t="n"/>
    </row>
    <row r="28">
      <c r="A28" s="17" t="n">
        <v>103</v>
      </c>
      <c r="B28" s="7" t="inlineStr">
        <is>
          <t>7200-0041</t>
        </is>
      </c>
      <c r="C28" s="7" t="inlineStr">
        <is>
          <t xml:space="preserve">Done every fall, budget for cleaning after takeover </t>
        </is>
      </c>
      <c r="D28" s="40" t="inlineStr">
        <is>
          <t>Done every fall, budget for cleaning after takeover</t>
        </is>
      </c>
      <c r="E28" s="41" t="inlineStr">
        <is>
          <t>GC</t>
        </is>
      </c>
      <c r="F28" s="7" t="inlineStr">
        <is>
          <t>Year 1</t>
        </is>
      </c>
      <c r="G28" s="20" t="n">
        <v>20700</v>
      </c>
      <c r="H28" s="20" t="n">
        <v>20700</v>
      </c>
      <c r="I28" s="21">
        <f>G28-H28</f>
        <v/>
      </c>
      <c r="J28" s="8">
        <f>IF(G28=0,0,H28/G28)</f>
        <v/>
      </c>
      <c r="K28" s="35" t="n">
        <v>0</v>
      </c>
      <c r="L28" s="8">
        <f>MIN(J28,1)</f>
        <v/>
      </c>
      <c r="M28" t="inlineStr">
        <is>
          <t>Done every fall, budget for cleaning after takeover</t>
        </is>
      </c>
      <c r="N28" s="7">
        <f>IF(E28="GC","1st Call","Other")</f>
        <v/>
      </c>
      <c r="O28" s="7">
        <f>IF(L28&gt;=1,"Complete",IF(L28&gt;0,"In Progress","Not Started"))</f>
        <v/>
      </c>
      <c r="Q28" s="35">
        <f>IFERROR(MID($A$1,FIND(" acq",$A$1)-4,4)*1,"")</f>
        <v/>
      </c>
      <c r="R28" s="7" t="n"/>
      <c r="S28" s="111" t="n"/>
    </row>
    <row r="29">
      <c r="A29" s="7" t="n">
        <v>16</v>
      </c>
      <c r="B29" s="7" t="inlineStr">
        <is>
          <t>7200-0064</t>
        </is>
      </c>
      <c r="C29" s="7" t="inlineStr">
        <is>
          <t>Stripe Parking</t>
        </is>
      </c>
      <c r="D29" s="40" t="inlineStr">
        <is>
          <t>Stripe Parking</t>
        </is>
      </c>
      <c r="E29" s="41" t="inlineStr">
        <is>
          <t>GC</t>
        </is>
      </c>
      <c r="F29" s="7" t="inlineStr">
        <is>
          <t>Year 1</t>
        </is>
      </c>
      <c r="G29" s="20" t="n">
        <v>20000</v>
      </c>
      <c r="H29" s="20" t="n">
        <v>20000</v>
      </c>
      <c r="I29" s="21">
        <f>G29-H29</f>
        <v/>
      </c>
      <c r="J29" s="8">
        <f>IF(G29=0,0,H29/G29)</f>
        <v/>
      </c>
      <c r="K29" s="35" t="n">
        <v>0</v>
      </c>
      <c r="L29" s="8">
        <f>MIN(J29,1)</f>
        <v/>
      </c>
      <c r="M29" t="inlineStr">
        <is>
          <t>Stripe Parking</t>
        </is>
      </c>
      <c r="N29" s="7">
        <f>IF(E29="GC","1st Call","Other")</f>
        <v/>
      </c>
      <c r="O29" s="7">
        <f>IF(L29&gt;=1,"Complete",IF(L29&gt;0,"In Progress","Not Started"))</f>
        <v/>
      </c>
      <c r="Q29" s="35">
        <f>IFERROR(MID($A$1,FIND(" acq",$A$1)-4,4)*1,"")</f>
        <v/>
      </c>
      <c r="R29" s="7" t="n"/>
      <c r="S29" s="131" t="n">
        <v>45910</v>
      </c>
    </row>
    <row r="30" ht="30" customHeight="1">
      <c r="A30" s="17" t="n">
        <v>109</v>
      </c>
      <c r="B30" s="7" t="inlineStr">
        <is>
          <t>7400-0032</t>
        </is>
      </c>
      <c r="C30" s="7" t="inlineStr">
        <is>
          <t xml:space="preserve">Evidence of water infiltration observed (20)- Units </t>
        </is>
      </c>
      <c r="D30" s="40" t="inlineStr">
        <is>
          <t>Evidence of water infiltration observed (20)- Units - COMPLETE BEFORE TAKEOVER</t>
        </is>
      </c>
      <c r="E30" s="41" t="inlineStr">
        <is>
          <t>GC</t>
        </is>
      </c>
      <c r="F30" s="7" t="inlineStr">
        <is>
          <t>Year 1</t>
        </is>
      </c>
      <c r="G30" s="20" t="n">
        <v>20000</v>
      </c>
      <c r="H30" s="20" t="n">
        <v>20000</v>
      </c>
      <c r="I30" s="21">
        <f>G30-H30</f>
        <v/>
      </c>
      <c r="J30" s="8">
        <f>IF(G30=0,0,H30/G30)</f>
        <v/>
      </c>
      <c r="K30" s="35" t="n">
        <v>0</v>
      </c>
      <c r="L30" s="8">
        <f>MIN(J30,1)</f>
        <v/>
      </c>
      <c r="M30" t="inlineStr">
        <is>
          <t>Evidence of water infiltration observed (20)- Units - COMPLETE BEFORE TAKEOVER</t>
        </is>
      </c>
      <c r="N30" s="7">
        <f>IF(E30="GC","1st Call","Other")</f>
        <v/>
      </c>
      <c r="O30" s="7">
        <f>IF(L30&gt;=1,"Complete",IF(L30&gt;0,"In Progress","Not Started"))</f>
        <v/>
      </c>
      <c r="Q30" s="35">
        <f>IFERROR(MID($A$1,FIND(" acq",$A$1)-4,4)*1,"")</f>
        <v/>
      </c>
      <c r="R30" s="7" t="n"/>
      <c r="S30" s="111" t="n"/>
    </row>
    <row r="31" ht="45" customHeight="1">
      <c r="A31" s="7" t="n">
        <v>18</v>
      </c>
      <c r="B31" s="7" t="inlineStr">
        <is>
          <t>7200-0064</t>
        </is>
      </c>
      <c r="C31" s="7" t="inlineStr">
        <is>
          <t xml:space="preserve">Repair trip hazards
PCA Item- $3,000- A significant </t>
        </is>
      </c>
      <c r="D31" s="40" t="inlineStr">
        <is>
          <t>Repair trip hazards
PCA Item- $3,000- A significant area of heaved concrete was observed in the sidewalk at the south of Building B.</t>
        </is>
      </c>
      <c r="E31" s="41" t="inlineStr">
        <is>
          <t>GC</t>
        </is>
      </c>
      <c r="F31" s="7" t="inlineStr">
        <is>
          <t>Year 1</t>
        </is>
      </c>
      <c r="G31" s="20" t="n">
        <v>18500</v>
      </c>
      <c r="H31" s="20" t="n">
        <v>18500</v>
      </c>
      <c r="I31" s="21">
        <f>G31-H31</f>
        <v/>
      </c>
      <c r="J31" s="8">
        <f>IF(G31=0,0,H31/G31)</f>
        <v/>
      </c>
      <c r="K31" s="35" t="n">
        <v>0</v>
      </c>
      <c r="L31" s="8">
        <f>MIN(J31,1)</f>
        <v/>
      </c>
      <c r="M31" t="inlineStr">
        <is>
          <t>Repair trip hazards
PCA Item- $3,000- A significant area of heaved concrete was observed in the sidewalk at the south of Building B.</t>
        </is>
      </c>
      <c r="N31" s="7">
        <f>IF(E31="GC","1st Call","Other")</f>
        <v/>
      </c>
      <c r="O31" s="7">
        <f>IF(L31&gt;=1,"Complete",IF(L31&gt;0,"In Progress","Not Started"))</f>
        <v/>
      </c>
      <c r="Q31" s="35">
        <f>IFERROR(MID($A$1,FIND(" acq",$A$1)-4,4)*1,"")</f>
        <v/>
      </c>
      <c r="R31" s="7" t="n"/>
      <c r="S31" s="111" t="n"/>
    </row>
    <row r="32">
      <c r="A32" s="17" t="n">
        <v>61</v>
      </c>
      <c r="B32" s="7" t="inlineStr">
        <is>
          <t>7200-0017</t>
        </is>
      </c>
      <c r="C32" s="7" t="inlineStr">
        <is>
          <t>secure and clean gutters</t>
        </is>
      </c>
      <c r="D32" s="40" t="inlineStr">
        <is>
          <t>secure and clean gutters</t>
        </is>
      </c>
      <c r="E32" s="41" t="inlineStr">
        <is>
          <t>GC</t>
        </is>
      </c>
      <c r="F32" s="7" t="inlineStr">
        <is>
          <t>Year 1</t>
        </is>
      </c>
      <c r="G32" s="20" t="n">
        <v>18000</v>
      </c>
      <c r="H32" s="20" t="n">
        <v>18000</v>
      </c>
      <c r="I32" s="21">
        <f>G32-H32</f>
        <v/>
      </c>
      <c r="J32" s="8">
        <f>IF(G32=0,0,H32/G32)</f>
        <v/>
      </c>
      <c r="K32" s="35" t="n">
        <v>0</v>
      </c>
      <c r="L32" s="8">
        <f>MIN(J32,1)</f>
        <v/>
      </c>
      <c r="M32" t="inlineStr">
        <is>
          <t>secure and clean gutters</t>
        </is>
      </c>
      <c r="N32" s="7">
        <f>IF(E32="GC","1st Call","Other")</f>
        <v/>
      </c>
      <c r="O32" s="7">
        <f>IF(L32&gt;=1,"Complete",IF(L32&gt;0,"In Progress","Not Started"))</f>
        <v/>
      </c>
      <c r="Q32" s="35">
        <f>IFERROR(MID($A$1,FIND(" acq",$A$1)-4,4)*1,"")</f>
        <v/>
      </c>
      <c r="R32" s="7" t="n"/>
      <c r="S32" s="111" t="n"/>
    </row>
    <row r="33">
      <c r="A33" s="7" t="n">
        <v>126</v>
      </c>
      <c r="B33" s="7" t="inlineStr">
        <is>
          <t>7200-0037</t>
        </is>
      </c>
      <c r="C33" s="7" t="inlineStr">
        <is>
          <t>New furniture in model unit - Keys</t>
        </is>
      </c>
      <c r="D33" s="40" t="inlineStr">
        <is>
          <t>New furniture in model unit - Keys</t>
        </is>
      </c>
      <c r="E33" s="67" t="inlineStr">
        <is>
          <t>Capex</t>
        </is>
      </c>
      <c r="F33" s="7" t="inlineStr">
        <is>
          <t>Year 1</t>
        </is>
      </c>
      <c r="G33" s="20" t="n">
        <v>18000</v>
      </c>
      <c r="H33" s="20" t="n">
        <v>0</v>
      </c>
      <c r="I33" s="21">
        <f>G33-H33</f>
        <v/>
      </c>
      <c r="J33" s="8">
        <f>IF(G33=0,0,H33/G33)</f>
        <v/>
      </c>
      <c r="K33" s="35" t="inlineStr">
        <is>
          <t>N/A</t>
        </is>
      </c>
      <c r="L33" s="8">
        <f>MIN(J33,1)</f>
        <v/>
      </c>
      <c r="M33" t="inlineStr">
        <is>
          <t>New furniture in model unit - Keys</t>
        </is>
      </c>
      <c r="N33" s="7">
        <f>IF(E33="GC","1st Call","Other")</f>
        <v/>
      </c>
      <c r="O33" s="7">
        <f>IF(L33&gt;=1,"Complete",IF(L33&gt;0,"In Progress","Not Started"))</f>
        <v/>
      </c>
      <c r="Q33" s="35">
        <f>IFERROR(MID($A$1,FIND(" acq",$A$1)-4,4)*1,"")</f>
        <v/>
      </c>
      <c r="R33" s="7" t="n"/>
      <c r="S33" s="111" t="n"/>
    </row>
    <row r="34">
      <c r="A34" s="17" t="n">
        <v>73</v>
      </c>
      <c r="B34" s="7" t="inlineStr">
        <is>
          <t>7200-0023</t>
        </is>
      </c>
      <c r="C34" s="7" t="inlineStr">
        <is>
          <t xml:space="preserve">Replace damaged storage doors </t>
        </is>
      </c>
      <c r="D34" s="40" t="inlineStr">
        <is>
          <t>Replace damaged storage doors</t>
        </is>
      </c>
      <c r="E34" s="41" t="inlineStr">
        <is>
          <t>GC</t>
        </is>
      </c>
      <c r="F34" s="7" t="inlineStr">
        <is>
          <t>Year 1</t>
        </is>
      </c>
      <c r="G34" s="20" t="n">
        <v>17000</v>
      </c>
      <c r="H34" s="20" t="n">
        <v>17000</v>
      </c>
      <c r="I34" s="21">
        <f>G34-H34</f>
        <v/>
      </c>
      <c r="J34" s="8">
        <f>IF(G34=0,0,H34/G34)</f>
        <v/>
      </c>
      <c r="K34" s="35" t="n">
        <v>0</v>
      </c>
      <c r="L34" s="8">
        <f>MIN(J34,1)</f>
        <v/>
      </c>
      <c r="M34" t="inlineStr">
        <is>
          <t>Replace damaged storage doors</t>
        </is>
      </c>
      <c r="N34" s="7">
        <f>IF(E34="GC","1st Call","Other")</f>
        <v/>
      </c>
      <c r="O34" s="7">
        <f>IF(L34&gt;=1,"Complete",IF(L34&gt;0,"In Progress","Not Started"))</f>
        <v/>
      </c>
      <c r="Q34" s="35">
        <f>IFERROR(MID($A$1,FIND(" acq",$A$1)-4,4)*1,"")</f>
        <v/>
      </c>
      <c r="R34" s="7" t="n"/>
      <c r="S34" s="111" t="n"/>
    </row>
    <row r="35">
      <c r="A35" s="7" t="n">
        <v>112</v>
      </c>
      <c r="B35" s="7" t="inlineStr">
        <is>
          <t>7400-0053</t>
        </is>
      </c>
      <c r="C35" s="7" t="inlineStr">
        <is>
          <t>Allowance</t>
        </is>
      </c>
      <c r="D35" s="40" t="inlineStr">
        <is>
          <t>Allowance</t>
        </is>
      </c>
      <c r="E35" s="67" t="inlineStr">
        <is>
          <t>Capex</t>
        </is>
      </c>
      <c r="F35" s="7" t="inlineStr">
        <is>
          <t>Year 1</t>
        </is>
      </c>
      <c r="G35" s="20" t="n">
        <v>15000</v>
      </c>
      <c r="H35" s="20" t="n">
        <v>0</v>
      </c>
      <c r="I35" s="21">
        <f>G35-H35</f>
        <v/>
      </c>
      <c r="J35" s="8">
        <f>IF(G35=0,0,H35/G35)</f>
        <v/>
      </c>
      <c r="K35" s="35" t="inlineStr">
        <is>
          <t>N/A</t>
        </is>
      </c>
      <c r="L35" s="8">
        <f>MIN(J35,1)</f>
        <v/>
      </c>
      <c r="M35" t="inlineStr">
        <is>
          <t>Allowance</t>
        </is>
      </c>
      <c r="N35" s="7">
        <f>IF(E35="GC","1st Call","Other")</f>
        <v/>
      </c>
      <c r="O35" s="7">
        <f>IF(L35&gt;=1,"Complete",IF(L35&gt;0,"In Progress","Not Started"))</f>
        <v/>
      </c>
      <c r="Q35" s="35">
        <f>IFERROR(MID($A$1,FIND(" acq",$A$1)-4,4)*1,"")</f>
        <v/>
      </c>
      <c r="R35" s="7" t="n"/>
      <c r="S35" s="111" t="n"/>
    </row>
    <row r="36" ht="30" customHeight="1">
      <c r="A36" s="17" t="n">
        <v>118</v>
      </c>
      <c r="B36" s="7" t="inlineStr">
        <is>
          <t>7200-0032</t>
        </is>
      </c>
      <c r="C36" s="7" t="inlineStr">
        <is>
          <t>Paint, lighting, flooring is ok - frost the glass an</t>
        </is>
      </c>
      <c r="D36" s="40" t="inlineStr">
        <is>
          <t>Paint, lighting, flooring is ok - frost the glass and possibly add sound dampening panels to upper walls</t>
        </is>
      </c>
      <c r="E36" s="41" t="inlineStr">
        <is>
          <t>GC</t>
        </is>
      </c>
      <c r="F36" s="7" t="inlineStr">
        <is>
          <t>Year 1</t>
        </is>
      </c>
      <c r="G36" s="20" t="n">
        <v>15000</v>
      </c>
      <c r="H36" s="20" t="n">
        <v>15000</v>
      </c>
      <c r="I36" s="21">
        <f>G36-H36</f>
        <v/>
      </c>
      <c r="J36" s="8">
        <f>IF(G36=0,0,H36/G36)</f>
        <v/>
      </c>
      <c r="K36" s="35" t="n">
        <v>0</v>
      </c>
      <c r="L36" s="8">
        <f>MIN(J36,1)</f>
        <v/>
      </c>
      <c r="M36" t="inlineStr">
        <is>
          <t>Paint, lighting, flooring is ok - frost the glass and possibly add sound dampening panels to upper walls</t>
        </is>
      </c>
      <c r="N36" s="7">
        <f>IF(E36="GC","1st Call","Other")</f>
        <v/>
      </c>
      <c r="O36" s="7">
        <f>IF(L36&gt;=1,"Complete",IF(L36&gt;0,"In Progress","Not Started"))</f>
        <v/>
      </c>
      <c r="Q36" s="35">
        <f>IFERROR(MID($A$1,FIND(" acq",$A$1)-4,4)*1,"")</f>
        <v/>
      </c>
      <c r="R36" s="7" t="n"/>
      <c r="S36" s="111" t="n"/>
    </row>
    <row r="37">
      <c r="A37" s="7" t="n">
        <v>125</v>
      </c>
      <c r="B37" s="7" t="inlineStr">
        <is>
          <t>7200-0048</t>
        </is>
      </c>
      <c r="C37" s="7" t="inlineStr">
        <is>
          <t xml:space="preserve">Allowance for Dog Park enhancements - adding enzyme </t>
        </is>
      </c>
      <c r="D37" s="40" t="inlineStr">
        <is>
          <t>Allowance for Dog Park enhancements - adding enzyme injector</t>
        </is>
      </c>
      <c r="E37" s="67" t="inlineStr">
        <is>
          <t>Capex</t>
        </is>
      </c>
      <c r="F37" s="7" t="inlineStr">
        <is>
          <t>Year 1</t>
        </is>
      </c>
      <c r="G37" s="20" t="n">
        <v>15000</v>
      </c>
      <c r="H37" s="20" t="n">
        <v>8876</v>
      </c>
      <c r="I37" s="21">
        <f>G37-H37</f>
        <v/>
      </c>
      <c r="J37" s="8">
        <f>IF(G37=0,0,H37/G37)</f>
        <v/>
      </c>
      <c r="K37" s="35" t="inlineStr">
        <is>
          <t>N/A</t>
        </is>
      </c>
      <c r="L37" s="8">
        <f>MIN(J37,1)</f>
        <v/>
      </c>
      <c r="M37" t="inlineStr">
        <is>
          <t>Allowance for Dog Park enhancements - adding enzyme injector</t>
        </is>
      </c>
      <c r="N37" s="7">
        <f>IF(E37="GC","1st Call","Other")</f>
        <v/>
      </c>
      <c r="O37" s="7">
        <f>IF(L37&gt;=1,"Complete",IF(L37&gt;0,"In Progress","Not Started"))</f>
        <v/>
      </c>
      <c r="Q37" s="35">
        <f>IFERROR(MID($A$1,FIND(" acq",$A$1)-4,4)*1,"")</f>
        <v/>
      </c>
      <c r="R37" s="7" t="n"/>
      <c r="S37" s="111" t="n"/>
    </row>
    <row r="38" ht="30" customHeight="1">
      <c r="A38" s="17" t="n">
        <v>133</v>
      </c>
      <c r="C38" s="7" t="inlineStr">
        <is>
          <t>Have 10 cameras and good coverage, allowance for som</t>
        </is>
      </c>
      <c r="D38" s="40" t="inlineStr">
        <is>
          <t>Have 10 cameras and good coverage, allowance for some additional cameras</t>
        </is>
      </c>
      <c r="E38" s="67" t="inlineStr">
        <is>
          <t>Capex</t>
        </is>
      </c>
      <c r="F38" s="7" t="inlineStr">
        <is>
          <t>Year 1</t>
        </is>
      </c>
      <c r="G38" s="20" t="n">
        <v>15000</v>
      </c>
      <c r="H38" s="20" t="n">
        <v>1116</v>
      </c>
      <c r="I38" s="21">
        <f>G38-H38</f>
        <v/>
      </c>
      <c r="J38" s="8">
        <f>IF(G38=0,0,H38/G38)</f>
        <v/>
      </c>
      <c r="K38" s="35" t="inlineStr">
        <is>
          <t>N/A</t>
        </is>
      </c>
      <c r="L38" s="8">
        <f>MIN(J38,1)</f>
        <v/>
      </c>
      <c r="M38" t="inlineStr">
        <is>
          <t>Have 10 cameras and good coverage, allowance for some additional cameras</t>
        </is>
      </c>
      <c r="N38" s="7">
        <f>IF(E38="GC","1st Call","Other")</f>
        <v/>
      </c>
      <c r="O38" s="7">
        <f>IF(L38&gt;=1,"Complete",IF(L38&gt;0,"In Progress","Not Started"))</f>
        <v/>
      </c>
      <c r="Q38" s="35">
        <f>IFERROR(MID($A$1,FIND(" acq",$A$1)-4,4)*1,"")</f>
        <v/>
      </c>
      <c r="S38" s="112" t="n"/>
    </row>
    <row r="39" ht="45" customHeight="1">
      <c r="A39" s="7" t="n">
        <v>134</v>
      </c>
      <c r="B39" s="7" t="inlineStr">
        <is>
          <t>7200-0066</t>
        </is>
      </c>
      <c r="C39" s="7" t="inlineStr">
        <is>
          <t>Need storage for maintenance and inventory - mainten</t>
        </is>
      </c>
      <c r="D39" s="40" t="inlineStr">
        <is>
          <t>Need storage for maintenance and inventory - maintenance shop clean up first. If still not enough space, add used Conex - site team to find locations</t>
        </is>
      </c>
      <c r="E39" s="67" t="inlineStr">
        <is>
          <t>Capex</t>
        </is>
      </c>
      <c r="F39" s="7" t="inlineStr">
        <is>
          <t>Year 1</t>
        </is>
      </c>
      <c r="G39" s="20" t="n">
        <v>15000</v>
      </c>
      <c r="H39" s="20" t="n">
        <v>1760</v>
      </c>
      <c r="I39" s="21">
        <f>G39-H39</f>
        <v/>
      </c>
      <c r="J39" s="8">
        <f>IF(G39=0,0,H39/G39)</f>
        <v/>
      </c>
      <c r="K39" s="35" t="inlineStr">
        <is>
          <t>N/A</t>
        </is>
      </c>
      <c r="L39" s="18">
        <f>MIN(J39,1)</f>
        <v/>
      </c>
      <c r="M39" s="48" t="inlineStr">
        <is>
          <t>Need storage for maintenance and inventory - maintenance shop clean up first. If still not enough space, add used Conex - site team to find locations</t>
        </is>
      </c>
      <c r="N39" s="48">
        <f>IF(E39="GC","1st Call","Other")</f>
        <v/>
      </c>
      <c r="O39" s="48">
        <f>IF(L39&gt;=1,"Complete",IF(L39&gt;0,"In Progress","Not Started"))</f>
        <v/>
      </c>
      <c r="P39" s="48" t="n"/>
      <c r="Q39" s="70">
        <f>IFERROR(MID($A$1,FIND(" acq",$A$1)-4,4)*1,"")</f>
        <v/>
      </c>
      <c r="S39" s="112" t="n"/>
    </row>
    <row r="40">
      <c r="A40" s="17" t="n">
        <v>48</v>
      </c>
      <c r="B40" s="7" t="inlineStr">
        <is>
          <t>7200-0016</t>
        </is>
      </c>
      <c r="C40" s="7" t="inlineStr">
        <is>
          <t xml:space="preserve">Repair loose pickets </t>
        </is>
      </c>
      <c r="D40" s="40" t="inlineStr">
        <is>
          <t>Repair loose pickets</t>
        </is>
      </c>
      <c r="E40" s="41" t="inlineStr">
        <is>
          <t>GC</t>
        </is>
      </c>
      <c r="F40" s="7" t="inlineStr">
        <is>
          <t>Year 1</t>
        </is>
      </c>
      <c r="G40" s="20" t="n">
        <v>14000</v>
      </c>
      <c r="H40" s="20" t="n">
        <v>14000</v>
      </c>
      <c r="I40" s="21">
        <f>G40-H40</f>
        <v/>
      </c>
      <c r="J40" s="8">
        <f>IF(G40=0,0,H40/G40)</f>
        <v/>
      </c>
      <c r="K40" s="35" t="n">
        <v>0</v>
      </c>
      <c r="L40" s="8">
        <f>MIN(J40,1)</f>
        <v/>
      </c>
      <c r="M40" t="inlineStr">
        <is>
          <t>Repair loose pickets</t>
        </is>
      </c>
      <c r="N40" s="7">
        <f>IF(E40="GC","1st Call","Other")</f>
        <v/>
      </c>
      <c r="O40" s="7">
        <f>IF(L40&gt;=1,"Complete",IF(L40&gt;0,"In Progress","Not Started"))</f>
        <v/>
      </c>
      <c r="Q40" s="35">
        <f>IFERROR(MID($A$1,FIND(" acq",$A$1)-4,4)*1,"")</f>
        <v/>
      </c>
      <c r="S40" s="112" t="n"/>
    </row>
    <row r="41" ht="30" customHeight="1">
      <c r="A41" s="7" t="n">
        <v>60</v>
      </c>
      <c r="B41" s="7" t="inlineStr">
        <is>
          <t>7200-0002</t>
        </is>
      </c>
      <c r="C41" s="7" t="inlineStr">
        <is>
          <t xml:space="preserve">Seal flat roof on club building - option to replace </t>
        </is>
      </c>
      <c r="D41" s="40" t="inlineStr">
        <is>
          <t>Seal flat roof on club building - option to replace soon to fail skylight. Pushes cost to $30k</t>
        </is>
      </c>
      <c r="E41" s="41" t="inlineStr">
        <is>
          <t>GC</t>
        </is>
      </c>
      <c r="F41" s="7" t="inlineStr">
        <is>
          <t>Year 1</t>
        </is>
      </c>
      <c r="G41" s="20" t="n">
        <v>14000</v>
      </c>
      <c r="H41" s="20" t="n">
        <v>14000</v>
      </c>
      <c r="I41" s="21">
        <f>G41-H41</f>
        <v/>
      </c>
      <c r="J41" s="8">
        <f>IF(G41=0,0,H41/G41)</f>
        <v/>
      </c>
      <c r="K41" s="35" t="n">
        <v>0</v>
      </c>
      <c r="L41" s="8">
        <f>MIN(J41,1)</f>
        <v/>
      </c>
      <c r="M41" t="inlineStr">
        <is>
          <t>Seal flat roof on club building - option to replace soon to fail skylight. Pushes cost to $30k</t>
        </is>
      </c>
      <c r="N41" s="7">
        <f>IF(E41="GC","1st Call","Other")</f>
        <v/>
      </c>
      <c r="O41" s="7">
        <f>IF(L41&gt;=1,"Complete",IF(L41&gt;0,"In Progress","Not Started"))</f>
        <v/>
      </c>
      <c r="Q41" s="35">
        <f>IFERROR(MID($A$1,FIND(" acq",$A$1)-4,4)*1,"")</f>
        <v/>
      </c>
      <c r="S41" s="112" t="n"/>
    </row>
    <row r="42">
      <c r="A42" s="17" t="n">
        <v>20</v>
      </c>
      <c r="B42" s="7" t="inlineStr">
        <is>
          <t>7200-0057</t>
        </is>
      </c>
      <c r="C42" s="7" t="inlineStr">
        <is>
          <t>Anti entrapment devices</t>
        </is>
      </c>
      <c r="D42" s="40" t="inlineStr">
        <is>
          <t>Anti entrapment devices</t>
        </is>
      </c>
      <c r="E42" s="41" t="inlineStr">
        <is>
          <t>GC</t>
        </is>
      </c>
      <c r="F42" s="7" t="inlineStr">
        <is>
          <t>Year 1</t>
        </is>
      </c>
      <c r="G42" s="20" t="n">
        <v>12800</v>
      </c>
      <c r="H42" s="20" t="n">
        <v>12800</v>
      </c>
      <c r="I42" s="21">
        <f>G42-H42</f>
        <v/>
      </c>
      <c r="J42" s="8">
        <f>IF(G42=0,0,H42/G42)</f>
        <v/>
      </c>
      <c r="K42" s="35" t="n">
        <v>0</v>
      </c>
      <c r="L42" s="8">
        <f>MIN(J42,1)</f>
        <v/>
      </c>
      <c r="M42" t="inlineStr">
        <is>
          <t>Anti entrapment devices</t>
        </is>
      </c>
      <c r="N42" s="7">
        <f>IF(E42="GC","1st Call","Other")</f>
        <v/>
      </c>
      <c r="O42" s="7">
        <f>IF(L42&gt;=1,"Complete",IF(L42&gt;0,"In Progress","Not Started"))</f>
        <v/>
      </c>
      <c r="Q42" s="35">
        <f>IFERROR(MID($A$1,FIND(" acq",$A$1)-4,4)*1,"")</f>
        <v/>
      </c>
      <c r="S42" s="112" t="n"/>
    </row>
    <row r="43">
      <c r="A43" s="7" t="n">
        <v>155</v>
      </c>
      <c r="B43" s="7" t="inlineStr">
        <is>
          <t>7200-0040</t>
        </is>
      </c>
      <c r="C43" s="7" t="inlineStr">
        <is>
          <t xml:space="preserve">Replace pole lights around pool </t>
        </is>
      </c>
      <c r="D43" s="40" t="inlineStr">
        <is>
          <t>Replace pole lights around pool</t>
        </is>
      </c>
      <c r="E43" s="41" t="inlineStr">
        <is>
          <t>GC</t>
        </is>
      </c>
      <c r="F43" s="7" t="inlineStr">
        <is>
          <t>Year 1</t>
        </is>
      </c>
      <c r="G43" s="20" t="n">
        <v>12000</v>
      </c>
      <c r="H43" s="20" t="n">
        <v>12000</v>
      </c>
      <c r="I43" s="21">
        <f>G43-H43</f>
        <v/>
      </c>
      <c r="J43" s="8">
        <f>IF(G43=0,0,H43/G43)</f>
        <v/>
      </c>
      <c r="K43" s="35" t="n">
        <v>0</v>
      </c>
      <c r="L43" s="8">
        <f>MIN(J43,1)</f>
        <v/>
      </c>
      <c r="M43" t="inlineStr">
        <is>
          <t>Replace pole lights around pool</t>
        </is>
      </c>
      <c r="N43" s="7">
        <f>IF(E43="GC","1st Call","Other")</f>
        <v/>
      </c>
      <c r="O43" s="7">
        <f>IF(L43&gt;=1,"Complete",IF(L43&gt;0,"In Progress","Not Started"))</f>
        <v/>
      </c>
      <c r="Q43" s="35">
        <f>IFERROR(MID($A$1,FIND(" acq",$A$1)-4,4)*1,"")</f>
        <v/>
      </c>
      <c r="S43" s="112" t="n"/>
    </row>
    <row r="44">
      <c r="A44" s="17" t="n">
        <v>150</v>
      </c>
      <c r="B44" s="7" t="inlineStr">
        <is>
          <t>7200-0033</t>
        </is>
      </c>
      <c r="C44" s="7" t="inlineStr">
        <is>
          <t>HVAC lines are under sized, need to replace. - As ne</t>
        </is>
      </c>
      <c r="D44" s="40" t="inlineStr">
        <is>
          <t>HVAC lines are under sized, need to replace. - As needed</t>
        </is>
      </c>
      <c r="E44" s="67" t="inlineStr">
        <is>
          <t>Capex</t>
        </is>
      </c>
      <c r="F44" s="7" t="inlineStr">
        <is>
          <t>Year 1</t>
        </is>
      </c>
      <c r="G44" s="20" t="n">
        <v>10000</v>
      </c>
      <c r="H44" s="20" t="n">
        <v>3770</v>
      </c>
      <c r="I44" s="21">
        <f>G44-H44</f>
        <v/>
      </c>
      <c r="J44" s="8">
        <f>IF(G44=0,0,H44/G44)</f>
        <v/>
      </c>
      <c r="K44" s="35" t="inlineStr">
        <is>
          <t>N/A</t>
        </is>
      </c>
      <c r="L44" s="8">
        <f>MIN(J44,1)</f>
        <v/>
      </c>
      <c r="M44" t="inlineStr">
        <is>
          <t>HVAC lines are under sized, need to replace. - As needed</t>
        </is>
      </c>
      <c r="N44" s="7">
        <f>IF(E44="GC","1st Call","Other")</f>
        <v/>
      </c>
      <c r="O44" s="7">
        <f>IF(L44&gt;=1,"Complete",IF(L44&gt;0,"In Progress","Not Started"))</f>
        <v/>
      </c>
      <c r="Q44" s="35">
        <f>IFERROR(MID($A$1,FIND(" acq",$A$1)-4,4)*1,"")</f>
        <v/>
      </c>
      <c r="S44" s="112" t="n"/>
    </row>
    <row r="45">
      <c r="A45" s="7" t="n">
        <v>49</v>
      </c>
      <c r="B45" s="7" t="inlineStr">
        <is>
          <t>7400-0015</t>
        </is>
      </c>
      <c r="C45" s="7" t="inlineStr">
        <is>
          <t>Repair Balconies</t>
        </is>
      </c>
      <c r="D45" s="40" t="inlineStr">
        <is>
          <t>Repair Balconies</t>
        </is>
      </c>
      <c r="E45" s="41" t="inlineStr">
        <is>
          <t>GC</t>
        </is>
      </c>
      <c r="F45" s="7" t="inlineStr">
        <is>
          <t>Year 1</t>
        </is>
      </c>
      <c r="G45" s="20" t="n">
        <v>9000</v>
      </c>
      <c r="H45" s="20" t="n">
        <v>9000</v>
      </c>
      <c r="I45" s="21">
        <f>G45-H45</f>
        <v/>
      </c>
      <c r="J45" s="8">
        <f>IF(G45=0,0,H45/G45)</f>
        <v/>
      </c>
      <c r="K45" s="35" t="n">
        <v>0</v>
      </c>
      <c r="L45" s="8">
        <f>MIN(J45,1)</f>
        <v/>
      </c>
      <c r="M45" t="inlineStr">
        <is>
          <t>Repair Balconies</t>
        </is>
      </c>
      <c r="N45" s="7">
        <f>IF(E45="GC","1st Call","Other")</f>
        <v/>
      </c>
      <c r="O45" s="7">
        <f>IF(L45&gt;=1,"Complete",IF(L45&gt;0,"In Progress","Not Started"))</f>
        <v/>
      </c>
      <c r="Q45" s="35">
        <f>IFERROR(MID($A$1,FIND(" acq",$A$1)-4,4)*1,"")</f>
        <v/>
      </c>
      <c r="S45" s="112" t="n"/>
    </row>
    <row r="46">
      <c r="A46" s="17" t="n">
        <v>50</v>
      </c>
      <c r="B46" s="7" t="inlineStr">
        <is>
          <t>7200-0016</t>
        </is>
      </c>
      <c r="C46" s="7" t="inlineStr">
        <is>
          <t>secure railings</t>
        </is>
      </c>
      <c r="D46" s="40" t="inlineStr">
        <is>
          <t>secure railings</t>
        </is>
      </c>
      <c r="E46" s="41" t="inlineStr">
        <is>
          <t>GC</t>
        </is>
      </c>
      <c r="F46" s="7" t="inlineStr">
        <is>
          <t>Year 1</t>
        </is>
      </c>
      <c r="G46" s="20" t="n">
        <v>8600</v>
      </c>
      <c r="H46" s="20" t="n">
        <v>8600</v>
      </c>
      <c r="I46" s="21">
        <f>G46-H46</f>
        <v/>
      </c>
      <c r="J46" s="8">
        <f>IF(G46=0,0,H46/G46)</f>
        <v/>
      </c>
      <c r="K46" s="35" t="n">
        <v>0</v>
      </c>
      <c r="L46" s="8">
        <f>MIN(J46,1)</f>
        <v/>
      </c>
      <c r="M46" t="inlineStr">
        <is>
          <t>secure railings</t>
        </is>
      </c>
      <c r="N46" s="7">
        <f>IF(E46="GC","1st Call","Other")</f>
        <v/>
      </c>
      <c r="O46" s="7">
        <f>IF(L46&gt;=1,"Complete",IF(L46&gt;0,"In Progress","Not Started"))</f>
        <v/>
      </c>
      <c r="Q46" s="35">
        <f>IFERROR(MID($A$1,FIND(" acq",$A$1)-4,4)*1,"")</f>
        <v/>
      </c>
      <c r="S46" s="112" t="n"/>
    </row>
    <row r="47">
      <c r="A47" s="7" t="n">
        <v>23</v>
      </c>
      <c r="B47" s="7" t="inlineStr">
        <is>
          <t>7200-0081</t>
        </is>
      </c>
      <c r="C47" s="7" t="inlineStr">
        <is>
          <t xml:space="preserve">Repair and paint compactor enclosure </t>
        </is>
      </c>
      <c r="D47" s="40" t="inlineStr">
        <is>
          <t>Repair and paint compactor enclosure</t>
        </is>
      </c>
      <c r="E47" s="41" t="inlineStr">
        <is>
          <t>GC</t>
        </is>
      </c>
      <c r="F47" s="7" t="inlineStr">
        <is>
          <t>Year 1</t>
        </is>
      </c>
      <c r="G47" s="20" t="n">
        <v>8500</v>
      </c>
      <c r="H47" s="20" t="n">
        <v>8500</v>
      </c>
      <c r="I47" s="21">
        <f>G47-H47</f>
        <v/>
      </c>
      <c r="J47" s="8">
        <f>IF(G47=0,0,H47/G47)</f>
        <v/>
      </c>
      <c r="K47" s="35" t="n">
        <v>0</v>
      </c>
      <c r="L47" s="8">
        <f>MIN(J47,1)</f>
        <v/>
      </c>
      <c r="M47" t="inlineStr">
        <is>
          <t>Repair and paint compactor enclosure</t>
        </is>
      </c>
      <c r="N47" s="7">
        <f>IF(E47="GC","1st Call","Other")</f>
        <v/>
      </c>
      <c r="O47" s="7">
        <f>IF(L47&gt;=1,"Complete",IF(L47&gt;0,"In Progress","Not Started"))</f>
        <v/>
      </c>
      <c r="Q47" s="35">
        <f>IFERROR(MID($A$1,FIND(" acq",$A$1)-4,4)*1,"")</f>
        <v/>
      </c>
      <c r="S47" s="112" t="n"/>
    </row>
    <row r="48">
      <c r="A48" s="17" t="n">
        <v>46</v>
      </c>
      <c r="B48" s="7" t="inlineStr">
        <is>
          <t>7200-0012</t>
        </is>
      </c>
      <c r="C48" s="7" t="inlineStr">
        <is>
          <t>replace damaged framing in gable ends</t>
        </is>
      </c>
      <c r="D48" s="40" t="inlineStr">
        <is>
          <t>replace damaged framing in gable ends</t>
        </is>
      </c>
      <c r="E48" s="41" t="inlineStr">
        <is>
          <t>GC</t>
        </is>
      </c>
      <c r="F48" s="7" t="inlineStr">
        <is>
          <t>Year 1</t>
        </is>
      </c>
      <c r="G48" s="20" t="n">
        <v>8500</v>
      </c>
      <c r="H48" s="20" t="n">
        <v>8500</v>
      </c>
      <c r="I48" s="21">
        <f>G48-H48</f>
        <v/>
      </c>
      <c r="J48" s="8">
        <f>IF(G48=0,0,H48/G48)</f>
        <v/>
      </c>
      <c r="K48" s="35" t="n">
        <v>0</v>
      </c>
      <c r="L48" s="8">
        <f>MIN(J48,1)</f>
        <v/>
      </c>
      <c r="M48" t="inlineStr">
        <is>
          <t>replace damaged framing in gable ends</t>
        </is>
      </c>
      <c r="N48" s="7">
        <f>IF(E48="GC","1st Call","Other")</f>
        <v/>
      </c>
      <c r="O48" s="7">
        <f>IF(L48&gt;=1,"Complete",IF(L48&gt;0,"In Progress","Not Started"))</f>
        <v/>
      </c>
      <c r="Q48" s="35">
        <f>IFERROR(MID($A$1,FIND(" acq",$A$1)-4,4)*1,"")</f>
        <v/>
      </c>
      <c r="S48" s="112" t="n"/>
    </row>
    <row r="49" ht="75" customHeight="1">
      <c r="A49" s="7" t="n">
        <v>148</v>
      </c>
      <c r="B49" s="7" t="inlineStr">
        <is>
          <t>7200-0033</t>
        </is>
      </c>
      <c r="C49" s="7" t="inlineStr">
        <is>
          <t>PCA Item- $8,500- Insulation at the refrigerant line</t>
        </is>
      </c>
      <c r="D49" s="40" t="inlineStr">
        <is>
          <t>PCA Item- $8,500- Insulation at the refrigerant lines for a majority of the outdoor condensing units were observed to be deteriorated.Insufficient insulation at the refrigerant lines decreases system efficiency, Repair or replacement of the insulation is recommended to maintain system efficiency.</t>
        </is>
      </c>
      <c r="E49" s="41" t="inlineStr">
        <is>
          <t>GC</t>
        </is>
      </c>
      <c r="F49" s="7" t="inlineStr">
        <is>
          <t>Year 1</t>
        </is>
      </c>
      <c r="G49" s="20" t="n">
        <v>8500</v>
      </c>
      <c r="H49" s="20" t="n">
        <v>8500</v>
      </c>
      <c r="I49" s="21">
        <f>G49-H49</f>
        <v/>
      </c>
      <c r="J49" s="8">
        <f>IF(G49=0,0,H49/G49)</f>
        <v/>
      </c>
      <c r="K49" s="35" t="n">
        <v>0</v>
      </c>
      <c r="L49" s="8">
        <f>MIN(J49,1)</f>
        <v/>
      </c>
      <c r="M49" t="inlineStr">
        <is>
          <t xml:space="preserve">PCA Item- $8,500- Insulation at the refrigerant lines for a majority of the outdoor condensing units were observed to be deteriorated.Insufficient insulation at the refrigerant lines decreases system </t>
        </is>
      </c>
      <c r="N49" s="7">
        <f>IF(E49="GC","1st Call","Other")</f>
        <v/>
      </c>
      <c r="O49" s="7">
        <f>IF(L49&gt;=1,"Complete",IF(L49&gt;0,"In Progress","Not Started"))</f>
        <v/>
      </c>
      <c r="Q49" s="35">
        <f>IFERROR(MID($A$1,FIND(" acq",$A$1)-4,4)*1,"")</f>
        <v/>
      </c>
      <c r="S49" s="112" t="n"/>
    </row>
    <row r="50" ht="30" customHeight="1">
      <c r="A50" s="17" t="n">
        <v>24</v>
      </c>
      <c r="B50" s="7" t="inlineStr">
        <is>
          <t>7200-0064</t>
        </is>
      </c>
      <c r="C50" s="7" t="inlineStr">
        <is>
          <t xml:space="preserve">PCA Item- $6,000- Provide accessible path of travel </t>
        </is>
      </c>
      <c r="D50" s="40" t="inlineStr">
        <is>
          <t>PCA Item- $6,000- Provide accessible path of travel from municipal sidewalk to leasing office entrance.</t>
        </is>
      </c>
      <c r="E50" s="41" t="inlineStr">
        <is>
          <t>GC</t>
        </is>
      </c>
      <c r="F50" s="7" t="inlineStr">
        <is>
          <t>Year 1</t>
        </is>
      </c>
      <c r="G50" s="20" t="n">
        <v>7000</v>
      </c>
      <c r="H50" s="20" t="n">
        <v>7000</v>
      </c>
      <c r="I50" s="21">
        <f>G50-H50</f>
        <v/>
      </c>
      <c r="J50" s="8">
        <f>IF(G50=0,0,H50/G50)</f>
        <v/>
      </c>
      <c r="K50" s="35" t="n">
        <v>0</v>
      </c>
      <c r="L50" s="8">
        <f>MIN(J50,1)</f>
        <v/>
      </c>
      <c r="M50" t="inlineStr">
        <is>
          <t>PCA Item- $6,000- Provide accessible path of travel from municipal sidewalk to leasing office entrance.</t>
        </is>
      </c>
      <c r="N50" s="7">
        <f>IF(E50="GC","1st Call","Other")</f>
        <v/>
      </c>
      <c r="O50" s="7">
        <f>IF(L50&gt;=1,"Complete",IF(L50&gt;0,"In Progress","Not Started"))</f>
        <v/>
      </c>
      <c r="Q50" s="35">
        <f>IFERROR(MID($A$1,FIND(" acq",$A$1)-4,4)*1,"")</f>
        <v/>
      </c>
      <c r="S50" s="112" t="n"/>
    </row>
    <row r="51">
      <c r="A51" s="7" t="n">
        <v>47</v>
      </c>
      <c r="B51" s="7" t="inlineStr">
        <is>
          <t>7200-0016</t>
        </is>
      </c>
      <c r="C51" s="7" t="inlineStr">
        <is>
          <t>secure railings</t>
        </is>
      </c>
      <c r="D51" s="40" t="inlineStr">
        <is>
          <t>secure railings</t>
        </is>
      </c>
      <c r="E51" s="41" t="inlineStr">
        <is>
          <t>GC</t>
        </is>
      </c>
      <c r="F51" s="7" t="inlineStr">
        <is>
          <t>Year 1</t>
        </is>
      </c>
      <c r="G51" s="20" t="n">
        <v>6800</v>
      </c>
      <c r="H51" s="20" t="n">
        <v>6800</v>
      </c>
      <c r="I51" s="21">
        <f>G51-H51</f>
        <v/>
      </c>
      <c r="J51" s="8">
        <f>IF(G51=0,0,H51/G51)</f>
        <v/>
      </c>
      <c r="K51" s="35" t="n">
        <v>0</v>
      </c>
      <c r="L51" s="8">
        <f>MIN(J51,1)</f>
        <v/>
      </c>
      <c r="M51" t="inlineStr">
        <is>
          <t>secure railings</t>
        </is>
      </c>
      <c r="N51" s="7">
        <f>IF(E51="GC","1st Call","Other")</f>
        <v/>
      </c>
      <c r="O51" s="7">
        <f>IF(L51&gt;=1,"Complete",IF(L51&gt;0,"In Progress","Not Started"))</f>
        <v/>
      </c>
      <c r="Q51" s="35">
        <f>IFERROR(MID($A$1,FIND(" acq",$A$1)-4,4)*1,"")</f>
        <v/>
      </c>
      <c r="S51" s="112" t="n"/>
    </row>
    <row r="52">
      <c r="A52" s="17" t="n">
        <v>21</v>
      </c>
      <c r="B52" s="7" t="inlineStr">
        <is>
          <t>7200-0069</t>
        </is>
      </c>
      <c r="C52" s="7" t="inlineStr">
        <is>
          <t xml:space="preserve">Adjust closers on pool gates </t>
        </is>
      </c>
      <c r="D52" s="40" t="inlineStr">
        <is>
          <t>Adjust closers on pool gates</t>
        </is>
      </c>
      <c r="E52" s="41" t="inlineStr">
        <is>
          <t>GC</t>
        </is>
      </c>
      <c r="F52" s="7" t="inlineStr">
        <is>
          <t>Year 1</t>
        </is>
      </c>
      <c r="G52" s="20" t="n">
        <v>6000</v>
      </c>
      <c r="H52" s="20" t="n">
        <v>6000</v>
      </c>
      <c r="I52" s="21">
        <f>G52-H52</f>
        <v/>
      </c>
      <c r="J52" s="8">
        <f>IF(G52=0,0,H52/G52)</f>
        <v/>
      </c>
      <c r="K52" s="35" t="n">
        <v>0</v>
      </c>
      <c r="L52" s="8">
        <f>MIN(J52,1)</f>
        <v/>
      </c>
      <c r="M52" t="inlineStr">
        <is>
          <t>Adjust closers on pool gates</t>
        </is>
      </c>
      <c r="N52" s="7">
        <f>IF(E52="GC","1st Call","Other")</f>
        <v/>
      </c>
      <c r="O52" s="7">
        <f>IF(L52&gt;=1,"Complete",IF(L52&gt;0,"In Progress","Not Started"))</f>
        <v/>
      </c>
      <c r="Q52" s="35">
        <f>IFERROR(MID($A$1,FIND(" acq",$A$1)-4,4)*1,"")</f>
        <v/>
      </c>
      <c r="S52" s="112" t="n"/>
    </row>
    <row r="53" ht="60" customHeight="1">
      <c r="A53" s="7" t="n">
        <v>141</v>
      </c>
      <c r="B53" s="7" t="inlineStr">
        <is>
          <t>7200-0007</t>
        </is>
      </c>
      <c r="C53" s="7" t="inlineStr">
        <is>
          <t>PCA Item- $5,000- The clubhouse domestic water heate</t>
        </is>
      </c>
      <c r="D53" s="40" t="inlineStr">
        <is>
          <t>PCA Item- $5,000- The clubhouse domestic water heater is origional; to the 1986 construction. Electric, storage-type water heaters of this type have an estimated end of useful life (EUL) of 15-years.</t>
        </is>
      </c>
      <c r="E53" s="41" t="inlineStr">
        <is>
          <t>GC</t>
        </is>
      </c>
      <c r="F53" s="7" t="inlineStr">
        <is>
          <t>Year 1</t>
        </is>
      </c>
      <c r="G53" s="20" t="n">
        <v>5000</v>
      </c>
      <c r="H53" s="20" t="n">
        <v>5000</v>
      </c>
      <c r="I53" s="21">
        <f>G53-H53</f>
        <v/>
      </c>
      <c r="J53" s="8">
        <f>IF(G53=0,0,H53/G53)</f>
        <v/>
      </c>
      <c r="K53" s="35" t="n">
        <v>0</v>
      </c>
      <c r="L53" s="8">
        <f>MIN(J53,1)</f>
        <v/>
      </c>
      <c r="M53" t="inlineStr">
        <is>
          <t>PCA Item- $5,000- The clubhouse domestic water heater is origional; to the 1986 construction. Electric, storage-type water heaters of this type have an estimated end of useful life (EUL) of 15-years.</t>
        </is>
      </c>
      <c r="N53" s="7">
        <f>IF(E53="GC","1st Call","Other")</f>
        <v/>
      </c>
      <c r="O53" s="7">
        <f>IF(L53&gt;=1,"Complete",IF(L53&gt;0,"In Progress","Not Started"))</f>
        <v/>
      </c>
      <c r="Q53" s="35">
        <f>IFERROR(MID($A$1,FIND(" acq",$A$1)-4,4)*1,"")</f>
        <v/>
      </c>
      <c r="S53" s="112" t="n"/>
    </row>
    <row r="54">
      <c r="A54" s="17" t="n">
        <v>22</v>
      </c>
      <c r="B54" s="7" t="inlineStr">
        <is>
          <t>7200-0061</t>
        </is>
      </c>
      <c r="C54" s="7" t="inlineStr">
        <is>
          <t>Replace grill</t>
        </is>
      </c>
      <c r="D54" s="40" t="inlineStr">
        <is>
          <t>Replace grill</t>
        </is>
      </c>
      <c r="E54" s="41" t="inlineStr">
        <is>
          <t>GC</t>
        </is>
      </c>
      <c r="F54" s="7" t="inlineStr">
        <is>
          <t>Year 1</t>
        </is>
      </c>
      <c r="G54" s="20" t="n">
        <v>4000</v>
      </c>
      <c r="H54" s="20" t="n">
        <v>4000</v>
      </c>
      <c r="I54" s="21">
        <f>G54-H54</f>
        <v/>
      </c>
      <c r="J54" s="8">
        <f>IF(G54=0,0,H54/G54)</f>
        <v/>
      </c>
      <c r="K54" s="35" t="n">
        <v>0</v>
      </c>
      <c r="L54" s="8">
        <f>MIN(J54,1)</f>
        <v/>
      </c>
      <c r="M54" t="inlineStr">
        <is>
          <t>Replace grill</t>
        </is>
      </c>
      <c r="N54" s="7">
        <f>IF(E54="GC","1st Call","Other")</f>
        <v/>
      </c>
      <c r="O54" s="7">
        <f>IF(L54&gt;=1,"Complete",IF(L54&gt;0,"In Progress","Not Started"))</f>
        <v/>
      </c>
      <c r="Q54" s="35">
        <f>IFERROR(MID($A$1,FIND(" acq",$A$1)-4,4)*1,"")</f>
        <v/>
      </c>
      <c r="S54" s="112" t="n"/>
    </row>
    <row r="55">
      <c r="A55" s="7" t="n">
        <v>131</v>
      </c>
      <c r="B55" s="7" t="inlineStr">
        <is>
          <t>7200-0029</t>
        </is>
      </c>
      <c r="C55" s="7" t="inlineStr">
        <is>
          <t>4 new computers needed</t>
        </is>
      </c>
      <c r="D55" s="40" t="inlineStr">
        <is>
          <t>4 new computers needed</t>
        </is>
      </c>
      <c r="E55" s="69" t="inlineStr">
        <is>
          <t>PMC</t>
        </is>
      </c>
      <c r="F55" s="7" t="inlineStr">
        <is>
          <t>Year 1</t>
        </is>
      </c>
      <c r="G55" s="20" t="n">
        <v>4000</v>
      </c>
      <c r="H55" s="20" t="n">
        <v>0</v>
      </c>
      <c r="I55" s="21">
        <f>G55-H55</f>
        <v/>
      </c>
      <c r="J55" s="8">
        <f>IF(G55=0,0,H55/G55)</f>
        <v/>
      </c>
      <c r="K55" s="35" t="inlineStr">
        <is>
          <t>N/A</t>
        </is>
      </c>
      <c r="L55" s="8">
        <f>MIN(J55,1)</f>
        <v/>
      </c>
      <c r="M55" t="inlineStr">
        <is>
          <t>4 new computers needed</t>
        </is>
      </c>
      <c r="N55" s="7">
        <f>IF(E55="GC","1st Call","Other")</f>
        <v/>
      </c>
      <c r="O55" s="7">
        <f>IF(L55&gt;=1,"Complete",IF(L55&gt;0,"In Progress","Not Started"))</f>
        <v/>
      </c>
      <c r="Q55" s="35">
        <f>IFERROR(MID($A$1,FIND(" acq",$A$1)-4,4)*1,"")</f>
        <v/>
      </c>
      <c r="S55" s="112" t="n"/>
    </row>
    <row r="56" ht="45" customHeight="1">
      <c r="A56" s="17" t="n">
        <v>149</v>
      </c>
      <c r="B56" s="7" t="inlineStr">
        <is>
          <t>7200-0033</t>
        </is>
      </c>
      <c r="C56" s="7" t="inlineStr">
        <is>
          <t xml:space="preserve">PCA Item- $4,000- The ductwork within the clubhouse </t>
        </is>
      </c>
      <c r="D56" s="40" t="inlineStr">
        <is>
          <t>PCA Item- $4,000- The ductwork within the clubhouse displayed evident signs of dust accumulation, observable upon visible inspection.</t>
        </is>
      </c>
      <c r="E56" s="41" t="inlineStr">
        <is>
          <t>GC</t>
        </is>
      </c>
      <c r="F56" s="7" t="inlineStr">
        <is>
          <t>Year 1</t>
        </is>
      </c>
      <c r="G56" s="20" t="n">
        <v>4000</v>
      </c>
      <c r="H56" s="20" t="n">
        <v>4000</v>
      </c>
      <c r="I56" s="21">
        <f>G56-H56</f>
        <v/>
      </c>
      <c r="J56" s="8">
        <f>IF(G56=0,0,H56/G56)</f>
        <v/>
      </c>
      <c r="K56" s="35" t="n">
        <v>0</v>
      </c>
      <c r="L56" s="8">
        <f>MIN(J56,1)</f>
        <v/>
      </c>
      <c r="M56" t="inlineStr">
        <is>
          <t>PCA Item- $4,000- The ductwork within the clubhouse displayed evident signs of dust accumulation, observable upon visible inspection.</t>
        </is>
      </c>
      <c r="N56" s="7">
        <f>IF(E56="GC","1st Call","Other")</f>
        <v/>
      </c>
      <c r="O56" s="7">
        <f>IF(L56&gt;=1,"Complete",IF(L56&gt;0,"In Progress","Not Started"))</f>
        <v/>
      </c>
      <c r="Q56" s="35">
        <f>IFERROR(MID($A$1,FIND(" acq",$A$1)-4,4)*1,"")</f>
        <v/>
      </c>
      <c r="S56" s="112" t="n"/>
    </row>
    <row r="57" ht="105" customHeight="1">
      <c r="A57" s="7" t="n">
        <v>51</v>
      </c>
      <c r="B57" s="7" t="inlineStr">
        <is>
          <t>7200-0015</t>
        </is>
      </c>
      <c r="C57" s="7" t="inlineStr">
        <is>
          <t xml:space="preserve">PCA Item- $2,500- At Building A, two exterior stair </t>
        </is>
      </c>
      <c r="D57" s="40" t="inlineStr">
        <is>
          <t>PCA Item- $2,500- At Building A, two exterior stair conditions requiring repair were noted. At the uppermost landing of the west stair, the concrete floor edge where the guardrail is anchored was cracked in two places, possibly compromising the rail stability. At the uppermost landing of the south stair, the nosing (edge angle) was damaged and appeared to be a trip hazard.</t>
        </is>
      </c>
      <c r="E57" s="41" t="inlineStr">
        <is>
          <t>GC</t>
        </is>
      </c>
      <c r="F57" s="7" t="inlineStr">
        <is>
          <t>Year 1</t>
        </is>
      </c>
      <c r="G57" s="20" t="n">
        <v>3000</v>
      </c>
      <c r="H57" s="20" t="n">
        <v>3000</v>
      </c>
      <c r="I57" s="21">
        <f>G57-H57</f>
        <v/>
      </c>
      <c r="J57" s="8">
        <f>IF(G57=0,0,H57/G57)</f>
        <v/>
      </c>
      <c r="K57" s="35" t="n">
        <v>0</v>
      </c>
      <c r="L57" s="8">
        <f>MIN(J57,1)</f>
        <v/>
      </c>
      <c r="M57" t="inlineStr">
        <is>
          <t>PCA Item- $2,500- At Building A, two exterior stair conditions requiring repair were noted. At the uppermost landing of the west stair, the concrete floor edge where the guardrail is anchored was crac</t>
        </is>
      </c>
      <c r="N57" s="7">
        <f>IF(E57="GC","1st Call","Other")</f>
        <v/>
      </c>
      <c r="O57" s="7">
        <f>IF(L57&gt;=1,"Complete",IF(L57&gt;0,"In Progress","Not Started"))</f>
        <v/>
      </c>
      <c r="Q57" s="35">
        <f>IFERROR(MID($A$1,FIND(" acq",$A$1)-4,4)*1,"")</f>
        <v/>
      </c>
      <c r="S57" s="112" t="n"/>
    </row>
    <row r="58" ht="30" customHeight="1">
      <c r="A58" s="17" t="n">
        <v>108</v>
      </c>
      <c r="B58" s="7" t="inlineStr">
        <is>
          <t>7400-0028</t>
        </is>
      </c>
      <c r="C58" s="7" t="inlineStr">
        <is>
          <t>PCA Item- $2,000- Complete flooring/appliance replac</t>
        </is>
      </c>
      <c r="D58" s="40" t="inlineStr">
        <is>
          <t>PCA Item- $2,000- Complete flooring/appliance replacement at Unit F102.- COMPLETE BEFORE TAKEOVER</t>
        </is>
      </c>
      <c r="E58" s="41" t="inlineStr">
        <is>
          <t>GC</t>
        </is>
      </c>
      <c r="F58" s="7" t="inlineStr">
        <is>
          <t>Year 1</t>
        </is>
      </c>
      <c r="G58" s="20" t="n">
        <v>2000</v>
      </c>
      <c r="H58" s="20" t="n">
        <v>2000</v>
      </c>
      <c r="I58" s="21">
        <f>G58-H58</f>
        <v/>
      </c>
      <c r="J58" s="8">
        <f>IF(G58=0,0,H58/G58)</f>
        <v/>
      </c>
      <c r="K58" s="35" t="n">
        <v>0</v>
      </c>
      <c r="L58" s="8">
        <f>MIN(J58,1)</f>
        <v/>
      </c>
      <c r="M58" t="inlineStr">
        <is>
          <t>PCA Item- $2,000- Complete flooring/appliance replacement at Unit F102.- COMPLETE BEFORE TAKEOVER</t>
        </is>
      </c>
      <c r="N58" s="7">
        <f>IF(E58="GC","1st Call","Other")</f>
        <v/>
      </c>
      <c r="O58" s="7">
        <f>IF(L58&gt;=1,"Complete",IF(L58&gt;0,"In Progress","Not Started"))</f>
        <v/>
      </c>
      <c r="Q58" s="35">
        <f>IFERROR(MID($A$1,FIND(" acq",$A$1)-4,4)*1,"")</f>
        <v/>
      </c>
      <c r="S58" s="112" t="n"/>
    </row>
    <row r="59" ht="45" customHeight="1">
      <c r="A59" s="7" t="n">
        <v>139</v>
      </c>
      <c r="B59" s="7" t="inlineStr">
        <is>
          <t>7200-0047</t>
        </is>
      </c>
      <c r="C59" s="7" t="inlineStr">
        <is>
          <t>PCA Item- $2,000- At the front of Building M, the ad</t>
        </is>
      </c>
      <c r="D59" s="40" t="inlineStr">
        <is>
          <t>PCA Item- $2,000- At the front of Building M, the adjacent asphalt parking lot and drive aisle were observed to be saturated and to have noticeable algae growth - COMPLETE BEFORE TAKEOVER</t>
        </is>
      </c>
      <c r="E59" s="41" t="inlineStr">
        <is>
          <t>GC</t>
        </is>
      </c>
      <c r="F59" s="7" t="inlineStr">
        <is>
          <t>Year 1</t>
        </is>
      </c>
      <c r="G59" s="20" t="n">
        <v>2000</v>
      </c>
      <c r="H59" s="20" t="n">
        <v>2000</v>
      </c>
      <c r="I59" s="21">
        <f>G59-H59</f>
        <v/>
      </c>
      <c r="J59" s="8">
        <f>IF(G59=0,0,H59/G59)</f>
        <v/>
      </c>
      <c r="K59" s="35" t="n">
        <v>0</v>
      </c>
      <c r="L59" s="8">
        <f>MIN(J59,1)</f>
        <v/>
      </c>
      <c r="M59" t="inlineStr">
        <is>
          <t>PCA Item- $2,000- At the front of Building M, the adjacent asphalt parking lot and drive aisle were observed to be saturated and to have noticeable algae growth - COMPLETE BEFORE TAKEOVER</t>
        </is>
      </c>
      <c r="N59" s="7">
        <f>IF(E59="GC","1st Call","Other")</f>
        <v/>
      </c>
      <c r="O59" s="7">
        <f>IF(L59&gt;=1,"Complete",IF(L59&gt;0,"In Progress","Not Started"))</f>
        <v/>
      </c>
      <c r="Q59" s="35">
        <f>IFERROR(MID($A$1,FIND(" acq",$A$1)-4,4)*1,"")</f>
        <v/>
      </c>
      <c r="S59" s="112" t="n"/>
    </row>
    <row r="60" ht="45" customHeight="1">
      <c r="A60" s="17" t="n">
        <v>107</v>
      </c>
      <c r="B60" s="7" t="inlineStr">
        <is>
          <t>7400-0032</t>
        </is>
      </c>
      <c r="C60" s="7" t="inlineStr">
        <is>
          <t>PCA Item- $1,000- Remove and replace suspect microbi</t>
        </is>
      </c>
      <c r="D60" s="40" t="inlineStr">
        <is>
          <t>PCA Item- $1,000- Remove and replace suspect microbial growth-damaged ceiling at Unit A107 bathroom - COMPLETE BEFORE TAKEOVER</t>
        </is>
      </c>
      <c r="E60" s="41" t="inlineStr">
        <is>
          <t>GC</t>
        </is>
      </c>
      <c r="F60" s="7" t="inlineStr">
        <is>
          <t>Year 1</t>
        </is>
      </c>
      <c r="G60" s="20" t="n">
        <v>1000</v>
      </c>
      <c r="H60" s="20" t="n">
        <v>1000</v>
      </c>
      <c r="I60" s="21">
        <f>G60-H60</f>
        <v/>
      </c>
      <c r="J60" s="8">
        <f>IF(G60=0,0,H60/G60)</f>
        <v/>
      </c>
      <c r="K60" s="35" t="n">
        <v>0</v>
      </c>
      <c r="L60" s="8">
        <f>MIN(J60,1)</f>
        <v/>
      </c>
      <c r="M60" t="inlineStr">
        <is>
          <t>PCA Item- $1,000- Remove and replace suspect microbial growth-damaged ceiling at Unit A107 bathroom - COMPLETE BEFORE TAKEOVER</t>
        </is>
      </c>
      <c r="N60" s="7">
        <f>IF(E60="GC","1st Call","Other")</f>
        <v/>
      </c>
      <c r="O60" s="7">
        <f>IF(L60&gt;=1,"Complete",IF(L60&gt;0,"In Progress","Not Started"))</f>
        <v/>
      </c>
      <c r="Q60" s="35">
        <f>IFERROR(MID($A$1,FIND(" acq",$A$1)-4,4)*1,"")</f>
        <v/>
      </c>
      <c r="S60" s="112" t="n"/>
    </row>
    <row r="61" ht="30" customHeight="1">
      <c r="A61" s="7" t="n">
        <v>106</v>
      </c>
      <c r="B61" s="7" t="inlineStr">
        <is>
          <t>7400-0034</t>
        </is>
      </c>
      <c r="C61" s="7" t="inlineStr">
        <is>
          <t xml:space="preserve">PCA Item- $500- At vacant Unit E105, standing water </t>
        </is>
      </c>
      <c r="D61" s="40" t="inlineStr">
        <is>
          <t>PCA Item- $500- At vacant Unit E105, standing water was observed on the floor - COMPLETE BEFORE TAKEOVER</t>
        </is>
      </c>
      <c r="E61" s="41" t="inlineStr">
        <is>
          <t>GC</t>
        </is>
      </c>
      <c r="F61" s="7" t="inlineStr">
        <is>
          <t>Year 1</t>
        </is>
      </c>
      <c r="G61" s="20" t="n">
        <v>500</v>
      </c>
      <c r="H61" s="20" t="n">
        <v>500</v>
      </c>
      <c r="I61" s="21">
        <f>G61-H61</f>
        <v/>
      </c>
      <c r="J61" s="8">
        <f>IF(G61=0,0,H61/G61)</f>
        <v/>
      </c>
      <c r="K61" s="35" t="n">
        <v>0</v>
      </c>
      <c r="L61" s="8">
        <f>MIN(J61,1)</f>
        <v/>
      </c>
      <c r="M61" t="inlineStr">
        <is>
          <t>PCA Item- $500- At vacant Unit E105, standing water was observed on the floor - COMPLETE BEFORE TAKEOVER</t>
        </is>
      </c>
      <c r="N61" s="7">
        <f>IF(E61="GC","1st Call","Other")</f>
        <v/>
      </c>
      <c r="O61" s="7">
        <f>IF(L61&gt;=1,"Complete",IF(L61&gt;0,"In Progress","Not Started"))</f>
        <v/>
      </c>
      <c r="Q61" s="35">
        <f>IFERROR(MID($A$1,FIND(" acq",$A$1)-4,4)*1,"")</f>
        <v/>
      </c>
      <c r="S61" s="112" t="n"/>
    </row>
    <row r="62">
      <c r="D62" s="40" t="n"/>
      <c r="E62" s="41" t="n"/>
      <c r="G62" s="20" t="n"/>
      <c r="H62" s="20" t="n"/>
      <c r="I62" s="21" t="n"/>
      <c r="J62" s="8" t="n"/>
      <c r="K62" s="35" t="n"/>
      <c r="S62" s="112" t="n"/>
    </row>
    <row r="63">
      <c r="C63" s="48" t="inlineStr">
        <is>
          <t>PROJECTS subtotal (excl. contingency/CM fee)</t>
        </is>
      </c>
      <c r="E63" s="68" t="n"/>
      <c r="G63" s="22">
        <f>SUBTOTAL(9,G5:G61)</f>
        <v/>
      </c>
      <c r="H63" s="22">
        <f>SUBTOTAL(9,H5:H61)</f>
        <v/>
      </c>
      <c r="I63" s="22">
        <f>SUBTOTAL(9,I5:I61)</f>
        <v/>
      </c>
      <c r="J63" s="18">
        <f>IF(G63=0,0,H63/G63)</f>
        <v/>
      </c>
      <c r="K63" s="35" t="n"/>
      <c r="L63" s="8">
        <f>MIN(J63,1)</f>
        <v/>
      </c>
      <c r="O63" s="7">
        <f>IF(L63&gt;=1,"Complete",IF(L63&gt;0,"In Progress","Not Started"))</f>
        <v/>
      </c>
      <c r="S63" s="112" t="n"/>
    </row>
    <row r="64">
      <c r="E64" s="52" t="n"/>
      <c r="K64" s="35" t="n"/>
      <c r="S64" s="112" t="n"/>
    </row>
    <row r="65">
      <c r="A65" s="7" t="n">
        <v>161</v>
      </c>
      <c r="B65" s="7" t="inlineStr">
        <is>
          <t>7200-0084</t>
        </is>
      </c>
      <c r="C65" s="7" t="inlineStr">
        <is>
          <t>CM Fee</t>
        </is>
      </c>
      <c r="D65" s="40" t="inlineStr">
        <is>
          <t>CM Fee</t>
        </is>
      </c>
      <c r="E65" s="67" t="inlineStr">
        <is>
          <t>CMF</t>
        </is>
      </c>
      <c r="F65" s="15" t="inlineStr">
        <is>
          <t>CM Fee</t>
        </is>
      </c>
      <c r="G65" s="20" t="n">
        <v>104518</v>
      </c>
      <c r="H65" s="20" t="n">
        <v>104518</v>
      </c>
      <c r="I65" s="21" t="n">
        <v>0</v>
      </c>
      <c r="J65" s="8">
        <f>IF(G65=0,0,H65/G65)</f>
        <v/>
      </c>
      <c r="K65" s="35" t="inlineStr">
        <is>
          <t>N/A</t>
        </is>
      </c>
      <c r="L65" s="8">
        <f>MIN(J65,1)</f>
        <v/>
      </c>
      <c r="M65" t="inlineStr">
        <is>
          <t>CM Fee</t>
        </is>
      </c>
      <c r="N65" s="7">
        <f>IF(E65="GC","1st Call","Other")</f>
        <v/>
      </c>
      <c r="O65" s="7">
        <f>IF(L65&gt;=1,"Complete",IF(L65&gt;0,"In Progress","Not Started"))</f>
        <v/>
      </c>
      <c r="Q65" s="35">
        <f>IFERROR(MID($A$1,FIND(" acq",$A$1)-4,4)*1,"")</f>
        <v/>
      </c>
      <c r="S65" s="112" t="n"/>
    </row>
    <row r="66">
      <c r="A66" s="7" t="n">
        <v>160</v>
      </c>
      <c r="B66" s="7" t="inlineStr">
        <is>
          <t>7200-0083</t>
        </is>
      </c>
      <c r="C66" s="7" t="inlineStr">
        <is>
          <t>Contingency Amount</t>
        </is>
      </c>
      <c r="D66" s="40" t="inlineStr">
        <is>
          <t>Contingency Amount</t>
        </is>
      </c>
      <c r="E66" s="67" t="inlineStr">
        <is>
          <t>CON</t>
        </is>
      </c>
      <c r="F66" s="15" t="inlineStr">
        <is>
          <t>Contingency</t>
        </is>
      </c>
      <c r="G66" s="20" t="n">
        <v>100000</v>
      </c>
      <c r="H66" s="20" t="n">
        <v>0</v>
      </c>
      <c r="I66" s="21" t="n">
        <v>0</v>
      </c>
      <c r="J66" s="8">
        <f>IF(G66=0,0,H66/G66)</f>
        <v/>
      </c>
      <c r="K66" s="35" t="inlineStr">
        <is>
          <t>N/A</t>
        </is>
      </c>
      <c r="L66" s="8">
        <f>MIN(J66,1)</f>
        <v/>
      </c>
      <c r="M66" t="inlineStr">
        <is>
          <t>Contingency Amount</t>
        </is>
      </c>
      <c r="N66" s="7">
        <f>IF(E66="GC","1st Call","Other")</f>
        <v/>
      </c>
      <c r="O66" s="7">
        <f>IF(L66&gt;=1,"Complete",IF(L66&gt;0,"In Progress","Not Started"))</f>
        <v/>
      </c>
      <c r="Q66" s="35">
        <f>IFERROR(MID($A$1,FIND(" acq",$A$1)-4,4)*1,"")</f>
        <v/>
      </c>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62"/>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T173"/>
  <sheetViews>
    <sheetView topLeftCell="C12" zoomScaleNormal="100" workbookViewId="0">
      <selection activeCell="K12" sqref="K1:K1048576"/>
    </sheetView>
  </sheetViews>
  <sheetFormatPr baseColWidth="8" defaultColWidth="9.140625" defaultRowHeight="15"/>
  <cols>
    <col hidden="1" width="9.4257812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Harbor Terrace — 2024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30" customHeight="1">
      <c r="A5" s="7" t="n">
        <v>16</v>
      </c>
      <c r="B5" s="7" t="inlineStr">
        <is>
          <t>51045-00</t>
        </is>
      </c>
      <c r="C5" s="7" t="inlineStr">
        <is>
          <t>Initial property tree trim, landscape cleanup, entry</t>
        </is>
      </c>
      <c r="D5" s="40" t="inlineStr">
        <is>
          <t>Initial property tree trim, landscape cleanup, entry and tour path enhancements, etc</t>
        </is>
      </c>
      <c r="E5" s="41" t="inlineStr">
        <is>
          <t>GC</t>
        </is>
      </c>
      <c r="F5" s="7" t="inlineStr">
        <is>
          <t>Year 1</t>
        </is>
      </c>
      <c r="G5" s="20" t="n">
        <v>15000</v>
      </c>
      <c r="H5" s="20" t="n">
        <v>14708</v>
      </c>
      <c r="I5" s="21">
        <f>G5-H5</f>
        <v/>
      </c>
      <c r="J5" s="8">
        <f>IF(G5=0,0,H5/G5)</f>
        <v/>
      </c>
      <c r="K5" s="35" t="n">
        <v>1</v>
      </c>
      <c r="L5" s="8">
        <f>MIN(J5,1)</f>
        <v/>
      </c>
      <c r="M5" t="inlineStr">
        <is>
          <t>Initial property tree trim, landscape cleanup, entry and tour path enhancements, etc</t>
        </is>
      </c>
      <c r="N5" s="7">
        <f>IF(E5="GC","1st Call","Other")</f>
        <v/>
      </c>
      <c r="O5" s="7">
        <f>IF(L5&gt;=1,"Complete",IF(L5&gt;0,"In Progress","Not Started"))</f>
        <v/>
      </c>
      <c r="Q5" s="35">
        <f>IFERROR(MID($A$1,FIND(" acq",$A$1)-4,4)*1,"")</f>
        <v/>
      </c>
      <c r="R5" s="7" t="n"/>
      <c r="S5" s="111" t="n"/>
    </row>
    <row r="6" ht="54.75" customHeight="1">
      <c r="A6" s="17" t="n">
        <v>18</v>
      </c>
      <c r="B6" s="7" t="inlineStr">
        <is>
          <t>51053-00</t>
        </is>
      </c>
      <c r="C6" s="7" t="inlineStr">
        <is>
          <t>Restripe parking garage</t>
        </is>
      </c>
      <c r="D6" s="40" t="inlineStr">
        <is>
          <t>Restripe parking garage</t>
        </is>
      </c>
      <c r="E6" s="41" t="inlineStr">
        <is>
          <t>GC</t>
        </is>
      </c>
      <c r="F6" s="7" t="inlineStr">
        <is>
          <t>Year 1</t>
        </is>
      </c>
      <c r="G6" s="20" t="n">
        <v>9700</v>
      </c>
      <c r="H6" s="20" t="n">
        <v>9700</v>
      </c>
      <c r="I6" s="21">
        <f>G6-H6</f>
        <v/>
      </c>
      <c r="J6" s="8">
        <f>IF(G6=0,0,H6/G6)</f>
        <v/>
      </c>
      <c r="K6" s="35" t="n">
        <v>0</v>
      </c>
      <c r="L6" s="8">
        <f>MIN(J6,1)</f>
        <v/>
      </c>
      <c r="M6" t="inlineStr">
        <is>
          <t>Restripe parking garage</t>
        </is>
      </c>
      <c r="N6" s="7">
        <f>IF(E6="GC","1st Call","Other")</f>
        <v/>
      </c>
      <c r="O6" s="7">
        <f>IF(L6&gt;=1,"Complete",IF(L6&gt;0,"In Progress","Not Started"))</f>
        <v/>
      </c>
      <c r="Q6" s="35">
        <f>IFERROR(MID($A$1,FIND(" acq",$A$1)-4,4)*1,"")</f>
        <v/>
      </c>
      <c r="R6" s="7" t="n"/>
      <c r="S6" s="111" t="n"/>
    </row>
    <row r="7" ht="30" customHeight="1">
      <c r="A7" s="7" t="n">
        <v>17</v>
      </c>
      <c r="B7" s="7" t="inlineStr">
        <is>
          <t>51130-00</t>
        </is>
      </c>
      <c r="C7" s="7" t="inlineStr">
        <is>
          <t>All floor drains have been painted over and should h</t>
        </is>
      </c>
      <c r="D7" s="40" t="inlineStr">
        <is>
          <t>All floor drains have been painted over and should have the covers cleaned or replaced</t>
        </is>
      </c>
      <c r="E7" s="41" t="inlineStr">
        <is>
          <t>GC</t>
        </is>
      </c>
      <c r="F7" s="7" t="inlineStr">
        <is>
          <t>Year 1</t>
        </is>
      </c>
      <c r="G7" s="20" t="n">
        <v>6500</v>
      </c>
      <c r="H7" s="20" t="n">
        <v>6500</v>
      </c>
      <c r="I7" s="21">
        <f>G7-H7</f>
        <v/>
      </c>
      <c r="J7" s="8">
        <f>IF(G7=0,0,H7/G7)</f>
        <v/>
      </c>
      <c r="K7" s="35" t="n">
        <v>0</v>
      </c>
      <c r="L7" s="8">
        <f>MIN(J7,1)</f>
        <v/>
      </c>
      <c r="M7" t="inlineStr">
        <is>
          <t>All floor drains have been painted over and should have the covers cleaned or replaced</t>
        </is>
      </c>
      <c r="N7" s="7">
        <f>IF(E7="GC","1st Call","Other")</f>
        <v/>
      </c>
      <c r="O7" s="7">
        <f>IF(L7&gt;=1,"Complete",IF(L7&gt;0,"In Progress","Not Started"))</f>
        <v/>
      </c>
      <c r="Q7" s="35">
        <f>IFERROR(MID($A$1,FIND(" acq",$A$1)-4,4)*1,"")</f>
        <v/>
      </c>
      <c r="R7" s="7" t="n"/>
      <c r="S7" s="111" t="n"/>
    </row>
    <row r="8" ht="75" customHeight="1">
      <c r="A8" s="17" t="n">
        <v>19</v>
      </c>
      <c r="B8" s="7" t="inlineStr">
        <is>
          <t>51032-00</t>
        </is>
      </c>
      <c r="C8" s="7" t="inlineStr">
        <is>
          <t>Equity PCR Item 7.0- ADA-compliant parking spaces ar</t>
        </is>
      </c>
      <c r="D8" s="40" t="inlineStr">
        <is>
          <t>Equity PCR Item 7.0- ADA-compliant parking spaces are required to have a sign with the International Symbol of Accessibility at the head of each space. It did not appear that ADA-compliant signage was provided at ADA parking spaces. Installation of compliant van-accessible signage is recommended.</t>
        </is>
      </c>
      <c r="E8" s="41" t="inlineStr">
        <is>
          <t>GC</t>
        </is>
      </c>
      <c r="F8" s="7" t="inlineStr">
        <is>
          <t>Year 1</t>
        </is>
      </c>
      <c r="G8" s="20" t="n">
        <v>300</v>
      </c>
      <c r="H8" s="20" t="n">
        <v>300</v>
      </c>
      <c r="I8" s="21">
        <f>G8-H8</f>
        <v/>
      </c>
      <c r="J8" s="8">
        <f>IF(G8=0,0,H8/G8)</f>
        <v/>
      </c>
      <c r="K8" s="35" t="n">
        <v>0</v>
      </c>
      <c r="L8" s="8">
        <f>MIN(J8,1)</f>
        <v/>
      </c>
      <c r="M8" t="inlineStr">
        <is>
          <t>Equity PCR Item 7.0- ADA-compliant parking spaces are required to have a sign with the International Symbol of Accessibility at the head of each space. It did not appear that ADA-compliant signage was</t>
        </is>
      </c>
      <c r="N8" s="7">
        <f>IF(E8="GC","1st Call","Other")</f>
        <v/>
      </c>
      <c r="O8" s="7">
        <f>IF(L8&gt;=1,"Complete",IF(L8&gt;0,"In Progress","Not Started"))</f>
        <v/>
      </c>
      <c r="Q8" s="35">
        <f>IFERROR(MID($A$1,FIND(" acq",$A$1)-4,4)*1,"")</f>
        <v/>
      </c>
      <c r="R8" s="7" t="n"/>
      <c r="S8" s="111" t="n"/>
    </row>
    <row r="9" ht="29.25" customHeight="1">
      <c r="A9" s="6" t="n"/>
      <c r="B9" s="56" t="inlineStr">
        <is>
          <t>51072-00</t>
        </is>
      </c>
      <c r="C9" s="56" t="inlineStr">
        <is>
          <t>Balcony/Deck Repair/Replacement</t>
        </is>
      </c>
      <c r="D9" s="95" t="inlineStr">
        <is>
          <t xml:space="preserve">Replace areas of soft decking </t>
        </is>
      </c>
      <c r="E9" s="41" t="inlineStr">
        <is>
          <t>GC</t>
        </is>
      </c>
      <c r="F9" s="7" t="inlineStr">
        <is>
          <t>Year 1</t>
        </is>
      </c>
      <c r="G9" s="113" t="n">
        <v>7500</v>
      </c>
      <c r="H9" s="20" t="n">
        <v>7500</v>
      </c>
      <c r="I9" s="21">
        <f>G9-H9</f>
        <v/>
      </c>
      <c r="J9" s="8">
        <f>IF(G9=0,0,H9/G9)</f>
        <v/>
      </c>
      <c r="K9" s="35" t="n">
        <v>0</v>
      </c>
      <c r="L9" s="8">
        <f>MIN(J9,1)</f>
        <v/>
      </c>
      <c r="N9" s="7">
        <f>IF(E9="GC","1st Call","Other")</f>
        <v/>
      </c>
      <c r="O9" s="7">
        <f>IF(L9&gt;=1,"Complete",IF(L9&gt;0,"In Progress","Not Started"))</f>
        <v/>
      </c>
      <c r="Q9" s="35">
        <f>IFERROR(MID($A$1,FIND(" acq",$A$1)-4,4)*1,"")</f>
        <v/>
      </c>
      <c r="R9" s="7" t="n"/>
      <c r="S9" s="111" t="n"/>
    </row>
    <row r="10" ht="75" customHeight="1">
      <c r="B10" s="56" t="inlineStr">
        <is>
          <t>51072-00</t>
        </is>
      </c>
      <c r="C10" s="56" t="inlineStr">
        <is>
          <t>Balcony/Deck Repair/Replacement</t>
        </is>
      </c>
      <c r="D10" s="95" t="inlineStr">
        <is>
          <t xml:space="preserve">There are two balconies that appear to have had repairs done to them and could be questionable. Includes Equity PCR Item 4.5- The balcony system at Unit 217 was noted to have deteriorated elastomer and rotted wood decking. Immediate repair of the balcony flooring is recommended. </t>
        </is>
      </c>
      <c r="E10" s="41" t="inlineStr">
        <is>
          <t>GC</t>
        </is>
      </c>
      <c r="F10" s="7" t="inlineStr">
        <is>
          <t>Year 1</t>
        </is>
      </c>
      <c r="G10" s="113" t="n">
        <v>30000</v>
      </c>
      <c r="H10" s="6" t="n">
        <v>30000</v>
      </c>
      <c r="I10" s="21">
        <f>G10-H10</f>
        <v/>
      </c>
      <c r="J10" s="8">
        <f>IF(G10=0,0,H10/G10)</f>
        <v/>
      </c>
      <c r="K10" s="35" t="n">
        <v>0</v>
      </c>
      <c r="L10" s="8">
        <f>MIN(J10,1)</f>
        <v/>
      </c>
      <c r="N10" s="7">
        <f>IF(E10="GC","1st Call","Other")</f>
        <v/>
      </c>
      <c r="O10" s="7">
        <f>IF(L10&gt;=1,"Complete",IF(L10&gt;0,"In Progress","Not Started"))</f>
        <v/>
      </c>
      <c r="Q10" s="35">
        <f>IFERROR(MID($A$1,FIND(" acq",$A$1)-4,4)*1,"")</f>
        <v/>
      </c>
      <c r="R10" s="7" t="n"/>
      <c r="S10" s="111" t="n"/>
    </row>
    <row r="11">
      <c r="B11" s="56" t="inlineStr">
        <is>
          <t>51993-01</t>
        </is>
      </c>
      <c r="C11" s="56" t="inlineStr">
        <is>
          <t>Safety Inspection</t>
        </is>
      </c>
      <c r="D11" s="95" t="inlineStr">
        <is>
          <t>Request copy of completed inspection, or plan for new inspection</t>
        </is>
      </c>
      <c r="E11" s="58" t="inlineStr">
        <is>
          <t>PMC</t>
        </is>
      </c>
      <c r="F11" s="7" t="inlineStr">
        <is>
          <t>Year 1</t>
        </is>
      </c>
      <c r="G11" s="113" t="n">
        <v>5000</v>
      </c>
      <c r="H11" s="6" t="n">
        <v>5000</v>
      </c>
      <c r="I11" s="21">
        <f>G11-H11</f>
        <v/>
      </c>
      <c r="J11" s="8">
        <f>IF(G11=0,0,H11/G11)</f>
        <v/>
      </c>
      <c r="K11" s="35" t="inlineStr">
        <is>
          <t>N/A</t>
        </is>
      </c>
      <c r="L11" s="8">
        <f>MIN(J11,1)</f>
        <v/>
      </c>
      <c r="N11" s="7">
        <f>IF(E11="GC","1st Call","Other")</f>
        <v/>
      </c>
      <c r="O11" s="7">
        <f>IF(L11&gt;=1,"Complete",IF(L11&gt;0,"In Progress","Not Started"))</f>
        <v/>
      </c>
      <c r="Q11" s="35">
        <f>IFERROR(MID($A$1,FIND(" acq",$A$1)-4,4)*1,"")</f>
        <v/>
      </c>
      <c r="R11" s="7" t="n"/>
      <c r="S11" s="111" t="n"/>
    </row>
    <row r="12" ht="105" customHeight="1">
      <c r="B12" s="56" t="inlineStr">
        <is>
          <t>51061-00</t>
        </is>
      </c>
      <c r="C12" s="56" t="inlineStr">
        <is>
          <t>Roof Replacement</t>
        </is>
      </c>
      <c r="D12" s="59" t="inlineStr">
        <is>
          <t xml:space="preserve">Repair areas of roofs that hold water and recoat roof 
Includes Equity PCR Item 4.4.1- Roof coatings are typically applied to to aged roofing systems in an attempt to extend the useful service life of the roofing system. Based on the observed condition, estimated useful life of roof coatings, and tt;ie assumed age of the underlying membrane, Partner recommends replacement of the low-slope roofing system in the short term. </t>
        </is>
      </c>
      <c r="E12" s="41" t="inlineStr">
        <is>
          <t>GC</t>
        </is>
      </c>
      <c r="F12" s="7" t="inlineStr">
        <is>
          <t>Year 1</t>
        </is>
      </c>
      <c r="G12" s="113" t="n">
        <v>48000</v>
      </c>
      <c r="H12" s="6" t="n">
        <v>38350</v>
      </c>
      <c r="I12" s="21">
        <f>G12-H12</f>
        <v/>
      </c>
      <c r="J12" s="8">
        <f>IF(G12=0,0,H12/G12)</f>
        <v/>
      </c>
      <c r="K12" s="35" t="n">
        <v>2</v>
      </c>
      <c r="L12" s="8">
        <f>MIN(J12,1)</f>
        <v/>
      </c>
      <c r="N12" s="7">
        <f>IF(E12="GC","1st Call","Other")</f>
        <v/>
      </c>
      <c r="O12" s="7">
        <f>IF(L12&gt;=1,"Complete",IF(L12&gt;0,"In Progress","Not Started"))</f>
        <v/>
      </c>
      <c r="Q12" s="35">
        <f>IFERROR(MID($A$1,FIND(" acq",$A$1)-4,4)*1,"")</f>
        <v/>
      </c>
      <c r="R12" s="7" t="n"/>
      <c r="S12" s="111" t="n"/>
    </row>
    <row r="13">
      <c r="B13" s="56" t="inlineStr">
        <is>
          <t>51062-00</t>
        </is>
      </c>
      <c r="C13" s="56" t="inlineStr">
        <is>
          <t>Roof Repairs</t>
        </is>
      </c>
      <c r="D13" s="59" t="inlineStr">
        <is>
          <t>Seal parapet wall flashing</t>
        </is>
      </c>
      <c r="E13" s="41" t="inlineStr">
        <is>
          <t>GC</t>
        </is>
      </c>
      <c r="F13" s="7" t="inlineStr">
        <is>
          <t>Year 1</t>
        </is>
      </c>
      <c r="G13" s="113" t="n">
        <v>4500</v>
      </c>
      <c r="H13" s="6" t="n">
        <v>0</v>
      </c>
      <c r="I13" s="21">
        <f>G13-H13</f>
        <v/>
      </c>
      <c r="J13" s="8">
        <f>IF(G13=0,0,H13/G13)</f>
        <v/>
      </c>
      <c r="K13" s="35" t="n">
        <v>4</v>
      </c>
      <c r="L13" s="8">
        <f>MIN(J13,1)</f>
        <v/>
      </c>
      <c r="N13" s="7">
        <f>IF(E13="GC","1st Call","Other")</f>
        <v/>
      </c>
      <c r="O13" s="7">
        <f>IF(L13&gt;=1,"Complete",IF(L13&gt;0,"In Progress","Not Started"))</f>
        <v/>
      </c>
      <c r="Q13" s="35">
        <f>IFERROR(MID($A$1,FIND(" acq",$A$1)-4,4)*1,"")</f>
        <v/>
      </c>
      <c r="R13" s="7" t="n"/>
      <c r="S13" s="111" t="n"/>
    </row>
    <row r="14">
      <c r="B14" s="60" t="inlineStr">
        <is>
          <t>51150-00</t>
        </is>
      </c>
      <c r="C14" s="60" t="inlineStr">
        <is>
          <t>Approved Unit Upgrades</t>
        </is>
      </c>
      <c r="D14" s="61" t="inlineStr">
        <is>
          <t>See Unit Renovation Calculator for details by unit</t>
        </is>
      </c>
      <c r="E14" s="68" t="inlineStr">
        <is>
          <t>Capex</t>
        </is>
      </c>
      <c r="F14" s="7" t="inlineStr">
        <is>
          <t>Year 1</t>
        </is>
      </c>
      <c r="G14" s="113" t="n">
        <v>400000</v>
      </c>
      <c r="H14" s="6" t="n">
        <v>173571</v>
      </c>
      <c r="I14" s="21">
        <f>G14-H14</f>
        <v/>
      </c>
      <c r="J14" s="8">
        <f>IF(G14=0,0,H14/G14)</f>
        <v/>
      </c>
      <c r="K14" s="35" t="inlineStr">
        <is>
          <t>N/A</t>
        </is>
      </c>
      <c r="L14" s="8">
        <f>MIN(J14,1)</f>
        <v/>
      </c>
      <c r="N14" s="7">
        <f>IF(E14="GC","1st Call","Other")</f>
        <v/>
      </c>
      <c r="O14" s="7">
        <f>IF(L14&gt;=1,"Complete",IF(L14&gt;0,"In Progress","Not Started"))</f>
        <v/>
      </c>
      <c r="Q14" s="35">
        <f>IFERROR(MID($A$1,FIND(" acq",$A$1)-4,4)*1,"")</f>
        <v/>
      </c>
      <c r="R14" s="7" t="n"/>
      <c r="S14" s="111" t="n"/>
    </row>
    <row r="15" ht="60" customHeight="1">
      <c r="A15" s="6" t="n"/>
      <c r="B15" s="56" t="inlineStr">
        <is>
          <t>52111-00</t>
        </is>
      </c>
      <c r="C15" s="56" t="inlineStr">
        <is>
          <t>Down Unit Repairs</t>
        </is>
      </c>
      <c r="D15" s="95" t="inlineStr">
        <is>
          <t xml:space="preserve">Equity PCR Item 8.0- Water damaged ceiling materials were observed in Unit 109. These appear to be due to a historic roof leak. Replacement of the water damaged wall and ceiling materials is recommended </t>
        </is>
      </c>
      <c r="E15" s="58" t="inlineStr">
        <is>
          <t>PMC</t>
        </is>
      </c>
      <c r="F15" s="7" t="inlineStr">
        <is>
          <t>Year 1</t>
        </is>
      </c>
      <c r="G15" s="113" t="n">
        <v>1500</v>
      </c>
      <c r="H15" s="6" t="n">
        <v>1500</v>
      </c>
      <c r="I15" s="21">
        <f>G15-H15</f>
        <v/>
      </c>
      <c r="J15" s="8">
        <f>IF(G15=0,0,H15/G15)</f>
        <v/>
      </c>
      <c r="K15" s="35" t="inlineStr">
        <is>
          <t>N/A</t>
        </is>
      </c>
      <c r="L15" s="8">
        <f>MIN(J15,1)</f>
        <v/>
      </c>
      <c r="N15" s="7">
        <f>IF(E15="GC","1st Call","Other")</f>
        <v/>
      </c>
      <c r="O15" s="7">
        <f>IF(L15&gt;=1,"Complete",IF(L15&gt;0,"In Progress","Not Started"))</f>
        <v/>
      </c>
      <c r="Q15" s="35">
        <f>IFERROR(MID($A$1,FIND(" acq",$A$1)-4,4)*1,"")</f>
        <v/>
      </c>
      <c r="R15" s="7" t="n"/>
      <c r="S15" s="111" t="n"/>
    </row>
    <row r="16">
      <c r="B16" s="56" t="inlineStr">
        <is>
          <t>51180-00</t>
        </is>
      </c>
      <c r="C16" s="56" t="inlineStr">
        <is>
          <t>Other Extraordinary Expense</t>
        </is>
      </c>
      <c r="D16" s="95" t="inlineStr">
        <is>
          <t>LowPro (Pair covers 4 burner range)- For range top microwaves</t>
        </is>
      </c>
      <c r="E16" s="68" t="inlineStr">
        <is>
          <t>Capex</t>
        </is>
      </c>
      <c r="F16" s="7" t="inlineStr">
        <is>
          <t>Year 1</t>
        </is>
      </c>
      <c r="G16" s="113" t="n">
        <v>11103.125</v>
      </c>
      <c r="H16" s="6" t="n">
        <v>11103</v>
      </c>
      <c r="I16" s="21">
        <f>G16-H16</f>
        <v/>
      </c>
      <c r="J16" s="8">
        <f>IF(G16=0,0,H16/G16)</f>
        <v/>
      </c>
      <c r="K16" s="35" t="inlineStr">
        <is>
          <t>N/A</t>
        </is>
      </c>
      <c r="L16" s="8">
        <f>MIN(J16,1)</f>
        <v/>
      </c>
      <c r="N16" s="7">
        <f>IF(E16="GC","1st Call","Other")</f>
        <v/>
      </c>
      <c r="O16" s="7">
        <f>IF(L16&gt;=1,"Complete",IF(L16&gt;0,"In Progress","Not Started"))</f>
        <v/>
      </c>
      <c r="Q16" s="35">
        <f>IFERROR(MID($A$1,FIND(" acq",$A$1)-4,4)*1,"")</f>
        <v/>
      </c>
      <c r="R16" s="7" t="n"/>
      <c r="S16" s="111" t="n"/>
    </row>
    <row r="17">
      <c r="B17" s="56" t="inlineStr">
        <is>
          <t>51160-00</t>
        </is>
      </c>
      <c r="C17" s="56" t="inlineStr">
        <is>
          <t>Approved Common Area Upgrades</t>
        </is>
      </c>
      <c r="D17" s="95" t="inlineStr">
        <is>
          <t>Miscellaneous needs</t>
        </is>
      </c>
      <c r="E17" s="68" t="inlineStr">
        <is>
          <t>Capex</t>
        </is>
      </c>
      <c r="F17" s="7" t="inlineStr">
        <is>
          <t>Year 1</t>
        </is>
      </c>
      <c r="G17" s="113" t="n">
        <v>10000</v>
      </c>
      <c r="H17" s="6" t="n">
        <v>10000</v>
      </c>
      <c r="I17" s="21">
        <f>G17-H17</f>
        <v/>
      </c>
      <c r="J17" s="8">
        <f>IF(G17=0,0,H17/G17)</f>
        <v/>
      </c>
      <c r="K17" s="35" t="inlineStr">
        <is>
          <t>N/A</t>
        </is>
      </c>
      <c r="L17" s="8">
        <f>MIN(J17,1)</f>
        <v/>
      </c>
      <c r="N17" s="7">
        <f>IF(E17="GC","1st Call","Other")</f>
        <v/>
      </c>
      <c r="O17" s="7">
        <f>IF(L17&gt;=1,"Complete",IF(L17&gt;0,"In Progress","Not Started"))</f>
        <v/>
      </c>
      <c r="Q17" s="35">
        <f>IFERROR(MID($A$1,FIND(" acq",$A$1)-4,4)*1,"")</f>
        <v/>
      </c>
      <c r="R17" s="7" t="n"/>
      <c r="S17" s="111" t="n"/>
    </row>
    <row r="18">
      <c r="B18" s="56" t="inlineStr">
        <is>
          <t>51160-00</t>
        </is>
      </c>
      <c r="C18" s="56" t="inlineStr">
        <is>
          <t>Approved Common Area Upgrades</t>
        </is>
      </c>
      <c r="D18" s="95" t="inlineStr">
        <is>
          <t>Patio Level Enhancements</t>
        </is>
      </c>
      <c r="E18" s="68" t="inlineStr">
        <is>
          <t>Capex</t>
        </is>
      </c>
      <c r="F18" s="7" t="inlineStr">
        <is>
          <t>Year 1</t>
        </is>
      </c>
      <c r="G18" s="113" t="n">
        <v>30000</v>
      </c>
      <c r="H18" s="6" t="n">
        <v>8530</v>
      </c>
      <c r="I18" s="21">
        <f>G18-H18</f>
        <v/>
      </c>
      <c r="J18" s="8">
        <f>IF(G18=0,0,H18/G18)</f>
        <v/>
      </c>
      <c r="K18" s="35" t="inlineStr">
        <is>
          <t>N/A</t>
        </is>
      </c>
      <c r="L18" s="8">
        <f>MIN(J18,1)</f>
        <v/>
      </c>
      <c r="N18" s="7">
        <f>IF(E18="GC","1st Call","Other")</f>
        <v/>
      </c>
      <c r="O18" s="7">
        <f>IF(L18&gt;=1,"Complete",IF(L18&gt;0,"In Progress","Not Started"))</f>
        <v/>
      </c>
      <c r="Q18" s="35">
        <f>IFERROR(MID($A$1,FIND(" acq",$A$1)-4,4)*1,"")</f>
        <v/>
      </c>
      <c r="R18" s="7" t="n"/>
      <c r="S18" s="111" t="n"/>
    </row>
    <row r="19" ht="45" customHeight="1">
      <c r="B19" s="56" t="inlineStr">
        <is>
          <t>51993-01</t>
        </is>
      </c>
      <c r="C19" s="56" t="inlineStr">
        <is>
          <t>Safety Inspection</t>
        </is>
      </c>
      <c r="D19" s="62" t="inlineStr">
        <is>
          <t>PCA Item- Expired certification tags were present at the fire extinguishers in corridors.  Servicing and re-certification of the fire extinguishers is recommended.</t>
        </is>
      </c>
      <c r="E19" s="58" t="inlineStr">
        <is>
          <t>PMC</t>
        </is>
      </c>
      <c r="F19" s="7" t="inlineStr">
        <is>
          <t>Year 1</t>
        </is>
      </c>
      <c r="G19" s="113" t="n">
        <v>750</v>
      </c>
      <c r="H19" s="6" t="n">
        <v>375</v>
      </c>
      <c r="I19" s="21">
        <f>G19-H19</f>
        <v/>
      </c>
      <c r="J19" s="8">
        <f>IF(G19=0,0,H19/G19)</f>
        <v/>
      </c>
      <c r="K19" s="35" t="inlineStr">
        <is>
          <t>N/A</t>
        </is>
      </c>
      <c r="L19" s="8">
        <f>MIN(J19,1)</f>
        <v/>
      </c>
      <c r="N19" s="7">
        <f>IF(E19="GC","1st Call","Other")</f>
        <v/>
      </c>
      <c r="O19" s="7">
        <f>IF(L19&gt;=1,"Complete",IF(L19&gt;0,"In Progress","Not Started"))</f>
        <v/>
      </c>
      <c r="Q19" s="35">
        <f>IFERROR(MID($A$1,FIND(" acq",$A$1)-4,4)*1,"")</f>
        <v/>
      </c>
      <c r="R19" s="7" t="n"/>
      <c r="S19" s="111" t="n"/>
    </row>
    <row r="20" ht="45" customHeight="1">
      <c r="B20" s="56" t="inlineStr">
        <is>
          <t>51993-01</t>
        </is>
      </c>
      <c r="C20" s="56" t="inlineStr">
        <is>
          <t>Safety Inspection</t>
        </is>
      </c>
      <c r="D20" s="62" t="inlineStr">
        <is>
          <t>PCA Item- Current operation permits expired in 2023 and were posted in elevator cab.  Property management should schedule re-inspection with the local authority.</t>
        </is>
      </c>
      <c r="E20" s="58" t="inlineStr">
        <is>
          <t>PMC</t>
        </is>
      </c>
      <c r="F20" s="7" t="inlineStr">
        <is>
          <t>Year 1</t>
        </is>
      </c>
      <c r="G20" s="113" t="n">
        <v>1500</v>
      </c>
      <c r="H20" s="6" t="n">
        <v>1907</v>
      </c>
      <c r="I20" s="21">
        <f>G20-H20</f>
        <v/>
      </c>
      <c r="J20" s="8">
        <f>IF(G20=0,0,H20/G20)</f>
        <v/>
      </c>
      <c r="K20" s="35" t="inlineStr">
        <is>
          <t>N/A</t>
        </is>
      </c>
      <c r="L20" s="8">
        <f>MIN(J20,1)</f>
        <v/>
      </c>
      <c r="N20" s="7">
        <f>IF(E20="GC","1st Call","Other")</f>
        <v/>
      </c>
      <c r="O20" s="7">
        <f>IF(L20&gt;=1,"Complete",IF(L20&gt;0,"In Progress","Not Started"))</f>
        <v/>
      </c>
      <c r="Q20" s="35">
        <f>IFERROR(MID($A$1,FIND(" acq",$A$1)-4,4)*1,"")</f>
        <v/>
      </c>
      <c r="R20" s="7" t="n"/>
      <c r="S20" s="111" t="n"/>
    </row>
    <row r="21" ht="30" customHeight="1">
      <c r="B21" s="56" t="inlineStr">
        <is>
          <t>51158-00</t>
        </is>
      </c>
      <c r="C21" s="56" t="inlineStr">
        <is>
          <t>Plumbing Upgrades</t>
        </is>
      </c>
      <c r="D21" s="95" t="inlineStr">
        <is>
          <t xml:space="preserve">Numerous copper water lines have been repaired without insulation being installed </t>
        </is>
      </c>
      <c r="E21" s="41" t="inlineStr">
        <is>
          <t>GC</t>
        </is>
      </c>
      <c r="F21" s="7" t="inlineStr">
        <is>
          <t>Year 1</t>
        </is>
      </c>
      <c r="G21" s="113" t="n">
        <v>15000</v>
      </c>
      <c r="H21" s="6" t="n">
        <v>15000</v>
      </c>
      <c r="I21" s="21">
        <f>G21-H21</f>
        <v/>
      </c>
      <c r="J21" s="8">
        <f>IF(G21=0,0,H21/G21)</f>
        <v/>
      </c>
      <c r="K21" s="35" t="n">
        <v>0</v>
      </c>
      <c r="L21" s="8">
        <f>MIN(J21,1)</f>
        <v/>
      </c>
      <c r="N21" s="7">
        <f>IF(E21="GC","1st Call","Other")</f>
        <v/>
      </c>
      <c r="O21" s="7">
        <f>IF(L21&gt;=1,"Complete",IF(L21&gt;0,"In Progress","Not Started"))</f>
        <v/>
      </c>
      <c r="Q21" s="35">
        <f>IFERROR(MID($A$1,FIND(" acq",$A$1)-4,4)*1,"")</f>
        <v/>
      </c>
      <c r="R21" s="7" t="n"/>
      <c r="S21" s="111" t="n"/>
    </row>
    <row r="22" ht="45" customHeight="1">
      <c r="B22" s="56" t="inlineStr">
        <is>
          <t>51130-00</t>
        </is>
      </c>
      <c r="C22" s="56" t="inlineStr">
        <is>
          <t>Plumbing Replacement</t>
        </is>
      </c>
      <c r="D22" s="95" t="inlineStr">
        <is>
          <t xml:space="preserve">Curent boiler is a 2002 Raypax boilet while it is curently operating and appears to be in good condition it is 22 years old and is reached it normal life span </t>
        </is>
      </c>
      <c r="E22" s="68" t="inlineStr">
        <is>
          <t>Capex</t>
        </is>
      </c>
      <c r="F22" s="7" t="inlineStr">
        <is>
          <t>Year 1</t>
        </is>
      </c>
      <c r="G22" s="113" t="n">
        <v>45000</v>
      </c>
      <c r="H22" s="6" t="n">
        <v>45000</v>
      </c>
      <c r="I22" s="21">
        <f>G22-H22</f>
        <v/>
      </c>
      <c r="J22" s="8">
        <f>IF(G22=0,0,H22/G22)</f>
        <v/>
      </c>
      <c r="K22" s="35" t="inlineStr">
        <is>
          <t>N/A</t>
        </is>
      </c>
      <c r="L22" s="8">
        <f>MIN(J22,1)</f>
        <v/>
      </c>
      <c r="N22" s="7">
        <f>IF(E22="GC","1st Call","Other")</f>
        <v/>
      </c>
      <c r="O22" s="7">
        <f>IF(L22&gt;=1,"Complete",IF(L22&gt;0,"In Progress","Not Started"))</f>
        <v/>
      </c>
      <c r="Q22" s="35">
        <f>IFERROR(MID($A$1,FIND(" acq",$A$1)-4,4)*1,"")</f>
        <v/>
      </c>
      <c r="R22" s="7" t="n"/>
      <c r="S22" s="111" t="n"/>
    </row>
    <row r="23">
      <c r="B23" s="56" t="inlineStr">
        <is>
          <t>51141-00</t>
        </is>
      </c>
      <c r="C23" s="56" t="inlineStr">
        <is>
          <t>Ext Lighting Fixtures Repair/Replacement</t>
        </is>
      </c>
      <c r="D23" s="95" t="inlineStr">
        <is>
          <t xml:space="preserve">Replace garage lighting with LED </t>
        </is>
      </c>
      <c r="E23" s="41" t="inlineStr">
        <is>
          <t>GC</t>
        </is>
      </c>
      <c r="F23" s="7" t="inlineStr">
        <is>
          <t>Year 1</t>
        </is>
      </c>
      <c r="G23" s="113" t="n">
        <v>22500</v>
      </c>
      <c r="H23" s="6" t="n">
        <v>22500</v>
      </c>
      <c r="I23" s="21">
        <f>G23-H23</f>
        <v/>
      </c>
      <c r="J23" s="8">
        <f>IF(G23=0,0,H23/G23)</f>
        <v/>
      </c>
      <c r="K23" s="35" t="n">
        <v>0</v>
      </c>
      <c r="L23" s="8">
        <f>MIN(J23,1)</f>
        <v/>
      </c>
      <c r="N23" s="7">
        <f>IF(E23="GC","1st Call","Other")</f>
        <v/>
      </c>
      <c r="O23" s="7">
        <f>IF(L23&gt;=1,"Complete",IF(L23&gt;0,"In Progress","Not Started"))</f>
        <v/>
      </c>
      <c r="Q23" s="35">
        <f>IFERROR(MID($A$1,FIND(" acq",$A$1)-4,4)*1,"")</f>
        <v/>
      </c>
      <c r="R23" s="7" t="n"/>
      <c r="S23" s="111" t="n"/>
    </row>
    <row r="24" ht="60" customHeight="1">
      <c r="B24" s="56" t="inlineStr">
        <is>
          <t>51993-01</t>
        </is>
      </c>
      <c r="C24" s="56" t="inlineStr">
        <is>
          <t>Safety Inspection</t>
        </is>
      </c>
      <c r="D24" s="62" t="inlineStr">
        <is>
          <t>PCA Item- Based on prelimuinary load calculations, some of the one or two bedroom units have a calculated demand exceeding 30-amps. Retaining a qualified electrical contractor or engineer to perform load calculations per the NEC is recommended.</t>
        </is>
      </c>
      <c r="E24" s="58" t="inlineStr">
        <is>
          <t>PMC</t>
        </is>
      </c>
      <c r="F24" s="7" t="inlineStr">
        <is>
          <t>Year 1</t>
        </is>
      </c>
      <c r="G24" s="113" t="n">
        <v>5000</v>
      </c>
      <c r="H24" s="6" t="n">
        <v>4400</v>
      </c>
      <c r="I24" s="21">
        <f>G24-H24</f>
        <v/>
      </c>
      <c r="J24" s="8">
        <f>IF(G24=0,0,H24/G24)</f>
        <v/>
      </c>
      <c r="K24" s="35" t="inlineStr">
        <is>
          <t>N/A</t>
        </is>
      </c>
      <c r="L24" s="8">
        <f>MIN(J24,1)</f>
        <v/>
      </c>
      <c r="N24" s="7">
        <f>IF(E24="GC","1st Call","Other")</f>
        <v/>
      </c>
      <c r="O24" s="7">
        <f>IF(L24&gt;=1,"Complete",IF(L24&gt;0,"In Progress","Not Started"))</f>
        <v/>
      </c>
      <c r="Q24" s="35">
        <f>IFERROR(MID($A$1,FIND(" acq",$A$1)-4,4)*1,"")</f>
        <v/>
      </c>
      <c r="R24" s="7" t="n"/>
      <c r="S24" s="111" t="n"/>
    </row>
    <row r="25">
      <c r="B25" s="56" t="n"/>
      <c r="C25" s="56" t="n"/>
      <c r="D25" s="62" t="n"/>
      <c r="E25" s="58" t="n"/>
      <c r="G25" s="113" t="n"/>
      <c r="I25" s="21" t="n"/>
      <c r="J25" s="8" t="n"/>
      <c r="K25" s="35" t="n"/>
      <c r="L25" s="8" t="n"/>
      <c r="Q25" s="35" t="n"/>
      <c r="R25" s="7" t="n"/>
      <c r="S25" s="111" t="n"/>
    </row>
    <row r="26">
      <c r="C26" s="48" t="inlineStr">
        <is>
          <t>PROJECTS subtotal (excl. contingency/CM fee)</t>
        </is>
      </c>
      <c r="E26" s="68" t="n"/>
      <c r="G26" s="22">
        <f>SUM(G5:G24)</f>
        <v/>
      </c>
      <c r="H26" s="22">
        <f>SUM(H5:H24)</f>
        <v/>
      </c>
      <c r="I26" s="22">
        <f>SUM(I5:I24)</f>
        <v/>
      </c>
      <c r="J26" s="18">
        <f>IF(G26=0,0,H26/G26)</f>
        <v/>
      </c>
      <c r="K26" s="35" t="n"/>
      <c r="L26" s="8">
        <f>MIN(J26,1)</f>
        <v/>
      </c>
      <c r="O26" s="7">
        <f>IF(L26&gt;=1,"Complete",IF(L26&gt;0,"In Progress","Not Started"))</f>
        <v/>
      </c>
      <c r="Q26" s="35" t="n"/>
      <c r="R26" s="7" t="n"/>
      <c r="S26" s="111" t="n"/>
    </row>
    <row r="27">
      <c r="E27" s="52" t="n"/>
      <c r="K27" s="35" t="n"/>
      <c r="L27" s="8" t="n"/>
      <c r="Q27" s="35" t="n"/>
      <c r="R27" s="7" t="n"/>
      <c r="S27" s="111" t="n"/>
    </row>
    <row r="28">
      <c r="B28" s="59" t="inlineStr">
        <is>
          <t>51175-00</t>
        </is>
      </c>
      <c r="C28" s="59" t="inlineStr">
        <is>
          <t>Construction/Rehab - Contingency</t>
        </is>
      </c>
      <c r="D28" s="95" t="inlineStr">
        <is>
          <t>Contingency Amount</t>
        </is>
      </c>
      <c r="E28" s="68" t="inlineStr">
        <is>
          <t>CON</t>
        </is>
      </c>
      <c r="F28" s="7" t="inlineStr">
        <is>
          <t>Year 1</t>
        </is>
      </c>
      <c r="G28" s="114" t="n">
        <v>393147</v>
      </c>
      <c r="H28" s="6" t="n">
        <v>0</v>
      </c>
      <c r="I28" s="21">
        <f>G28-H28</f>
        <v/>
      </c>
      <c r="J28" s="18">
        <f>IF(G28=0,0,H28/G28)</f>
        <v/>
      </c>
      <c r="K28" s="35" t="inlineStr">
        <is>
          <t>N/A</t>
        </is>
      </c>
      <c r="L28" s="8">
        <f>MIN(J28,1)</f>
        <v/>
      </c>
      <c r="N28" s="7">
        <f>IF(E28="GC","1st Call","Other")</f>
        <v/>
      </c>
      <c r="O28" s="7">
        <f>IF(L28&gt;=1,"Complete",IF(L28&gt;0,"In Progress","Not Started"))</f>
        <v/>
      </c>
      <c r="Q28" s="35">
        <f>IFERROR(MID($A$1,FIND(" acq",$A$1)-4,4)*1,"")</f>
        <v/>
      </c>
      <c r="R28" s="7" t="n"/>
      <c r="S28" s="111" t="n"/>
    </row>
    <row r="29">
      <c r="B29" s="59" t="inlineStr">
        <is>
          <t>51190-00</t>
        </is>
      </c>
      <c r="C29" s="59" t="inlineStr">
        <is>
          <t>Construction Supervision Expense</t>
        </is>
      </c>
      <c r="D29" s="95" t="inlineStr">
        <is>
          <t>CM Fee</t>
        </is>
      </c>
      <c r="E29" s="68" t="inlineStr">
        <is>
          <t>CMF</t>
        </is>
      </c>
      <c r="F29" s="7" t="inlineStr">
        <is>
          <t>Year 1</t>
        </is>
      </c>
      <c r="G29" s="114" t="n">
        <v>53100.00625000001</v>
      </c>
      <c r="H29" s="6" t="n">
        <v>19327</v>
      </c>
      <c r="I29" s="21">
        <f>G29-H29</f>
        <v/>
      </c>
      <c r="J29" s="18">
        <f>IF(G29=0,0,H29/G29)</f>
        <v/>
      </c>
      <c r="K29" s="35" t="inlineStr">
        <is>
          <t>N/A</t>
        </is>
      </c>
      <c r="L29" s="8">
        <f>MIN(J29,1)</f>
        <v/>
      </c>
      <c r="N29" s="7">
        <f>IF(E29="GC","1st Call","Other")</f>
        <v/>
      </c>
      <c r="O29" s="7">
        <f>IF(L29&gt;=1,"Complete",IF(L29&gt;0,"In Progress","Not Started"))</f>
        <v/>
      </c>
      <c r="Q29" s="35">
        <f>IFERROR(MID($A$1,FIND(" acq",$A$1)-4,4)*1,"")</f>
        <v/>
      </c>
      <c r="R29" s="7" t="n"/>
      <c r="S29" s="111" t="n"/>
    </row>
    <row r="30">
      <c r="K30" s="35" t="n"/>
      <c r="L30" s="8" t="n"/>
      <c r="Q30" s="35" t="n"/>
      <c r="R30" s="7" t="n"/>
      <c r="S30" s="111" t="n"/>
    </row>
    <row r="31">
      <c r="K31" s="35" t="n"/>
      <c r="L31" s="8" t="n"/>
      <c r="Q31" s="35" t="n"/>
      <c r="R31" s="7" t="n"/>
      <c r="S31" s="111" t="n"/>
    </row>
    <row r="32">
      <c r="K32" s="35" t="n"/>
      <c r="L32" s="8" t="n"/>
      <c r="Q32" s="35" t="n"/>
      <c r="R32" s="7" t="n"/>
      <c r="S32" s="111" t="n"/>
    </row>
    <row r="33">
      <c r="K33" s="35" t="n"/>
      <c r="L33" s="8" t="n"/>
      <c r="Q33" s="35" t="n"/>
      <c r="R33" s="7" t="n"/>
      <c r="S33" s="111" t="n"/>
    </row>
    <row r="34">
      <c r="K34" s="35" t="n"/>
      <c r="L34" s="8" t="n"/>
      <c r="Q34" s="35" t="n"/>
      <c r="R34" s="7" t="n"/>
      <c r="S34" s="111" t="n"/>
    </row>
    <row r="35">
      <c r="K35" s="35" t="n"/>
      <c r="L35" s="8" t="n"/>
      <c r="Q35" s="35" t="n"/>
      <c r="R35" s="7" t="n"/>
      <c r="S35" s="111" t="n"/>
    </row>
    <row r="36">
      <c r="K36" s="35" t="n"/>
      <c r="L36" s="8" t="n"/>
      <c r="Q36" s="35" t="n"/>
      <c r="R36" s="7" t="n"/>
      <c r="S36" s="111" t="n"/>
    </row>
    <row r="37">
      <c r="K37" s="35" t="n"/>
      <c r="L37" s="8" t="n"/>
      <c r="Q37" s="35" t="n"/>
      <c r="R37" s="7" t="n"/>
      <c r="S37" s="111" t="n"/>
    </row>
    <row r="38">
      <c r="K38" s="35" t="n"/>
      <c r="S38" s="112" t="n"/>
    </row>
    <row r="39">
      <c r="K39" s="35" t="n"/>
      <c r="L39" s="18" t="n"/>
      <c r="M39" s="48" t="n"/>
      <c r="N39" s="48" t="n"/>
      <c r="O39" s="48" t="n"/>
      <c r="P39" s="48" t="n"/>
      <c r="Q39" s="18" t="n"/>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24"/>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T173"/>
  <sheetViews>
    <sheetView topLeftCell="C37" zoomScaleNormal="100" workbookViewId="0">
      <selection activeCell="K37"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Marquee — 2024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120" customHeight="1">
      <c r="A5" s="7" t="n">
        <v>78</v>
      </c>
      <c r="B5" s="7" t="inlineStr">
        <is>
          <t>51080-00</t>
        </is>
      </c>
      <c r="C5" s="7" t="inlineStr">
        <is>
          <t>Exterior building</t>
        </is>
      </c>
      <c r="D5" s="40" t="inlineStr">
        <is>
          <t>Paint community Using Elastomaric paint 
Equity PCA Item 4.3.1- Exterior paint appeared to be in fair condition. The recent stucco repairs have not been painted to-date. According to property management, the exterior walls are planned to be painted in October 2024; however, no budget was provided for reference. Based on the observed condition and recent stucco repairs, Partner recommends reapplication of the exterior wall paint at this time.</t>
        </is>
      </c>
      <c r="E5" s="41" t="inlineStr">
        <is>
          <t>GC</t>
        </is>
      </c>
      <c r="F5" s="7" t="inlineStr">
        <is>
          <t>Year 1</t>
        </is>
      </c>
      <c r="G5" s="20" t="n">
        <v>250000</v>
      </c>
      <c r="H5" s="20" t="n">
        <v>250000</v>
      </c>
      <c r="I5" s="21">
        <f>G5-H5</f>
        <v/>
      </c>
      <c r="J5" s="8">
        <f>IF(G5=0,0,H5/G5)</f>
        <v/>
      </c>
      <c r="K5" s="35" t="n">
        <v>0</v>
      </c>
      <c r="L5" s="8">
        <f>MIN(J5,1)</f>
        <v/>
      </c>
      <c r="M5" t="inlineStr">
        <is>
          <t>Paint community Using Elastomaric paint 
Equity PCA Item 4.3.1- Exterior paint appeared to be in fair condition. The recent stucco repairs have not been painted to-date. According to property manageme</t>
        </is>
      </c>
      <c r="N5" s="7">
        <f>IF(E5="GC","1st Call","Other")</f>
        <v/>
      </c>
      <c r="O5" s="7">
        <f>IF(L5&gt;=1,"Complete",IF(L5&gt;0,"In Progress","Not Started"))</f>
        <v/>
      </c>
      <c r="Q5" s="35">
        <f>IFERROR(MID($A$1,FIND(" acq",$A$1)-4,4)*1,"")</f>
        <v/>
      </c>
      <c r="R5" s="7" t="n"/>
      <c r="S5" s="131" t="n">
        <v>45869</v>
      </c>
    </row>
    <row r="6">
      <c r="A6" s="17" t="n">
        <v>113</v>
      </c>
      <c r="B6" s="7" t="inlineStr">
        <is>
          <t>51158-00</t>
        </is>
      </c>
      <c r="C6" s="7" t="inlineStr">
        <is>
          <t>Water Savings Project</t>
        </is>
      </c>
      <c r="D6" s="40" t="inlineStr">
        <is>
          <t>Echelon proposal for water savings devices</t>
        </is>
      </c>
      <c r="E6" s="67" t="inlineStr">
        <is>
          <t>Capex</t>
        </is>
      </c>
      <c r="F6" s="7" t="inlineStr">
        <is>
          <t>Year 1</t>
        </is>
      </c>
      <c r="G6" s="20" t="n">
        <v>138000</v>
      </c>
      <c r="H6" s="20" t="n">
        <v>21858</v>
      </c>
      <c r="I6" s="21">
        <f>G6-H6</f>
        <v/>
      </c>
      <c r="J6" s="8">
        <f>IF(G6=0,0,H6/G6)</f>
        <v/>
      </c>
      <c r="K6" s="35" t="inlineStr">
        <is>
          <t>N/A</t>
        </is>
      </c>
      <c r="L6" s="8">
        <f>MIN(J6,1)</f>
        <v/>
      </c>
      <c r="M6" t="inlineStr">
        <is>
          <t>Echelon proposal for water savings devices</t>
        </is>
      </c>
      <c r="N6" s="7">
        <f>IF(E6="GC","1st Call","Other")</f>
        <v/>
      </c>
      <c r="O6" s="7">
        <f>IF(L6&gt;=1,"Complete",IF(L6&gt;0,"In Progress","Not Started"))</f>
        <v/>
      </c>
      <c r="Q6" s="35">
        <f>IFERROR(MID($A$1,FIND(" acq",$A$1)-4,4)*1,"")</f>
        <v/>
      </c>
      <c r="R6" s="7" t="n"/>
      <c r="S6" s="111" t="n"/>
    </row>
    <row r="7" ht="90" customHeight="1">
      <c r="A7" s="7" t="n">
        <v>157</v>
      </c>
      <c r="B7" s="7" t="inlineStr">
        <is>
          <t>51140-00</t>
        </is>
      </c>
      <c r="C7" s="7" t="inlineStr">
        <is>
          <t>Electrical distribution</t>
        </is>
      </c>
      <c r="D7" s="40" t="inlineStr">
        <is>
          <t>Equity PCA Item 5.3- Stab-Lok brand breaker panels manufactured by Federal Pacific Electric (FPE) were observed in approximately 25% of units accessed at the time of the assessment. Stab-Lok breaker panels lack UL labeling, are considered to be noncode compliant, and are a latent fire hazard. Retaining a licensed electrician to replace the panels is recommended.</t>
        </is>
      </c>
      <c r="E7" s="67" t="inlineStr">
        <is>
          <t>Capex</t>
        </is>
      </c>
      <c r="F7" s="7" t="inlineStr">
        <is>
          <t>Year 1</t>
        </is>
      </c>
      <c r="G7" s="20" t="n">
        <v>118000</v>
      </c>
      <c r="H7" s="20" t="n">
        <v>8547</v>
      </c>
      <c r="I7" s="21">
        <f>G7-H7</f>
        <v/>
      </c>
      <c r="J7" s="8">
        <f>IF(G7=0,0,H7/G7)</f>
        <v/>
      </c>
      <c r="K7" s="35" t="inlineStr">
        <is>
          <t>N/A</t>
        </is>
      </c>
      <c r="L7" s="8">
        <f>MIN(J7,1)</f>
        <v/>
      </c>
      <c r="M7" t="inlineStr">
        <is>
          <t>Equity PCA Item 5.3- Stab-Lok brand breaker panels manufactured by Federal Pacific Electric (FPE) were observed in approximately 25% of units accessed at the time of the assessment. Stab-Lok breaker p</t>
        </is>
      </c>
      <c r="N7" s="7">
        <f>IF(E7="GC","1st Call","Other")</f>
        <v/>
      </c>
      <c r="O7" s="7">
        <f>IF(L7&gt;=1,"Complete",IF(L7&gt;0,"In Progress","Not Started"))</f>
        <v/>
      </c>
      <c r="Q7" s="35">
        <f>IFERROR(MID($A$1,FIND(" acq",$A$1)-4,4)*1,"")</f>
        <v/>
      </c>
      <c r="R7" s="7" t="n"/>
      <c r="S7" s="111" t="n"/>
    </row>
    <row r="8">
      <c r="A8" s="17" t="n">
        <v>94</v>
      </c>
      <c r="B8" s="7" t="inlineStr">
        <is>
          <t>51150-00</t>
        </is>
      </c>
      <c r="C8" s="7" t="inlineStr">
        <is>
          <t>Interior Update Placeholder</t>
        </is>
      </c>
      <c r="D8" s="40" t="inlineStr">
        <is>
          <t>Match renovated units with upcoming available classic units</t>
        </is>
      </c>
      <c r="E8" s="67" t="inlineStr">
        <is>
          <t>Capex</t>
        </is>
      </c>
      <c r="F8" s="7" t="inlineStr">
        <is>
          <t>Year 1</t>
        </is>
      </c>
      <c r="G8" s="20" t="n">
        <v>112000</v>
      </c>
      <c r="H8" s="20" t="n">
        <v>26889</v>
      </c>
      <c r="I8" s="21">
        <f>G8-H8</f>
        <v/>
      </c>
      <c r="J8" s="8">
        <f>IF(G8=0,0,H8/G8)</f>
        <v/>
      </c>
      <c r="K8" s="35" t="inlineStr">
        <is>
          <t>N/A</t>
        </is>
      </c>
      <c r="L8" s="8">
        <f>MIN(J8,1)</f>
        <v/>
      </c>
      <c r="M8" t="inlineStr">
        <is>
          <t>Match renovated units with upcoming available classic units</t>
        </is>
      </c>
      <c r="N8" s="7">
        <f>IF(E8="GC","1st Call","Other")</f>
        <v/>
      </c>
      <c r="O8" s="7">
        <f>IF(L8&gt;=1,"Complete",IF(L8&gt;0,"In Progress","Not Started"))</f>
        <v/>
      </c>
      <c r="Q8" s="35">
        <f>IFERROR(MID($A$1,FIND(" acq",$A$1)-4,4)*1,"")</f>
        <v/>
      </c>
      <c r="R8" s="7" t="n"/>
      <c r="S8" s="111" t="n"/>
    </row>
    <row r="9">
      <c r="A9" s="7" t="n">
        <v>77</v>
      </c>
      <c r="B9" s="7" t="inlineStr">
        <is>
          <t>51080-00</t>
        </is>
      </c>
      <c r="C9" s="7" t="inlineStr">
        <is>
          <t>Interior Hallway painting</t>
        </is>
      </c>
      <c r="D9" s="40" t="inlineStr">
        <is>
          <t>Paint interior hallways and staircases</t>
        </is>
      </c>
      <c r="E9" s="41" t="inlineStr">
        <is>
          <t>GC</t>
        </is>
      </c>
      <c r="F9" s="7" t="inlineStr">
        <is>
          <t>Year 1</t>
        </is>
      </c>
      <c r="G9" s="20" t="n">
        <v>89000</v>
      </c>
      <c r="H9" s="20" t="n">
        <v>89000</v>
      </c>
      <c r="I9" s="21">
        <f>G9-H9</f>
        <v/>
      </c>
      <c r="J9" s="8">
        <f>IF(G9=0,0,H9/G9)</f>
        <v/>
      </c>
      <c r="K9" s="35" t="n">
        <v>0</v>
      </c>
      <c r="L9" s="8">
        <f>MIN(J9,1)</f>
        <v/>
      </c>
      <c r="M9" t="inlineStr">
        <is>
          <t>Paint interior hallways and staircases</t>
        </is>
      </c>
      <c r="N9" s="7">
        <f>IF(E9="GC","1st Call","Other")</f>
        <v/>
      </c>
      <c r="O9" s="7">
        <f>IF(L9&gt;=1,"Complete",IF(L9&gt;0,"In Progress","Not Started"))</f>
        <v/>
      </c>
      <c r="Q9" s="35">
        <f>IFERROR(MID($A$1,FIND(" acq",$A$1)-4,4)*1,"")</f>
        <v/>
      </c>
      <c r="R9" s="7" t="n"/>
      <c r="S9" s="111" t="n"/>
    </row>
    <row r="10">
      <c r="A10" s="17" t="n">
        <v>79</v>
      </c>
      <c r="B10" s="7" t="inlineStr">
        <is>
          <t>51073-00</t>
        </is>
      </c>
      <c r="C10" s="7" t="inlineStr">
        <is>
          <t>Replace unit entry doors - exterior</t>
        </is>
      </c>
      <c r="D10" s="40" t="inlineStr">
        <is>
          <t>Replace 28 back doors</t>
        </is>
      </c>
      <c r="E10" s="41" t="inlineStr">
        <is>
          <t>GC</t>
        </is>
      </c>
      <c r="F10" s="7" t="inlineStr">
        <is>
          <t>Year 1</t>
        </is>
      </c>
      <c r="G10" s="20" t="n">
        <v>70800</v>
      </c>
      <c r="H10" s="20" t="n">
        <v>70800</v>
      </c>
      <c r="I10" s="21">
        <f>G10-H10</f>
        <v/>
      </c>
      <c r="J10" s="8">
        <f>IF(G10=0,0,H10/G10)</f>
        <v/>
      </c>
      <c r="K10" s="35" t="n">
        <v>0</v>
      </c>
      <c r="L10" s="8">
        <f>MIN(J10,1)</f>
        <v/>
      </c>
      <c r="M10" t="inlineStr">
        <is>
          <t>Replace 28 back doors</t>
        </is>
      </c>
      <c r="N10" s="7">
        <f>IF(E10="GC","1st Call","Other")</f>
        <v/>
      </c>
      <c r="O10" s="7">
        <f>IF(L10&gt;=1,"Complete",IF(L10&gt;0,"In Progress","Not Started"))</f>
        <v/>
      </c>
      <c r="Q10" s="35">
        <f>IFERROR(MID($A$1,FIND(" acq",$A$1)-4,4)*1,"")</f>
        <v/>
      </c>
      <c r="R10" s="7" t="n"/>
      <c r="S10" s="111" t="n"/>
    </row>
    <row r="11">
      <c r="A11" s="7" t="n">
        <v>146</v>
      </c>
      <c r="B11" s="7" t="inlineStr">
        <is>
          <t>51110-00</t>
        </is>
      </c>
      <c r="C11" s="7" t="inlineStr">
        <is>
          <t>Common area water heaters / boilers</t>
        </is>
      </c>
      <c r="D11" s="40" t="inlineStr">
        <is>
          <t>Replace two ray pak boilers and one upright 199,000 but heater</t>
        </is>
      </c>
      <c r="E11" s="67" t="inlineStr">
        <is>
          <t>Capex</t>
        </is>
      </c>
      <c r="F11" s="7" t="inlineStr">
        <is>
          <t>Year 1</t>
        </is>
      </c>
      <c r="G11" s="20" t="n">
        <v>65000</v>
      </c>
      <c r="H11" s="20" t="n">
        <v>33557</v>
      </c>
      <c r="I11" s="21">
        <f>G11-H11</f>
        <v/>
      </c>
      <c r="J11" s="8">
        <f>IF(G11=0,0,H11/G11)</f>
        <v/>
      </c>
      <c r="K11" s="35" t="inlineStr">
        <is>
          <t>N/A</t>
        </is>
      </c>
      <c r="L11" s="8">
        <f>MIN(J11,1)</f>
        <v/>
      </c>
      <c r="M11" t="inlineStr">
        <is>
          <t>Replace two ray pak boilers and one upright 199,000 but heater</t>
        </is>
      </c>
      <c r="N11" s="7">
        <f>IF(E11="GC","1st Call","Other")</f>
        <v/>
      </c>
      <c r="O11" s="7">
        <f>IF(L11&gt;=1,"Complete",IF(L11&gt;0,"In Progress","Not Started"))</f>
        <v/>
      </c>
      <c r="Q11" s="35">
        <f>IFERROR(MID($A$1,FIND(" acq",$A$1)-4,4)*1,"")</f>
        <v/>
      </c>
      <c r="R11" s="7" t="n"/>
      <c r="S11" s="111" t="n"/>
    </row>
    <row r="12" ht="165" customHeight="1">
      <c r="A12" s="17" t="n">
        <v>21</v>
      </c>
      <c r="B12" s="7" t="inlineStr">
        <is>
          <t>51050-00</t>
        </is>
      </c>
      <c r="C12" s="7" t="inlineStr">
        <is>
          <t>Parking Pavement &amp; Seal Coat</t>
        </is>
      </c>
      <c r="D12" s="40" t="inlineStr">
        <is>
          <t>Equity PCA Item 3.2.2- Linear cracking was noted at the drive aisle on the eastern side of the subject property, adjacent to the swimming pool area. The noted cracking was at a low point in the asphalt pavement and was likely caused to standing water. Repair of the noted area is recommended.
Equity PCA Item 3.2.2- Asphalt seal coat and pavement markings and striping appear to be in fair condition. Faded striping was noted throughout the parking areas. Based on the noted condition and estimated useful life (EUL), Partner recommends reapplication of the seal coat and striping in the short term, subsequent to the aforementioned pavement repairs.</t>
        </is>
      </c>
      <c r="E12" s="41" t="inlineStr">
        <is>
          <t>GC</t>
        </is>
      </c>
      <c r="F12" s="7" t="inlineStr">
        <is>
          <t>Year 1</t>
        </is>
      </c>
      <c r="G12" s="20" t="n">
        <v>45000</v>
      </c>
      <c r="H12" s="20" t="n">
        <v>45000</v>
      </c>
      <c r="I12" s="21">
        <f>G12-H12</f>
        <v/>
      </c>
      <c r="J12" s="8">
        <f>IF(G12=0,0,H12/G12)</f>
        <v/>
      </c>
      <c r="K12" s="35" t="n">
        <v>0</v>
      </c>
      <c r="L12" s="8">
        <f>MIN(J12,1)</f>
        <v/>
      </c>
      <c r="M12" t="inlineStr">
        <is>
          <t>Equity PCA Item 3.2.2- Linear cracking was noted at the drive aisle on the eastern side of the subject property, adjacent to the swimming pool area. The noted cracking was at a low point in the asphal</t>
        </is>
      </c>
      <c r="N12" s="7">
        <f>IF(E12="GC","1st Call","Other")</f>
        <v/>
      </c>
      <c r="O12" s="7">
        <f>IF(L12&gt;=1,"Complete",IF(L12&gt;0,"In Progress","Not Started"))</f>
        <v/>
      </c>
      <c r="Q12" s="35">
        <f>IFERROR(MID($A$1,FIND(" acq",$A$1)-4,4)*1,"")</f>
        <v/>
      </c>
      <c r="R12" s="7" t="n"/>
      <c r="S12" s="131" t="n">
        <v>45869</v>
      </c>
    </row>
    <row r="13">
      <c r="A13" s="7" t="n">
        <v>76</v>
      </c>
      <c r="B13" s="7" t="inlineStr">
        <is>
          <t>51075-00</t>
        </is>
      </c>
      <c r="C13" s="7" t="inlineStr">
        <is>
          <t>Repair stucco</t>
        </is>
      </c>
      <c r="D13" s="40" t="inlineStr">
        <is>
          <t>repair remaining areas of delaminated stucco and cracked stucco</t>
        </is>
      </c>
      <c r="E13" s="41" t="inlineStr">
        <is>
          <t>GC</t>
        </is>
      </c>
      <c r="F13" s="7" t="inlineStr">
        <is>
          <t>Year 1</t>
        </is>
      </c>
      <c r="G13" s="20" t="n">
        <v>30000</v>
      </c>
      <c r="H13" s="20" t="n">
        <v>30000</v>
      </c>
      <c r="I13" s="21">
        <f>G13-H13</f>
        <v/>
      </c>
      <c r="J13" s="8">
        <f>IF(G13=0,0,H13/G13)</f>
        <v/>
      </c>
      <c r="K13" s="35" t="n">
        <v>0</v>
      </c>
      <c r="L13" s="8">
        <f>MIN(J13,1)</f>
        <v/>
      </c>
      <c r="M13" t="inlineStr">
        <is>
          <t>repair remaining areas of delaminated stucco and cracked stucco</t>
        </is>
      </c>
      <c r="N13" s="7">
        <f>IF(E13="GC","1st Call","Other")</f>
        <v/>
      </c>
      <c r="O13" s="7">
        <f>IF(L13&gt;=1,"Complete",IF(L13&gt;0,"In Progress","Not Started"))</f>
        <v/>
      </c>
      <c r="Q13" s="35">
        <f>IFERROR(MID($A$1,FIND(" acq",$A$1)-4,4)*1,"")</f>
        <v/>
      </c>
      <c r="R13" s="7" t="n"/>
      <c r="S13" s="111" t="n"/>
    </row>
    <row r="14">
      <c r="A14" s="17" t="n">
        <v>18</v>
      </c>
      <c r="B14" s="7" t="inlineStr">
        <is>
          <t>51026-00</t>
        </is>
      </c>
      <c r="C14" s="7" t="inlineStr">
        <is>
          <t>Repair / replace swimming pool heaters</t>
        </is>
      </c>
      <c r="D14" s="40" t="inlineStr">
        <is>
          <t>replace hot tub heater</t>
        </is>
      </c>
      <c r="E14" s="41" t="inlineStr">
        <is>
          <t>GC</t>
        </is>
      </c>
      <c r="F14" s="7" t="inlineStr">
        <is>
          <t>Year 1</t>
        </is>
      </c>
      <c r="G14" s="20" t="n">
        <v>25000</v>
      </c>
      <c r="H14" s="20" t="n">
        <v>25000</v>
      </c>
      <c r="I14" s="21">
        <f>G14-H14</f>
        <v/>
      </c>
      <c r="J14" s="8">
        <f>IF(G14=0,0,H14/G14)</f>
        <v/>
      </c>
      <c r="K14" s="35" t="n">
        <v>0</v>
      </c>
      <c r="L14" s="8">
        <f>MIN(J14,1)</f>
        <v/>
      </c>
      <c r="M14" t="inlineStr">
        <is>
          <t>replace hot tub heater</t>
        </is>
      </c>
      <c r="N14" s="7">
        <f>IF(E14="GC","1st Call","Other")</f>
        <v/>
      </c>
      <c r="O14" s="7">
        <f>IF(L14&gt;=1,"Complete",IF(L14&gt;0,"In Progress","Not Started"))</f>
        <v/>
      </c>
      <c r="Q14" s="35">
        <f>IFERROR(MID($A$1,FIND(" acq",$A$1)-4,4)*1,"")</f>
        <v/>
      </c>
      <c r="R14" s="7" t="n"/>
      <c r="S14" s="111" t="n"/>
    </row>
    <row r="15">
      <c r="A15" s="7" t="n">
        <v>128</v>
      </c>
      <c r="B15" s="7" t="inlineStr">
        <is>
          <t>51992-00</t>
        </is>
      </c>
      <c r="C15" s="7" t="inlineStr">
        <is>
          <t>Termite treatment &amp; Repairs</t>
        </is>
      </c>
      <c r="D15" s="40" t="inlineStr">
        <is>
          <t>Refer to Orkin WDIR dated 9/25/24 for details</t>
        </is>
      </c>
      <c r="E15" s="67" t="inlineStr">
        <is>
          <t>Capex</t>
        </is>
      </c>
      <c r="F15" s="7" t="inlineStr">
        <is>
          <t>Year 1</t>
        </is>
      </c>
      <c r="G15" s="20" t="n">
        <v>25000</v>
      </c>
      <c r="H15" s="20" t="n">
        <v>0</v>
      </c>
      <c r="I15" s="21">
        <f>G15-H15</f>
        <v/>
      </c>
      <c r="J15" s="8">
        <f>IF(G15=0,0,H15/G15)</f>
        <v/>
      </c>
      <c r="K15" s="35" t="inlineStr">
        <is>
          <t>N/A</t>
        </is>
      </c>
      <c r="L15" s="8">
        <f>MIN(J15,1)</f>
        <v/>
      </c>
      <c r="M15" t="inlineStr">
        <is>
          <t>Refer to Orkin WDIR dated 9/25/24 for details</t>
        </is>
      </c>
      <c r="N15" s="7">
        <f>IF(E15="GC","1st Call","Other")</f>
        <v/>
      </c>
      <c r="O15" s="7">
        <f>IF(L15&gt;=1,"Complete",IF(L15&gt;0,"In Progress","Not Started"))</f>
        <v/>
      </c>
      <c r="Q15" s="35">
        <f>IFERROR(MID($A$1,FIND(" acq",$A$1)-4,4)*1,"")</f>
        <v/>
      </c>
      <c r="R15" s="7" t="n"/>
      <c r="S15" s="111" t="n"/>
    </row>
    <row r="16" ht="30" customHeight="1">
      <c r="A16" s="17" t="n">
        <v>125</v>
      </c>
      <c r="B16" s="7" t="inlineStr">
        <is>
          <t>51011-00</t>
        </is>
      </c>
      <c r="C16" s="7" t="inlineStr">
        <is>
          <t>Pool &amp; Spa Area Furniture &amp; Games</t>
        </is>
      </c>
      <c r="D16" s="40" t="inlineStr">
        <is>
          <t>Match furniture style in main pool area, possibly move some irems from pool to spa area</t>
        </is>
      </c>
      <c r="E16" s="67" t="inlineStr">
        <is>
          <t>Capex</t>
        </is>
      </c>
      <c r="F16" s="7" t="inlineStr">
        <is>
          <t>Year 1</t>
        </is>
      </c>
      <c r="G16" s="20" t="n">
        <v>20000</v>
      </c>
      <c r="H16" s="20" t="n">
        <v>20000</v>
      </c>
      <c r="I16" s="21">
        <f>G16-H16</f>
        <v/>
      </c>
      <c r="J16" s="8">
        <f>IF(G16=0,0,H16/G16)</f>
        <v/>
      </c>
      <c r="K16" s="35" t="inlineStr">
        <is>
          <t>N/A</t>
        </is>
      </c>
      <c r="L16" s="8">
        <f>MIN(J16,1)</f>
        <v/>
      </c>
      <c r="M16" t="inlineStr">
        <is>
          <t>Match furniture style in main pool area, possibly move some irems from pool to spa area</t>
        </is>
      </c>
      <c r="N16" s="7">
        <f>IF(E16="GC","1st Call","Other")</f>
        <v/>
      </c>
      <c r="O16" s="7">
        <f>IF(L16&gt;=1,"Complete",IF(L16&gt;0,"In Progress","Not Started"))</f>
        <v/>
      </c>
      <c r="Q16" s="35">
        <f>IFERROR(MID($A$1,FIND(" acq",$A$1)-4,4)*1,"")</f>
        <v/>
      </c>
      <c r="R16" s="7" t="n"/>
      <c r="S16" s="111" t="n"/>
    </row>
    <row r="17">
      <c r="A17" s="7" t="n">
        <v>130</v>
      </c>
      <c r="B17" s="7" t="inlineStr">
        <is>
          <t>51160-05</t>
        </is>
      </c>
      <c r="C17" s="7" t="inlineStr">
        <is>
          <t>Unit Model Update</t>
        </is>
      </c>
      <c r="D17" s="40" t="inlineStr">
        <is>
          <t>New furniture in model unit, definitely enhance lighting in model</t>
        </is>
      </c>
      <c r="E17" s="67" t="inlineStr">
        <is>
          <t>Capex</t>
        </is>
      </c>
      <c r="F17" s="7" t="inlineStr">
        <is>
          <t>Year 1</t>
        </is>
      </c>
      <c r="G17" s="20" t="n">
        <v>20000</v>
      </c>
      <c r="H17" s="20" t="n">
        <v>0</v>
      </c>
      <c r="I17" s="21">
        <f>G17-H17</f>
        <v/>
      </c>
      <c r="J17" s="8">
        <f>IF(G17=0,0,H17/G17)</f>
        <v/>
      </c>
      <c r="K17" s="35" t="inlineStr">
        <is>
          <t>N/A</t>
        </is>
      </c>
      <c r="L17" s="8">
        <f>MIN(J17,1)</f>
        <v/>
      </c>
      <c r="M17" t="inlineStr">
        <is>
          <t>New furniture in model unit, definitely enhance lighting in model</t>
        </is>
      </c>
      <c r="N17" s="7">
        <f>IF(E17="GC","1st Call","Other")</f>
        <v/>
      </c>
      <c r="O17" s="7">
        <f>IF(L17&gt;=1,"Complete",IF(L17&gt;0,"In Progress","Not Started"))</f>
        <v/>
      </c>
      <c r="Q17" s="35">
        <f>IFERROR(MID($A$1,FIND(" acq",$A$1)-4,4)*1,"")</f>
        <v/>
      </c>
      <c r="R17" s="7" t="n"/>
      <c r="S17" s="111" t="n"/>
    </row>
    <row r="18">
      <c r="A18" s="17" t="n">
        <v>137</v>
      </c>
      <c r="B18" s="7" t="inlineStr">
        <is>
          <t>51993-00</t>
        </is>
      </c>
      <c r="C18" s="7" t="inlineStr">
        <is>
          <t>Security Camera System</t>
        </is>
      </c>
      <c r="D18" s="40" t="inlineStr">
        <is>
          <t>Needed, especially at pedestrian gates</t>
        </is>
      </c>
      <c r="E18" s="67" t="inlineStr">
        <is>
          <t>Capex</t>
        </is>
      </c>
      <c r="F18" s="7" t="inlineStr">
        <is>
          <t>Year 1</t>
        </is>
      </c>
      <c r="G18" s="20" t="n">
        <v>20000</v>
      </c>
      <c r="H18" s="20" t="n">
        <v>0</v>
      </c>
      <c r="I18" s="21">
        <f>G18-H18</f>
        <v/>
      </c>
      <c r="J18" s="8">
        <f>IF(G18=0,0,H18/G18)</f>
        <v/>
      </c>
      <c r="K18" s="35" t="inlineStr">
        <is>
          <t>N/A</t>
        </is>
      </c>
      <c r="L18" s="8">
        <f>MIN(J18,1)</f>
        <v/>
      </c>
      <c r="M18" t="inlineStr">
        <is>
          <t>Needed, especially at pedestrian gates</t>
        </is>
      </c>
      <c r="N18" s="7">
        <f>IF(E18="GC","1st Call","Other")</f>
        <v/>
      </c>
      <c r="O18" s="7">
        <f>IF(L18&gt;=1,"Complete",IF(L18&gt;0,"In Progress","Not Started"))</f>
        <v/>
      </c>
      <c r="Q18" s="35">
        <f>IFERROR(MID($A$1,FIND(" acq",$A$1)-4,4)*1,"")</f>
        <v/>
      </c>
      <c r="R18" s="7" t="n"/>
      <c r="S18" s="111" t="n"/>
    </row>
    <row r="19">
      <c r="A19" s="7" t="n">
        <v>65</v>
      </c>
      <c r="B19" s="7" t="inlineStr">
        <is>
          <t>51071-00</t>
        </is>
      </c>
      <c r="C19" s="7" t="inlineStr">
        <is>
          <t>Gutters &amp; downspouts</t>
        </is>
      </c>
      <c r="D19" s="40" t="inlineStr">
        <is>
          <t>secure and clean gutters</t>
        </is>
      </c>
      <c r="E19" s="41" t="inlineStr">
        <is>
          <t>GC</t>
        </is>
      </c>
      <c r="F19" s="7" t="inlineStr">
        <is>
          <t>Year 1</t>
        </is>
      </c>
      <c r="G19" s="20" t="n">
        <v>19000</v>
      </c>
      <c r="H19" s="20" t="n">
        <v>19000</v>
      </c>
      <c r="I19" s="21">
        <f>G19-H19</f>
        <v/>
      </c>
      <c r="J19" s="8">
        <f>IF(G19=0,0,H19/G19)</f>
        <v/>
      </c>
      <c r="K19" s="35" t="n">
        <v>0</v>
      </c>
      <c r="L19" s="8">
        <f>MIN(J19,1)</f>
        <v/>
      </c>
      <c r="M19" t="inlineStr">
        <is>
          <t>secure and clean gutters</t>
        </is>
      </c>
      <c r="N19" s="7">
        <f>IF(E19="GC","1st Call","Other")</f>
        <v/>
      </c>
      <c r="O19" s="7">
        <f>IF(L19&gt;=1,"Complete",IF(L19&gt;0,"In Progress","Not Started"))</f>
        <v/>
      </c>
      <c r="Q19" s="35">
        <f>IFERROR(MID($A$1,FIND(" acq",$A$1)-4,4)*1,"")</f>
        <v/>
      </c>
      <c r="R19" s="7" t="n"/>
      <c r="S19" s="111" t="n"/>
    </row>
    <row r="20">
      <c r="A20" s="17" t="n">
        <v>15</v>
      </c>
      <c r="B20" s="7" t="inlineStr">
        <is>
          <t>51053-00</t>
        </is>
      </c>
      <c r="C20" s="7" t="inlineStr">
        <is>
          <t>Stripe parking areas</t>
        </is>
      </c>
      <c r="D20" s="40" t="inlineStr">
        <is>
          <t>Restripe parking lot</t>
        </is>
      </c>
      <c r="E20" s="41" t="inlineStr">
        <is>
          <t>GC</t>
        </is>
      </c>
      <c r="F20" s="7" t="inlineStr">
        <is>
          <t>Year 1</t>
        </is>
      </c>
      <c r="G20" s="20" t="n">
        <v>18000</v>
      </c>
      <c r="H20" s="20" t="n">
        <v>18000</v>
      </c>
      <c r="I20" s="21">
        <f>G20-H20</f>
        <v/>
      </c>
      <c r="J20" s="8">
        <f>IF(G20=0,0,H20/G20)</f>
        <v/>
      </c>
      <c r="K20" s="35" t="n">
        <v>0</v>
      </c>
      <c r="L20" s="8">
        <f>MIN(J20,1)</f>
        <v/>
      </c>
      <c r="M20" t="inlineStr">
        <is>
          <t>Restripe parking lot</t>
        </is>
      </c>
      <c r="N20" s="7">
        <f>IF(E20="GC","1st Call","Other")</f>
        <v/>
      </c>
      <c r="O20" s="7">
        <f>IF(L20&gt;=1,"Complete",IF(L20&gt;0,"In Progress","Not Started"))</f>
        <v/>
      </c>
      <c r="Q20" s="35">
        <f>IFERROR(MID($A$1,FIND(" acq",$A$1)-4,4)*1,"")</f>
        <v/>
      </c>
      <c r="R20" s="7" t="n"/>
      <c r="S20" s="111" t="n"/>
    </row>
    <row r="21">
      <c r="A21" s="7" t="n">
        <v>16</v>
      </c>
      <c r="B21" s="7" t="inlineStr">
        <is>
          <t>51043-00</t>
        </is>
      </c>
      <c r="C21" s="7" t="inlineStr">
        <is>
          <t>Landscaping</t>
        </is>
      </c>
      <c r="D21" s="40" t="inlineStr">
        <is>
          <t>Tree trim away from buildings</t>
        </is>
      </c>
      <c r="E21" s="41" t="inlineStr">
        <is>
          <t>GC</t>
        </is>
      </c>
      <c r="F21" s="7" t="inlineStr">
        <is>
          <t>Year 1</t>
        </is>
      </c>
      <c r="G21" s="20" t="n">
        <v>16000</v>
      </c>
      <c r="H21" s="20" t="n">
        <v>16000</v>
      </c>
      <c r="I21" s="21">
        <f>G21-H21</f>
        <v/>
      </c>
      <c r="J21" s="8">
        <f>IF(G21=0,0,H21/G21)</f>
        <v/>
      </c>
      <c r="K21" s="35" t="n">
        <v>0</v>
      </c>
      <c r="L21" s="8">
        <f>MIN(J21,1)</f>
        <v/>
      </c>
      <c r="M21" t="inlineStr">
        <is>
          <t>Tree trim away from buildings</t>
        </is>
      </c>
      <c r="N21" s="7">
        <f>IF(E21="GC","1st Call","Other")</f>
        <v/>
      </c>
      <c r="O21" s="7">
        <f>IF(L21&gt;=1,"Complete",IF(L21&gt;0,"In Progress","Not Started"))</f>
        <v/>
      </c>
      <c r="Q21" s="35">
        <f>IFERROR(MID($A$1,FIND(" acq",$A$1)-4,4)*1,"")</f>
        <v/>
      </c>
      <c r="R21" s="7" t="n"/>
      <c r="S21" s="111" t="n"/>
    </row>
    <row r="22">
      <c r="A22" s="17" t="n">
        <v>67</v>
      </c>
      <c r="B22" s="7" t="inlineStr">
        <is>
          <t>51062-00</t>
        </is>
      </c>
      <c r="C22" s="7" t="inlineStr">
        <is>
          <t xml:space="preserve">Sealants &amp; caulking </t>
        </is>
      </c>
      <c r="D22" s="40" t="inlineStr">
        <is>
          <t>Seal seams windows prior to paint</t>
        </is>
      </c>
      <c r="E22" s="41" t="inlineStr">
        <is>
          <t>GC</t>
        </is>
      </c>
      <c r="F22" s="7" t="inlineStr">
        <is>
          <t>Year 1</t>
        </is>
      </c>
      <c r="G22" s="20" t="n">
        <v>16000</v>
      </c>
      <c r="H22" s="20" t="n">
        <v>16000</v>
      </c>
      <c r="I22" s="21">
        <f>G22-H22</f>
        <v/>
      </c>
      <c r="J22" s="8">
        <f>IF(G22=0,0,H22/G22)</f>
        <v/>
      </c>
      <c r="K22" s="35" t="n">
        <v>0</v>
      </c>
      <c r="L22" s="8">
        <f>MIN(J22,1)</f>
        <v/>
      </c>
      <c r="M22" t="inlineStr">
        <is>
          <t>Seal seams windows prior to paint</t>
        </is>
      </c>
      <c r="N22" s="7">
        <f>IF(E22="GC","1st Call","Other")</f>
        <v/>
      </c>
      <c r="O22" s="7">
        <f>IF(L22&gt;=1,"Complete",IF(L22&gt;0,"In Progress","Not Started"))</f>
        <v/>
      </c>
      <c r="Q22" s="35">
        <f>IFERROR(MID($A$1,FIND(" acq",$A$1)-4,4)*1,"")</f>
        <v/>
      </c>
      <c r="R22" s="7" t="n"/>
      <c r="S22" s="111" t="n"/>
    </row>
    <row r="23">
      <c r="A23" s="7" t="n">
        <v>66</v>
      </c>
      <c r="B23" s="7" t="inlineStr">
        <is>
          <t>51062-00</t>
        </is>
      </c>
      <c r="C23" s="7" t="inlineStr">
        <is>
          <t>Flashing</t>
        </is>
      </c>
      <c r="D23" s="40" t="inlineStr">
        <is>
          <t>Seal seams on parapet walls</t>
        </is>
      </c>
      <c r="E23" s="41" t="inlineStr">
        <is>
          <t>GC</t>
        </is>
      </c>
      <c r="F23" s="7" t="inlineStr">
        <is>
          <t>Year 1</t>
        </is>
      </c>
      <c r="G23" s="20" t="n">
        <v>14000</v>
      </c>
      <c r="H23" s="20" t="n">
        <v>14000</v>
      </c>
      <c r="I23" s="21">
        <f>G23-H23</f>
        <v/>
      </c>
      <c r="J23" s="8">
        <f>IF(G23=0,0,H23/G23)</f>
        <v/>
      </c>
      <c r="K23" s="35" t="n">
        <v>0</v>
      </c>
      <c r="L23" s="8">
        <f>MIN(J23,1)</f>
        <v/>
      </c>
      <c r="M23" t="inlineStr">
        <is>
          <t>Seal seams on parapet walls</t>
        </is>
      </c>
      <c r="N23" s="7">
        <f>IF(E23="GC","1st Call","Other")</f>
        <v/>
      </c>
      <c r="O23" s="7">
        <f>IF(L23&gt;=1,"Complete",IF(L23&gt;0,"In Progress","Not Started"))</f>
        <v/>
      </c>
      <c r="Q23" s="35">
        <f>IFERROR(MID($A$1,FIND(" acq",$A$1)-4,4)*1,"")</f>
        <v/>
      </c>
      <c r="R23" s="7" t="n"/>
      <c r="S23" s="111" t="n"/>
    </row>
    <row r="24" ht="30" customHeight="1">
      <c r="A24" s="17" t="n">
        <v>105</v>
      </c>
      <c r="B24" s="7" t="inlineStr">
        <is>
          <t>51993-01</t>
        </is>
      </c>
      <c r="C24" s="7" t="inlineStr">
        <is>
          <t xml:space="preserve">Smoke &amp; CO detectors </t>
        </is>
      </c>
      <c r="D24" s="40" t="inlineStr">
        <is>
          <t>Per LADBS Declaration- Required complaince with Section 91.8603 LAMC Either confirm they are already installed or plan for install</t>
        </is>
      </c>
      <c r="E24" s="67" t="inlineStr">
        <is>
          <t>Capex</t>
        </is>
      </c>
      <c r="F24" s="7" t="inlineStr">
        <is>
          <t>Year 1</t>
        </is>
      </c>
      <c r="G24" s="20" t="n">
        <v>11800</v>
      </c>
      <c r="H24" s="20" t="n">
        <v>9550</v>
      </c>
      <c r="I24" s="21">
        <f>G24-H24</f>
        <v/>
      </c>
      <c r="J24" s="8">
        <f>IF(G24=0,0,H24/G24)</f>
        <v/>
      </c>
      <c r="K24" s="35" t="inlineStr">
        <is>
          <t>N/A</t>
        </is>
      </c>
      <c r="L24" s="8">
        <f>MIN(J24,1)</f>
        <v/>
      </c>
      <c r="M24" t="inlineStr">
        <is>
          <t>Per LADBS Declaration- Required complaince with Section 91.8603 LAMC Either confirm they are already installed or plan for install</t>
        </is>
      </c>
      <c r="N24" s="7">
        <f>IF(E24="GC","1st Call","Other")</f>
        <v/>
      </c>
      <c r="O24" s="7">
        <f>IF(L24&gt;=1,"Complete",IF(L24&gt;0,"In Progress","Not Started"))</f>
        <v/>
      </c>
      <c r="Q24" s="35">
        <f>IFERROR(MID($A$1,FIND(" acq",$A$1)-4,4)*1,"")</f>
        <v/>
      </c>
      <c r="R24" s="7" t="n"/>
      <c r="S24" s="111" t="n"/>
    </row>
    <row r="25">
      <c r="A25" s="7" t="n">
        <v>110</v>
      </c>
      <c r="B25" s="7" t="inlineStr">
        <is>
          <t>51993-01</t>
        </is>
      </c>
      <c r="C25" s="7" t="inlineStr">
        <is>
          <t>Fire Stops</t>
        </is>
      </c>
      <c r="D25" s="40" t="inlineStr">
        <is>
          <t>Basic Fire Stop (Pair covers 4 burner range)- For range vent hoods</t>
        </is>
      </c>
      <c r="E25" s="67" t="inlineStr">
        <is>
          <t>Capex</t>
        </is>
      </c>
      <c r="F25" s="7" t="inlineStr">
        <is>
          <t>Year 1</t>
        </is>
      </c>
      <c r="G25" s="20" t="n">
        <v>11797</v>
      </c>
      <c r="H25" s="20" t="n">
        <v>12000</v>
      </c>
      <c r="I25" s="21">
        <f>G25-H25</f>
        <v/>
      </c>
      <c r="J25" s="8">
        <f>IF(G25=0,0,H25/G25)</f>
        <v/>
      </c>
      <c r="K25" s="35" t="inlineStr">
        <is>
          <t>N/A</t>
        </is>
      </c>
      <c r="L25" s="8">
        <f>MIN(J25,1)</f>
        <v/>
      </c>
      <c r="M25" t="inlineStr">
        <is>
          <t>Basic Fire Stop (Pair covers 4 burner range)- For range vent hoods</t>
        </is>
      </c>
      <c r="N25" s="7">
        <f>IF(E25="GC","1st Call","Other")</f>
        <v/>
      </c>
      <c r="O25" s="7">
        <f>IF(L25&gt;=1,"Complete",IF(L25&gt;0,"In Progress","Not Started"))</f>
        <v/>
      </c>
      <c r="Q25" s="35">
        <f>IFERROR(MID($A$1,FIND(" acq",$A$1)-4,4)*1,"")</f>
        <v/>
      </c>
      <c r="R25" s="7" t="n"/>
      <c r="S25" s="111" t="n"/>
    </row>
    <row r="26">
      <c r="A26" s="17" t="n">
        <v>23</v>
      </c>
      <c r="B26" s="7" t="inlineStr">
        <is>
          <t>51045-00</t>
        </is>
      </c>
      <c r="C26" s="7" t="inlineStr">
        <is>
          <t>Landscape Enhancements</t>
        </is>
      </c>
      <c r="D26" s="40" t="inlineStr">
        <is>
          <t>Add turf or better landscaping in bare areas</t>
        </is>
      </c>
      <c r="E26" s="41" t="inlineStr">
        <is>
          <t>GC</t>
        </is>
      </c>
      <c r="F26" s="7" t="inlineStr">
        <is>
          <t>Year 1</t>
        </is>
      </c>
      <c r="G26" s="20" t="n">
        <v>10000</v>
      </c>
      <c r="H26" s="20" t="n">
        <v>10000</v>
      </c>
      <c r="I26" s="21">
        <f>G26-H26</f>
        <v/>
      </c>
      <c r="J26" s="8">
        <f>IF(G26=0,0,H26/G26)</f>
        <v/>
      </c>
      <c r="K26" s="35" t="n">
        <v>0</v>
      </c>
      <c r="L26" s="8">
        <f>MIN(J26,1)</f>
        <v/>
      </c>
      <c r="M26" t="inlineStr">
        <is>
          <t>Add turf or better landscaping in bare areas</t>
        </is>
      </c>
      <c r="N26" s="7">
        <f>IF(E26="GC","1st Call","Other")</f>
        <v/>
      </c>
      <c r="O26" s="7">
        <f>IF(L26&gt;=1,"Complete",IF(L26&gt;0,"In Progress","Not Started"))</f>
        <v/>
      </c>
      <c r="Q26" s="35">
        <f>IFERROR(MID($A$1,FIND(" acq",$A$1)-4,4)*1,"")</f>
        <v/>
      </c>
      <c r="R26" s="7" t="n"/>
      <c r="S26" s="111" t="n"/>
    </row>
    <row r="27" ht="30" customHeight="1">
      <c r="A27" s="7" t="n">
        <v>124</v>
      </c>
      <c r="B27" s="7" t="inlineStr">
        <is>
          <t>51160-00</t>
        </is>
      </c>
      <c r="C27" s="7" t="inlineStr">
        <is>
          <t>Pool &amp; Spa Area Remodel</t>
        </is>
      </c>
      <c r="D27" s="40" t="inlineStr">
        <is>
          <t>Add shade screens to each area along parking lot fence, possibly add turf in planter areas.</t>
        </is>
      </c>
      <c r="E27" s="67" t="inlineStr">
        <is>
          <t>Capex</t>
        </is>
      </c>
      <c r="F27" s="7" t="inlineStr">
        <is>
          <t>Year 1</t>
        </is>
      </c>
      <c r="G27" s="20" t="n">
        <v>10000</v>
      </c>
      <c r="H27" s="20" t="n">
        <v>10000</v>
      </c>
      <c r="I27" s="21">
        <f>G27-H27</f>
        <v/>
      </c>
      <c r="J27" s="8">
        <f>IF(G27=0,0,H27/G27)</f>
        <v/>
      </c>
      <c r="K27" s="35" t="inlineStr">
        <is>
          <t>N/A</t>
        </is>
      </c>
      <c r="L27" s="8">
        <f>MIN(J27,1)</f>
        <v/>
      </c>
      <c r="M27" t="inlineStr">
        <is>
          <t>Add shade screens to each area along parking lot fence, possibly add turf in planter areas.</t>
        </is>
      </c>
      <c r="N27" s="7">
        <f>IF(E27="GC","1st Call","Other")</f>
        <v/>
      </c>
      <c r="O27" s="7">
        <f>IF(L27&gt;=1,"Complete",IF(L27&gt;0,"In Progress","Not Started"))</f>
        <v/>
      </c>
      <c r="Q27" s="35">
        <f>IFERROR(MID($A$1,FIND(" acq",$A$1)-4,4)*1,"")</f>
        <v/>
      </c>
      <c r="R27" s="7" t="n"/>
      <c r="S27" s="111" t="n"/>
    </row>
    <row r="28">
      <c r="A28" s="17" t="n">
        <v>52</v>
      </c>
      <c r="B28" s="7" t="inlineStr">
        <is>
          <t>51090-00</t>
        </is>
      </c>
      <c r="C28" s="7" t="inlineStr">
        <is>
          <t>Concrete deck / floor fill</t>
        </is>
      </c>
      <c r="D28" s="40" t="inlineStr">
        <is>
          <t>Repair cracked areas on catwalks</t>
        </is>
      </c>
      <c r="E28" s="41" t="inlineStr">
        <is>
          <t>GC</t>
        </is>
      </c>
      <c r="F28" s="7" t="inlineStr">
        <is>
          <t>Year 1</t>
        </is>
      </c>
      <c r="G28" s="20" t="n">
        <v>9500</v>
      </c>
      <c r="H28" s="20" t="n">
        <v>9500</v>
      </c>
      <c r="I28" s="21">
        <f>G28-H28</f>
        <v/>
      </c>
      <c r="J28" s="8">
        <f>IF(G28=0,0,H28/G28)</f>
        <v/>
      </c>
      <c r="K28" s="35" t="n">
        <v>0</v>
      </c>
      <c r="L28" s="8">
        <f>MIN(J28,1)</f>
        <v/>
      </c>
      <c r="M28" t="inlineStr">
        <is>
          <t>Repair cracked areas on catwalks</t>
        </is>
      </c>
      <c r="N28" s="7">
        <f>IF(E28="GC","1st Call","Other")</f>
        <v/>
      </c>
      <c r="O28" s="7">
        <f>IF(L28&gt;=1,"Complete",IF(L28&gt;0,"In Progress","Not Started"))</f>
        <v/>
      </c>
      <c r="Q28" s="35">
        <f>IFERROR(MID($A$1,FIND(" acq",$A$1)-4,4)*1,"")</f>
        <v/>
      </c>
      <c r="R28" s="7" t="n"/>
      <c r="S28" s="111" t="n"/>
    </row>
    <row r="29">
      <c r="A29" s="7" t="n">
        <v>54</v>
      </c>
      <c r="B29" s="7" t="inlineStr">
        <is>
          <t>51077-00</t>
        </is>
      </c>
      <c r="C29" s="7" t="inlineStr">
        <is>
          <t>Repair patio/balcony railings</t>
        </is>
      </c>
      <c r="D29" s="40" t="inlineStr">
        <is>
          <t>Repair catwalk railings</t>
        </is>
      </c>
      <c r="E29" s="41" t="inlineStr">
        <is>
          <t>GC</t>
        </is>
      </c>
      <c r="F29" s="7" t="inlineStr">
        <is>
          <t>Year 1</t>
        </is>
      </c>
      <c r="G29" s="20" t="n">
        <v>9500</v>
      </c>
      <c r="H29" s="20" t="n">
        <v>9500</v>
      </c>
      <c r="I29" s="21">
        <f>G29-H29</f>
        <v/>
      </c>
      <c r="J29" s="8">
        <f>IF(G29=0,0,H29/G29)</f>
        <v/>
      </c>
      <c r="K29" s="35" t="n">
        <v>0</v>
      </c>
      <c r="L29" s="8">
        <f>MIN(J29,1)</f>
        <v/>
      </c>
      <c r="M29" t="inlineStr">
        <is>
          <t>Repair catwalk railings</t>
        </is>
      </c>
      <c r="N29" s="7">
        <f>IF(E29="GC","1st Call","Other")</f>
        <v/>
      </c>
      <c r="O29" s="7">
        <f>IF(L29&gt;=1,"Complete",IF(L29&gt;0,"In Progress","Not Started"))</f>
        <v/>
      </c>
      <c r="Q29" s="35">
        <f>IFERROR(MID($A$1,FIND(" acq",$A$1)-4,4)*1,"")</f>
        <v/>
      </c>
      <c r="R29" s="7" t="n"/>
      <c r="S29" s="111" t="n"/>
    </row>
    <row r="30">
      <c r="A30" s="17" t="n">
        <v>20</v>
      </c>
      <c r="B30" s="7" t="inlineStr">
        <is>
          <t>51163-00</t>
        </is>
      </c>
      <c r="C30" s="7" t="inlineStr">
        <is>
          <t>Dumpster enclosures</t>
        </is>
      </c>
      <c r="D30" s="40" t="inlineStr">
        <is>
          <t>repair and paint compacter enclosure</t>
        </is>
      </c>
      <c r="E30" s="41" t="inlineStr">
        <is>
          <t>GC</t>
        </is>
      </c>
      <c r="F30" s="7" t="inlineStr">
        <is>
          <t>Year 1</t>
        </is>
      </c>
      <c r="G30" s="20" t="n">
        <v>8500</v>
      </c>
      <c r="H30" s="20" t="n">
        <v>8500</v>
      </c>
      <c r="I30" s="21">
        <f>G30-H30</f>
        <v/>
      </c>
      <c r="J30" s="8">
        <f>IF(G30=0,0,H30/G30)</f>
        <v/>
      </c>
      <c r="K30" s="35" t="n">
        <v>0</v>
      </c>
      <c r="L30" s="8">
        <f>MIN(J30,1)</f>
        <v/>
      </c>
      <c r="M30" t="inlineStr">
        <is>
          <t>repair and paint compacter enclosure</t>
        </is>
      </c>
      <c r="N30" s="7">
        <f>IF(E30="GC","1st Call","Other")</f>
        <v/>
      </c>
      <c r="O30" s="7">
        <f>IF(L30&gt;=1,"Complete",IF(L30&gt;0,"In Progress","Not Started"))</f>
        <v/>
      </c>
      <c r="Q30" s="35">
        <f>IFERROR(MID($A$1,FIND(" acq",$A$1)-4,4)*1,"")</f>
        <v/>
      </c>
      <c r="R30" s="7" t="n"/>
      <c r="S30" s="111" t="n"/>
    </row>
    <row r="31">
      <c r="A31" s="7" t="n">
        <v>123</v>
      </c>
      <c r="B31" s="7" t="inlineStr">
        <is>
          <t>51028-00</t>
        </is>
      </c>
      <c r="C31" s="7" t="inlineStr">
        <is>
          <t>Fitness Equipment</t>
        </is>
      </c>
      <c r="D31" s="40" t="inlineStr">
        <is>
          <t>Replace treadmill, supplemental items</t>
        </is>
      </c>
      <c r="E31" s="69" t="inlineStr">
        <is>
          <t>PMC</t>
        </is>
      </c>
      <c r="F31" s="7" t="inlineStr">
        <is>
          <t>Year 1</t>
        </is>
      </c>
      <c r="G31" s="20" t="n">
        <v>8000</v>
      </c>
      <c r="H31" s="20" t="n">
        <v>8000</v>
      </c>
      <c r="I31" s="21">
        <f>G31-H31</f>
        <v/>
      </c>
      <c r="J31" s="8">
        <f>IF(G31=0,0,H31/G31)</f>
        <v/>
      </c>
      <c r="K31" s="35" t="inlineStr">
        <is>
          <t>N/A</t>
        </is>
      </c>
      <c r="L31" s="8">
        <f>MIN(J31,1)</f>
        <v/>
      </c>
      <c r="M31" t="inlineStr">
        <is>
          <t>Replace treadmill, supplemental items</t>
        </is>
      </c>
      <c r="N31" s="7">
        <f>IF(E31="GC","1st Call","Other")</f>
        <v/>
      </c>
      <c r="O31" s="7">
        <f>IF(L31&gt;=1,"Complete",IF(L31&gt;0,"In Progress","Not Started"))</f>
        <v/>
      </c>
      <c r="Q31" s="35">
        <f>IFERROR(MID($A$1,FIND(" acq",$A$1)-4,4)*1,"")</f>
        <v/>
      </c>
      <c r="R31" s="7" t="n"/>
      <c r="S31" s="111" t="n"/>
    </row>
    <row r="32">
      <c r="A32" s="17" t="n">
        <v>141</v>
      </c>
      <c r="B32" s="7" t="inlineStr">
        <is>
          <t>51994-00</t>
        </is>
      </c>
      <c r="C32" s="7" t="inlineStr">
        <is>
          <t>Golf Cart</t>
        </is>
      </c>
      <c r="D32" s="40" t="inlineStr">
        <is>
          <t>Maintenance Cart</t>
        </is>
      </c>
      <c r="E32" s="69" t="inlineStr">
        <is>
          <t>PMC</t>
        </is>
      </c>
      <c r="F32" s="7" t="inlineStr">
        <is>
          <t>Year 1</t>
        </is>
      </c>
      <c r="G32" s="20" t="n">
        <v>7500</v>
      </c>
      <c r="H32" s="20" t="n">
        <v>7713</v>
      </c>
      <c r="I32" s="21">
        <f>G32-H32</f>
        <v/>
      </c>
      <c r="J32" s="8">
        <f>IF(G32=0,0,H32/G32)</f>
        <v/>
      </c>
      <c r="K32" s="35" t="inlineStr">
        <is>
          <t>N/A</t>
        </is>
      </c>
      <c r="L32" s="8">
        <f>MIN(J32,1)</f>
        <v/>
      </c>
      <c r="M32" t="inlineStr">
        <is>
          <t>Maintenance Cart</t>
        </is>
      </c>
      <c r="N32" s="7">
        <f>IF(E32="GC","1st Call","Other")</f>
        <v/>
      </c>
      <c r="O32" s="7">
        <f>IF(L32&gt;=1,"Complete",IF(L32&gt;0,"In Progress","Not Started"))</f>
        <v/>
      </c>
      <c r="Q32" s="35">
        <f>IFERROR(MID($A$1,FIND(" acq",$A$1)-4,4)*1,"")</f>
        <v/>
      </c>
      <c r="R32" s="7" t="n"/>
      <c r="S32" s="111" t="n"/>
    </row>
    <row r="33">
      <c r="A33" s="7" t="n">
        <v>53</v>
      </c>
      <c r="B33" s="7" t="inlineStr">
        <is>
          <t>51072-00</t>
        </is>
      </c>
      <c r="C33" s="7" t="inlineStr">
        <is>
          <t>Repair exterior stair treads and stringers</t>
        </is>
      </c>
      <c r="D33" s="40" t="inlineStr">
        <is>
          <t>secure railings</t>
        </is>
      </c>
      <c r="E33" s="41" t="inlineStr">
        <is>
          <t>GC</t>
        </is>
      </c>
      <c r="F33" s="7" t="inlineStr">
        <is>
          <t>Year 1</t>
        </is>
      </c>
      <c r="G33" s="20" t="n">
        <v>6800</v>
      </c>
      <c r="H33" s="20" t="n">
        <v>6800</v>
      </c>
      <c r="I33" s="21">
        <f>G33-H33</f>
        <v/>
      </c>
      <c r="J33" s="8">
        <f>IF(G33=0,0,H33/G33)</f>
        <v/>
      </c>
      <c r="K33" s="35" t="n">
        <v>0</v>
      </c>
      <c r="L33" s="8">
        <f>MIN(J33,1)</f>
        <v/>
      </c>
      <c r="M33" t="inlineStr">
        <is>
          <t>secure railings</t>
        </is>
      </c>
      <c r="N33" s="7">
        <f>IF(E33="GC","1st Call","Other")</f>
        <v/>
      </c>
      <c r="O33" s="7">
        <f>IF(L33&gt;=1,"Complete",IF(L33&gt;0,"In Progress","Not Started"))</f>
        <v/>
      </c>
      <c r="Q33" s="35">
        <f>IFERROR(MID($A$1,FIND(" acq",$A$1)-4,4)*1,"")</f>
        <v/>
      </c>
      <c r="R33" s="7" t="n"/>
      <c r="S33" s="111" t="n"/>
    </row>
    <row r="34">
      <c r="A34" s="17" t="n">
        <v>19</v>
      </c>
      <c r="B34" s="7" t="inlineStr">
        <is>
          <t>51076-00</t>
        </is>
      </c>
      <c r="C34" s="7" t="inlineStr">
        <is>
          <t>Fences &amp; gates - swimming pool</t>
        </is>
      </c>
      <c r="D34" s="40" t="inlineStr">
        <is>
          <t>adjust closers on pool gates amd paint pool fence</t>
        </is>
      </c>
      <c r="E34" s="41" t="inlineStr">
        <is>
          <t>GC</t>
        </is>
      </c>
      <c r="F34" s="7" t="inlineStr">
        <is>
          <t>Year 1</t>
        </is>
      </c>
      <c r="G34" s="20" t="n">
        <v>6000</v>
      </c>
      <c r="H34" s="20" t="n">
        <v>6000</v>
      </c>
      <c r="I34" s="21">
        <f>G34-H34</f>
        <v/>
      </c>
      <c r="J34" s="8">
        <f>IF(G34=0,0,H34/G34)</f>
        <v/>
      </c>
      <c r="K34" s="35" t="n">
        <v>0</v>
      </c>
      <c r="L34" s="8">
        <f>MIN(J34,1)</f>
        <v/>
      </c>
      <c r="M34" t="inlineStr">
        <is>
          <t>adjust closers on pool gates amd paint pool fence</t>
        </is>
      </c>
      <c r="N34" s="7">
        <f>IF(E34="GC","1st Call","Other")</f>
        <v/>
      </c>
      <c r="O34" s="7">
        <f>IF(L34&gt;=1,"Complete",IF(L34&gt;0,"In Progress","Not Started"))</f>
        <v/>
      </c>
      <c r="Q34" s="35">
        <f>IFERROR(MID($A$1,FIND(" acq",$A$1)-4,4)*1,"")</f>
        <v/>
      </c>
      <c r="R34" s="7" t="n"/>
      <c r="S34" s="111" t="n"/>
    </row>
    <row r="35" ht="45" customHeight="1">
      <c r="A35" s="7" t="n">
        <v>106</v>
      </c>
      <c r="B35" s="7" t="inlineStr">
        <is>
          <t>51073-00</t>
        </is>
      </c>
      <c r="C35" s="7" t="inlineStr">
        <is>
          <t>Impact Glazing/Film for Sliding Glass Doors</t>
        </is>
      </c>
      <c r="D35" s="40" t="inlineStr">
        <is>
          <t>Per LADBS Declaration- Required complaince with Section 96.302 LAMC Contingency for roughly 15-20 sliding doors in Building C that could need film</t>
        </is>
      </c>
      <c r="E35" s="69" t="inlineStr">
        <is>
          <t>PMC</t>
        </is>
      </c>
      <c r="F35" s="7" t="inlineStr">
        <is>
          <t>Year 1</t>
        </is>
      </c>
      <c r="G35" s="20" t="n">
        <v>5000</v>
      </c>
      <c r="H35" s="20" t="n">
        <v>4800</v>
      </c>
      <c r="I35" s="21">
        <f>G35-H35</f>
        <v/>
      </c>
      <c r="J35" s="8">
        <f>IF(G35=0,0,H35/G35)</f>
        <v/>
      </c>
      <c r="K35" s="35" t="inlineStr">
        <is>
          <t>N/A</t>
        </is>
      </c>
      <c r="L35" s="8">
        <f>MIN(J35,1)</f>
        <v/>
      </c>
      <c r="M35" t="inlineStr">
        <is>
          <t>Per LADBS Declaration- Required complaince with Section 96.302 LAMC Contingency for roughly 15-20 sliding doors in Building C that could need film</t>
        </is>
      </c>
      <c r="N35" s="7">
        <f>IF(E35="GC","1st Call","Other")</f>
        <v/>
      </c>
      <c r="O35" s="7">
        <f>IF(L35&gt;=1,"Complete",IF(L35&gt;0,"In Progress","Not Started"))</f>
        <v/>
      </c>
      <c r="Q35" s="35">
        <f>IFERROR(MID($A$1,FIND(" acq",$A$1)-4,4)*1,"")</f>
        <v/>
      </c>
      <c r="R35" s="7" t="n"/>
      <c r="S35" s="111" t="n"/>
    </row>
    <row r="36">
      <c r="A36" s="17" t="n">
        <v>121</v>
      </c>
      <c r="B36" s="7" t="inlineStr">
        <is>
          <t>51169-00</t>
        </is>
      </c>
      <c r="C36" s="7" t="inlineStr">
        <is>
          <t>Clubhouse / Office Furniture</t>
        </is>
      </c>
      <c r="D36" s="40" t="inlineStr">
        <is>
          <t>Allowance for supplemental items</t>
        </is>
      </c>
      <c r="E36" s="69" t="inlineStr">
        <is>
          <t>PMC</t>
        </is>
      </c>
      <c r="F36" s="7" t="inlineStr">
        <is>
          <t>Year 1</t>
        </is>
      </c>
      <c r="G36" s="20" t="n">
        <v>5000</v>
      </c>
      <c r="H36" s="20" t="n">
        <v>5000</v>
      </c>
      <c r="I36" s="21">
        <f>G36-H36</f>
        <v/>
      </c>
      <c r="J36" s="8">
        <f>IF(G36=0,0,H36/G36)</f>
        <v/>
      </c>
      <c r="K36" s="35" t="inlineStr">
        <is>
          <t>N/A</t>
        </is>
      </c>
      <c r="L36" s="8">
        <f>MIN(J36,1)</f>
        <v/>
      </c>
      <c r="M36" t="inlineStr">
        <is>
          <t>Allowance for supplemental items</t>
        </is>
      </c>
      <c r="N36" s="7">
        <f>IF(E36="GC","1st Call","Other")</f>
        <v/>
      </c>
      <c r="O36" s="7">
        <f>IF(L36&gt;=1,"Complete",IF(L36&gt;0,"In Progress","Not Started"))</f>
        <v/>
      </c>
      <c r="Q36" s="35">
        <f>IFERROR(MID($A$1,FIND(" acq",$A$1)-4,4)*1,"")</f>
        <v/>
      </c>
      <c r="R36" s="7" t="n"/>
      <c r="S36" s="111" t="n"/>
    </row>
    <row r="37">
      <c r="A37" s="7" t="n">
        <v>17</v>
      </c>
      <c r="B37" s="7" t="inlineStr">
        <is>
          <t>51026-00</t>
        </is>
      </c>
      <c r="C37" s="7" t="inlineStr">
        <is>
          <t>Repair / replace swimming pool pumps</t>
        </is>
      </c>
      <c r="D37" s="40" t="inlineStr">
        <is>
          <t>Install anti entrapment divise on pool pumps</t>
        </is>
      </c>
      <c r="E37" s="41" t="inlineStr">
        <is>
          <t>GC</t>
        </is>
      </c>
      <c r="F37" s="7" t="inlineStr">
        <is>
          <t>Year 1</t>
        </is>
      </c>
      <c r="G37" s="20" t="n">
        <v>4300</v>
      </c>
      <c r="H37" s="20" t="n">
        <v>4300</v>
      </c>
      <c r="I37" s="21">
        <f>G37-H37</f>
        <v/>
      </c>
      <c r="J37" s="8">
        <f>IF(G37=0,0,H37/G37)</f>
        <v/>
      </c>
      <c r="K37" s="35" t="n">
        <v>0</v>
      </c>
      <c r="L37" s="8">
        <f>MIN(J37,1)</f>
        <v/>
      </c>
      <c r="M37" t="inlineStr">
        <is>
          <t>Install anti entrapment divise on pool pumps</t>
        </is>
      </c>
      <c r="N37" s="7">
        <f>IF(E37="GC","1st Call","Other")</f>
        <v/>
      </c>
      <c r="O37" s="7">
        <f>IF(L37&gt;=1,"Complete",IF(L37&gt;0,"In Progress","Not Started"))</f>
        <v/>
      </c>
      <c r="Q37" s="35">
        <f>IFERROR(MID($A$1,FIND(" acq",$A$1)-4,4)*1,"")</f>
        <v/>
      </c>
      <c r="R37" s="7" t="n"/>
      <c r="S37" s="111" t="n"/>
    </row>
    <row r="38">
      <c r="A38" s="17" t="n">
        <v>119</v>
      </c>
      <c r="B38" s="7" t="inlineStr">
        <is>
          <t>51180-00</t>
        </is>
      </c>
      <c r="C38" s="7" t="inlineStr">
        <is>
          <t>Designer Fees</t>
        </is>
      </c>
      <c r="D38" s="40" t="inlineStr">
        <is>
          <t>Exterior Paint, Unit Interiors, Clubhouse/Amenity areas</t>
        </is>
      </c>
      <c r="E38" s="69" t="inlineStr">
        <is>
          <t>PMC</t>
        </is>
      </c>
      <c r="F38" s="7" t="inlineStr">
        <is>
          <t>Year 1</t>
        </is>
      </c>
      <c r="G38" s="20" t="n">
        <v>2000</v>
      </c>
      <c r="H38" s="20" t="n">
        <v>2000</v>
      </c>
      <c r="I38" s="21">
        <f>G38-H38</f>
        <v/>
      </c>
      <c r="J38" s="8">
        <f>IF(G38=0,0,H38/G38)</f>
        <v/>
      </c>
      <c r="K38" s="35" t="inlineStr">
        <is>
          <t>N/A</t>
        </is>
      </c>
      <c r="L38" s="8">
        <f>MIN(J38,1)</f>
        <v/>
      </c>
      <c r="M38" t="inlineStr">
        <is>
          <t>Exterior Paint, Unit Interiors, Clubhouse/Amenity areas</t>
        </is>
      </c>
      <c r="N38" s="7">
        <f>IF(E38="GC","1st Call","Other")</f>
        <v/>
      </c>
      <c r="O38" s="7">
        <f>IF(L38&gt;=1,"Complete",IF(L38&gt;0,"In Progress","Not Started"))</f>
        <v/>
      </c>
      <c r="Q38" s="35">
        <f>IFERROR(MID($A$1,FIND(" acq",$A$1)-4,4)*1,"")</f>
        <v/>
      </c>
      <c r="S38" s="112" t="n"/>
    </row>
    <row r="39" ht="30" customHeight="1">
      <c r="A39" s="7" t="n">
        <v>120</v>
      </c>
      <c r="B39" s="7" t="inlineStr">
        <is>
          <t>51169-00</t>
        </is>
      </c>
      <c r="C39" s="7" t="inlineStr">
        <is>
          <t>Clubhouse / Office Remodel</t>
        </is>
      </c>
      <c r="D39" s="40" t="inlineStr">
        <is>
          <t>No needs, flooring ok, misc amount for repairs and paint if needed</t>
        </is>
      </c>
      <c r="E39" s="69" t="inlineStr">
        <is>
          <t>PMC</t>
        </is>
      </c>
      <c r="F39" s="7" t="inlineStr">
        <is>
          <t>Year 1</t>
        </is>
      </c>
      <c r="G39" s="20" t="n">
        <v>2000</v>
      </c>
      <c r="H39" s="20" t="n">
        <v>2000</v>
      </c>
      <c r="I39" s="21">
        <f>G39-H39</f>
        <v/>
      </c>
      <c r="J39" s="8">
        <f>IF(G39=0,0,H39/G39)</f>
        <v/>
      </c>
      <c r="K39" s="35" t="inlineStr">
        <is>
          <t>N/A</t>
        </is>
      </c>
      <c r="L39" s="18">
        <f>MIN(J39,1)</f>
        <v/>
      </c>
      <c r="M39" s="48" t="inlineStr">
        <is>
          <t>No needs, flooring ok, misc amount for repairs and paint if needed</t>
        </is>
      </c>
      <c r="N39" s="48">
        <f>IF(E39="GC","1st Call","Other")</f>
        <v/>
      </c>
      <c r="O39" s="48">
        <f>IF(L39&gt;=1,"Complete",IF(L39&gt;0,"In Progress","Not Started"))</f>
        <v/>
      </c>
      <c r="P39" s="48" t="n"/>
      <c r="Q39" s="70">
        <f>IFERROR(MID($A$1,FIND(" acq",$A$1)-4,4)*1,"")</f>
        <v/>
      </c>
      <c r="S39" s="112" t="n"/>
    </row>
    <row r="40" ht="30" customHeight="1">
      <c r="A40" s="17" t="n">
        <v>122</v>
      </c>
      <c r="B40" s="7" t="inlineStr">
        <is>
          <t>51160-00</t>
        </is>
      </c>
      <c r="C40" s="7" t="inlineStr">
        <is>
          <t>Fitness Center Remodel</t>
        </is>
      </c>
      <c r="D40" s="40" t="inlineStr">
        <is>
          <t>No needs, flooring ok, misc amount for repairs and paint if needed</t>
        </is>
      </c>
      <c r="E40" s="69" t="inlineStr">
        <is>
          <t>PMC</t>
        </is>
      </c>
      <c r="F40" s="7" t="inlineStr">
        <is>
          <t>Year 1</t>
        </is>
      </c>
      <c r="G40" s="20" t="n">
        <v>2000</v>
      </c>
      <c r="H40" s="20" t="n">
        <v>2000</v>
      </c>
      <c r="I40" s="21">
        <f>G40-H40</f>
        <v/>
      </c>
      <c r="J40" s="8">
        <f>IF(G40=0,0,H40/G40)</f>
        <v/>
      </c>
      <c r="K40" s="35" t="inlineStr">
        <is>
          <t>N/A</t>
        </is>
      </c>
      <c r="L40" s="8">
        <f>MIN(J40,1)</f>
        <v/>
      </c>
      <c r="M40" t="inlineStr">
        <is>
          <t>No needs, flooring ok, misc amount for repairs and paint if needed</t>
        </is>
      </c>
      <c r="N40" s="7">
        <f>IF(E40="GC","1st Call","Other")</f>
        <v/>
      </c>
      <c r="O40" s="7">
        <f>IF(L40&gt;=1,"Complete",IF(L40&gt;0,"In Progress","Not Started"))</f>
        <v/>
      </c>
      <c r="Q40" s="35">
        <f>IFERROR(MID($A$1,FIND(" acq",$A$1)-4,4)*1,"")</f>
        <v/>
      </c>
      <c r="S40" s="112" t="n"/>
    </row>
    <row r="41">
      <c r="A41" s="7" t="n">
        <v>135</v>
      </c>
      <c r="B41" s="7" t="inlineStr">
        <is>
          <t>51168-00</t>
        </is>
      </c>
      <c r="C41" s="7" t="inlineStr">
        <is>
          <t>Mailbox Repairs</t>
        </is>
      </c>
      <c r="D41" s="40" t="inlineStr">
        <is>
          <t>Repair broken mailbox doors</t>
        </is>
      </c>
      <c r="E41" s="41" t="inlineStr">
        <is>
          <t>GC</t>
        </is>
      </c>
      <c r="F41" s="7" t="inlineStr">
        <is>
          <t>Year 1</t>
        </is>
      </c>
      <c r="G41" s="20" t="n">
        <v>1500</v>
      </c>
      <c r="H41" s="20" t="n">
        <v>1500</v>
      </c>
      <c r="I41" s="21">
        <f>G41-H41</f>
        <v/>
      </c>
      <c r="J41" s="8">
        <f>IF(G41=0,0,H41/G41)</f>
        <v/>
      </c>
      <c r="K41" s="35" t="n">
        <v>0</v>
      </c>
      <c r="L41" s="8">
        <f>MIN(J41,1)</f>
        <v/>
      </c>
      <c r="M41" t="inlineStr">
        <is>
          <t>Repair broken mailbox doors</t>
        </is>
      </c>
      <c r="N41" s="7">
        <f>IF(E41="GC","1st Call","Other")</f>
        <v/>
      </c>
      <c r="O41" s="7">
        <f>IF(L41&gt;=1,"Complete",IF(L41&gt;0,"In Progress","Not Started"))</f>
        <v/>
      </c>
      <c r="Q41" s="35">
        <f>IFERROR(MID($A$1,FIND(" acq",$A$1)-4,4)*1,"")</f>
        <v/>
      </c>
      <c r="S41" s="112" t="n"/>
    </row>
    <row r="42" ht="30" customHeight="1">
      <c r="A42" s="17" t="n">
        <v>22</v>
      </c>
      <c r="B42" s="7" t="inlineStr">
        <is>
          <t>51032-00</t>
        </is>
      </c>
      <c r="C42" s="7" t="inlineStr">
        <is>
          <t>ADA Signage</t>
        </is>
      </c>
      <c r="D42" s="40" t="inlineStr">
        <is>
          <t>Equity PCA Item 7.0- A lack of signage identifying the van-accessible parking space at the leasing office was observed</t>
        </is>
      </c>
      <c r="E42" s="41" t="inlineStr">
        <is>
          <t>GC</t>
        </is>
      </c>
      <c r="F42" s="7" t="inlineStr">
        <is>
          <t>Year 1</t>
        </is>
      </c>
      <c r="G42" s="20" t="n">
        <v>150</v>
      </c>
      <c r="H42" s="20" t="n">
        <v>150</v>
      </c>
      <c r="I42" s="21">
        <f>G42-H42</f>
        <v/>
      </c>
      <c r="J42" s="8">
        <f>IF(G42=0,0,H42/G42)</f>
        <v/>
      </c>
      <c r="K42" s="35" t="n">
        <v>0</v>
      </c>
      <c r="L42" s="8">
        <f>MIN(J42,1)</f>
        <v/>
      </c>
      <c r="M42" t="inlineStr">
        <is>
          <t>Equity PCA Item 7.0- A lack of signage identifying the van-accessible parking space at the leasing office was observed</t>
        </is>
      </c>
      <c r="N42" s="7">
        <f>IF(E42="GC","1st Call","Other")</f>
        <v/>
      </c>
      <c r="O42" s="7">
        <f>IF(L42&gt;=1,"Complete",IF(L42&gt;0,"In Progress","Not Started"))</f>
        <v/>
      </c>
      <c r="Q42" s="35">
        <f>IFERROR(MID($A$1,FIND(" acq",$A$1)-4,4)*1,"")</f>
        <v/>
      </c>
      <c r="S42" s="112" t="n"/>
    </row>
    <row r="43">
      <c r="D43" s="40" t="n"/>
      <c r="E43" s="41" t="n"/>
      <c r="G43" s="20" t="n"/>
      <c r="H43" s="20" t="n"/>
      <c r="I43" s="21" t="n"/>
      <c r="J43" s="8" t="n"/>
      <c r="K43" s="35" t="n"/>
      <c r="S43" s="112" t="n"/>
    </row>
    <row r="44">
      <c r="C44" s="48" t="inlineStr">
        <is>
          <t>PROJECTS subtotal (excl. contingency/CM fee)</t>
        </is>
      </c>
      <c r="E44" s="68" t="n"/>
      <c r="G44" s="22">
        <f>SUM(G5:G42)</f>
        <v/>
      </c>
      <c r="H44" s="22">
        <f>SUM(H5:H42)</f>
        <v/>
      </c>
      <c r="I44" s="22">
        <f>SUM(I5:I42)</f>
        <v/>
      </c>
      <c r="J44" s="18">
        <f>IF(G44=0,0,H44/G44)</f>
        <v/>
      </c>
      <c r="K44" s="35" t="n"/>
      <c r="L44" s="8">
        <f>MIN(J44,1)</f>
        <v/>
      </c>
      <c r="O44" s="7">
        <f>IF(L44&gt;=1,"Complete",IF(L44&gt;0,"In Progress","Not Started"))</f>
        <v/>
      </c>
      <c r="S44" s="112" t="n"/>
    </row>
    <row r="45">
      <c r="E45" s="52" t="n"/>
      <c r="K45" s="35" t="n"/>
      <c r="S45" s="112" t="n"/>
    </row>
    <row r="46">
      <c r="A46" s="7" t="n">
        <v>164</v>
      </c>
      <c r="B46" s="7" t="inlineStr">
        <is>
          <t>51175-00</t>
        </is>
      </c>
      <c r="C46" s="7" t="inlineStr">
        <is>
          <t>Contingency</t>
        </is>
      </c>
      <c r="D46" s="40" t="inlineStr">
        <is>
          <t>Contingency Amount</t>
        </is>
      </c>
      <c r="E46" s="67" t="inlineStr">
        <is>
          <t>CON</t>
        </is>
      </c>
      <c r="F46" s="15" t="inlineStr">
        <is>
          <t>Contingency</t>
        </is>
      </c>
      <c r="G46" s="20" t="n">
        <v>61607</v>
      </c>
      <c r="H46" s="20" t="n">
        <v>0</v>
      </c>
      <c r="I46" s="21" t="n">
        <v>0</v>
      </c>
      <c r="J46" s="8">
        <f>IF(G46=0,0,H46/G46)</f>
        <v/>
      </c>
      <c r="K46" s="35" t="inlineStr">
        <is>
          <t>N/A</t>
        </is>
      </c>
      <c r="L46" s="8">
        <f>MIN(J46,1)</f>
        <v/>
      </c>
      <c r="M46" t="inlineStr">
        <is>
          <t>Contingency Amount</t>
        </is>
      </c>
      <c r="N46" s="7">
        <f>IF(E46="GC","1st Call","Other")</f>
        <v/>
      </c>
      <c r="O46" s="7">
        <f>IF(L46&gt;=1,"Complete",IF(L46&gt;0,"In Progress","Not Started"))</f>
        <v/>
      </c>
      <c r="Q46" s="35">
        <f>IFERROR(MID($A$1,FIND(" acq",$A$1)-4,4)*1,"")</f>
        <v/>
      </c>
      <c r="S46" s="112" t="n"/>
    </row>
    <row r="47">
      <c r="A47" s="7" t="n">
        <v>165</v>
      </c>
      <c r="B47" s="7" t="inlineStr">
        <is>
          <t>51190-00</t>
        </is>
      </c>
      <c r="C47" s="7" t="inlineStr">
        <is>
          <t>Construction Management Fee</t>
        </is>
      </c>
      <c r="D47" s="40" t="inlineStr">
        <is>
          <t>CM Fee</t>
        </is>
      </c>
      <c r="E47" s="67" t="inlineStr">
        <is>
          <t>CMF</t>
        </is>
      </c>
      <c r="F47" s="15" t="inlineStr">
        <is>
          <t>CM Fee</t>
        </is>
      </c>
      <c r="G47" s="20" t="n">
        <v>61607</v>
      </c>
      <c r="H47" s="20" t="n">
        <v>61607</v>
      </c>
      <c r="I47" s="21" t="n">
        <v>49363</v>
      </c>
      <c r="J47" s="8">
        <f>IF(G47=0,0,H47/G47)</f>
        <v/>
      </c>
      <c r="K47" s="35" t="inlineStr">
        <is>
          <t>N/A</t>
        </is>
      </c>
      <c r="L47" s="8">
        <f>MIN(J47,1)</f>
        <v/>
      </c>
      <c r="M47" t="inlineStr">
        <is>
          <t>CM Fee</t>
        </is>
      </c>
      <c r="N47" s="7">
        <f>IF(E47="GC","1st Call","Other")</f>
        <v/>
      </c>
      <c r="O47" s="7">
        <f>IF(L47&gt;=1,"Complete",IF(L47&gt;0,"In Progress","Not Started"))</f>
        <v/>
      </c>
      <c r="Q47" s="35">
        <f>IFERROR(MID($A$1,FIND(" acq",$A$1)-4,4)*1,"")</f>
        <v/>
      </c>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4"/>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T173"/>
  <sheetViews>
    <sheetView topLeftCell="C27" zoomScaleNormal="100" workbookViewId="0">
      <selection activeCell="K27"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Navigator Villas — 2024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98</v>
      </c>
      <c r="B5" s="7" t="inlineStr">
        <is>
          <t>84207</t>
        </is>
      </c>
      <c r="C5" s="7" t="inlineStr">
        <is>
          <t>Unit Renovations</t>
        </is>
      </c>
      <c r="D5" s="40" t="inlineStr">
        <is>
          <t>See Unit Renovation Calculator for detail</t>
        </is>
      </c>
      <c r="E5" s="67" t="inlineStr">
        <is>
          <t>Capex</t>
        </is>
      </c>
      <c r="F5" s="7" t="inlineStr">
        <is>
          <t>Year 1</t>
        </is>
      </c>
      <c r="G5" s="20" t="n">
        <v>565942</v>
      </c>
      <c r="H5" s="20" t="n">
        <v>0</v>
      </c>
      <c r="I5" s="21">
        <f>G5-H5</f>
        <v/>
      </c>
      <c r="J5" s="8">
        <f>IF(G5=0,0,H5/G5)</f>
        <v/>
      </c>
      <c r="K5" s="35" t="inlineStr">
        <is>
          <t>N/A</t>
        </is>
      </c>
      <c r="L5" s="8">
        <f>MIN(J5,1)</f>
        <v/>
      </c>
      <c r="M5" t="inlineStr">
        <is>
          <t>See Unit Renovation Calculator for detail</t>
        </is>
      </c>
      <c r="N5" s="7">
        <f>IF(E5="GC","1st Call","Other")</f>
        <v/>
      </c>
      <c r="O5" s="7">
        <f>IF(L5&gt;=1,"Complete",IF(L5&gt;0,"In Progress","Not Started"))</f>
        <v/>
      </c>
      <c r="Q5" s="35">
        <f>IFERROR(MID($A$1,FIND(" acq",$A$1)-4,4)*1,"")</f>
        <v/>
      </c>
      <c r="R5" s="7" t="n"/>
      <c r="S5" s="111" t="n"/>
    </row>
    <row r="6">
      <c r="A6" s="7" t="n">
        <v>39</v>
      </c>
      <c r="B6" s="7" t="inlineStr">
        <is>
          <t>84219</t>
        </is>
      </c>
      <c r="C6" s="7" t="inlineStr">
        <is>
          <t>Carports / Garages</t>
        </is>
      </c>
      <c r="D6" s="40" t="inlineStr">
        <is>
          <t>Repair and paint 15 Garage doors</t>
        </is>
      </c>
      <c r="E6" s="41" t="inlineStr">
        <is>
          <t>GC</t>
        </is>
      </c>
      <c r="F6" s="7" t="inlineStr">
        <is>
          <t>Year 1</t>
        </is>
      </c>
      <c r="G6" s="20" t="n">
        <v>33000</v>
      </c>
      <c r="H6" s="20" t="n">
        <v>33000</v>
      </c>
      <c r="I6" s="21">
        <f>G6-H6</f>
        <v/>
      </c>
      <c r="J6" s="8">
        <f>IF(G6=0,0,H6/G6)</f>
        <v/>
      </c>
      <c r="K6" s="35" t="n">
        <v>0</v>
      </c>
      <c r="L6" s="8">
        <f>MIN(J6,1)</f>
        <v/>
      </c>
      <c r="M6" t="inlineStr">
        <is>
          <t>Repair and paint 15 Garage doors</t>
        </is>
      </c>
      <c r="N6" s="7">
        <f>IF(E6="GC","1st Call","Other")</f>
        <v/>
      </c>
      <c r="O6" s="7">
        <f>IF(L6&gt;=1,"Complete",IF(L6&gt;0,"In Progress","Not Started"))</f>
        <v/>
      </c>
      <c r="Q6" s="35">
        <f>IFERROR(MID($A$1,FIND(" acq",$A$1)-4,4)*1,"")</f>
        <v/>
      </c>
      <c r="R6" s="7" t="n"/>
      <c r="S6" s="111" t="n"/>
    </row>
    <row r="7">
      <c r="A7" s="17" t="n">
        <v>154</v>
      </c>
      <c r="B7" s="7" t="inlineStr">
        <is>
          <t>84210</t>
        </is>
      </c>
      <c r="C7" s="7" t="inlineStr">
        <is>
          <t>Common area light fixtures</t>
        </is>
      </c>
      <c r="D7" s="40" t="inlineStr">
        <is>
          <t>Wall Pack replacement</t>
        </is>
      </c>
      <c r="E7" s="41" t="inlineStr">
        <is>
          <t>GC</t>
        </is>
      </c>
      <c r="F7" s="7" t="inlineStr">
        <is>
          <t>Year 1</t>
        </is>
      </c>
      <c r="G7" s="20" t="n">
        <v>31000</v>
      </c>
      <c r="H7" s="20" t="n">
        <v>31000</v>
      </c>
      <c r="I7" s="21">
        <f>G7-H7</f>
        <v/>
      </c>
      <c r="J7" s="8">
        <f>IF(G7=0,0,H7/G7)</f>
        <v/>
      </c>
      <c r="K7" s="35" t="n">
        <v>0</v>
      </c>
      <c r="L7" s="8">
        <f>MIN(J7,1)</f>
        <v/>
      </c>
      <c r="M7" t="inlineStr">
        <is>
          <t>Wall Pack replacement</t>
        </is>
      </c>
      <c r="N7" s="7">
        <f>IF(E7="GC","1st Call","Other")</f>
        <v/>
      </c>
      <c r="O7" s="7">
        <f>IF(L7&gt;=1,"Complete",IF(L7&gt;0,"In Progress","Not Started"))</f>
        <v/>
      </c>
      <c r="Q7" s="35">
        <f>IFERROR(MID($A$1,FIND(" acq",$A$1)-4,4)*1,"")</f>
        <v/>
      </c>
      <c r="R7" s="7" t="n"/>
      <c r="S7" s="111" t="n"/>
    </row>
    <row r="8">
      <c r="A8" s="7" t="n">
        <v>64</v>
      </c>
      <c r="B8" s="7" t="inlineStr">
        <is>
          <t>84433</t>
        </is>
      </c>
      <c r="C8" s="7" t="inlineStr">
        <is>
          <t>Asphalt composite shingle roofing</t>
        </is>
      </c>
      <c r="D8" s="40" t="inlineStr">
        <is>
          <t>Roof inspection and minor repairs</t>
        </is>
      </c>
      <c r="E8" s="41" t="inlineStr">
        <is>
          <t>GC</t>
        </is>
      </c>
      <c r="F8" s="7" t="inlineStr">
        <is>
          <t>Year 1</t>
        </is>
      </c>
      <c r="G8" s="20" t="n">
        <v>29000</v>
      </c>
      <c r="H8" s="20" t="n">
        <v>29000</v>
      </c>
      <c r="I8" s="21">
        <f>G8-H8</f>
        <v/>
      </c>
      <c r="J8" s="8">
        <f>IF(G8=0,0,H8/G8)</f>
        <v/>
      </c>
      <c r="K8" s="35" t="n">
        <v>0</v>
      </c>
      <c r="L8" s="8">
        <f>MIN(J8,1)</f>
        <v/>
      </c>
      <c r="M8" t="inlineStr">
        <is>
          <t>Roof inspection and minor repairs</t>
        </is>
      </c>
      <c r="N8" s="7">
        <f>IF(E8="GC","1st Call","Other")</f>
        <v/>
      </c>
      <c r="O8" s="7">
        <f>IF(L8&gt;=1,"Complete",IF(L8&gt;0,"In Progress","Not Started"))</f>
        <v/>
      </c>
      <c r="Q8" s="35">
        <f>IFERROR(MID($A$1,FIND(" acq",$A$1)-4,4)*1,"")</f>
        <v/>
      </c>
      <c r="R8" s="7" t="n"/>
      <c r="S8" s="111" t="n"/>
    </row>
    <row r="9">
      <c r="A9" s="17" t="n">
        <v>28</v>
      </c>
      <c r="B9" s="7" t="inlineStr">
        <is>
          <t>84300</t>
        </is>
      </c>
      <c r="C9" s="7" t="inlineStr">
        <is>
          <t>Landscaping</t>
        </is>
      </c>
      <c r="D9" s="40" t="inlineStr">
        <is>
          <t>Add landscaping in planters around pool</t>
        </is>
      </c>
      <c r="E9" s="67" t="inlineStr">
        <is>
          <t>Capex</t>
        </is>
      </c>
      <c r="F9" s="7" t="inlineStr">
        <is>
          <t>Year 1</t>
        </is>
      </c>
      <c r="G9" s="20" t="n">
        <v>26000</v>
      </c>
      <c r="H9" s="20" t="n">
        <v>14820</v>
      </c>
      <c r="I9" s="21">
        <f>G9-H9</f>
        <v/>
      </c>
      <c r="J9" s="8">
        <f>IF(G9=0,0,H9/G9)</f>
        <v/>
      </c>
      <c r="K9" s="35" t="inlineStr">
        <is>
          <t>N/A</t>
        </is>
      </c>
      <c r="L9" s="8">
        <f>MIN(J9,1)</f>
        <v/>
      </c>
      <c r="M9" t="inlineStr">
        <is>
          <t>Add landscaping in planters around pool</t>
        </is>
      </c>
      <c r="N9" s="7">
        <f>IF(E9="GC","1st Call","Other")</f>
        <v/>
      </c>
      <c r="O9" s="7">
        <f>IF(L9&gt;=1,"Complete",IF(L9&gt;0,"In Progress","Not Started"))</f>
        <v/>
      </c>
      <c r="Q9" s="35">
        <f>IFERROR(MID($A$1,FIND(" acq",$A$1)-4,4)*1,"")</f>
        <v/>
      </c>
      <c r="R9" s="7" t="n"/>
      <c r="S9" s="111" t="n"/>
    </row>
    <row r="10">
      <c r="A10" s="7" t="n">
        <v>24</v>
      </c>
      <c r="B10" s="7" t="inlineStr">
        <is>
          <t>84300</t>
        </is>
      </c>
      <c r="C10" s="7" t="inlineStr">
        <is>
          <t>Landscape irrigation</t>
        </is>
      </c>
      <c r="D10" s="40" t="inlineStr">
        <is>
          <t>Inspect and repair Irrigation</t>
        </is>
      </c>
      <c r="E10" s="67" t="inlineStr">
        <is>
          <t>Capex</t>
        </is>
      </c>
      <c r="F10" s="7" t="inlineStr">
        <is>
          <t>Year 1</t>
        </is>
      </c>
      <c r="G10" s="20" t="n">
        <v>22000</v>
      </c>
      <c r="H10" s="20" t="n">
        <v>4763</v>
      </c>
      <c r="I10" s="21">
        <f>G10-H10</f>
        <v/>
      </c>
      <c r="J10" s="8">
        <f>IF(G10=0,0,H10/G10)</f>
        <v/>
      </c>
      <c r="K10" s="35" t="inlineStr">
        <is>
          <t>N/A</t>
        </is>
      </c>
      <c r="L10" s="8">
        <f>MIN(J10,1)</f>
        <v/>
      </c>
      <c r="M10" t="inlineStr">
        <is>
          <t>Inspect and repair Irrigation</t>
        </is>
      </c>
      <c r="N10" s="7">
        <f>IF(E10="GC","1st Call","Other")</f>
        <v/>
      </c>
      <c r="O10" s="7">
        <f>IF(L10&gt;=1,"Complete",IF(L10&gt;0,"In Progress","Not Started"))</f>
        <v/>
      </c>
      <c r="Q10" s="35">
        <f>IFERROR(MID($A$1,FIND(" acq",$A$1)-4,4)*1,"")</f>
        <v/>
      </c>
      <c r="R10" s="7" t="n"/>
      <c r="S10" s="111" t="n"/>
    </row>
    <row r="11">
      <c r="A11" s="17" t="n">
        <v>104</v>
      </c>
      <c r="B11" s="7" t="inlineStr">
        <is>
          <t>84239</t>
        </is>
      </c>
      <c r="C11" s="7" t="inlineStr">
        <is>
          <t>Fire Stops</t>
        </is>
      </c>
      <c r="D11" s="40" t="inlineStr">
        <is>
          <t>LowPro - For range top microwaves</t>
        </is>
      </c>
      <c r="E11" s="67" t="inlineStr">
        <is>
          <t>Capex</t>
        </is>
      </c>
      <c r="F11" s="7" t="inlineStr">
        <is>
          <t>Year 1</t>
        </is>
      </c>
      <c r="G11" s="20" t="n">
        <v>20570</v>
      </c>
      <c r="H11" s="20" t="n">
        <v>48953</v>
      </c>
      <c r="I11" s="21">
        <f>G11-H11</f>
        <v/>
      </c>
      <c r="J11" s="8">
        <f>IF(G11=0,0,H11/G11)</f>
        <v/>
      </c>
      <c r="K11" s="35" t="inlineStr">
        <is>
          <t>N/A</t>
        </is>
      </c>
      <c r="L11" s="8">
        <f>MIN(J11,1)</f>
        <v/>
      </c>
      <c r="M11" t="inlineStr">
        <is>
          <t>LowPro - For range top microwaves</t>
        </is>
      </c>
      <c r="N11" s="7">
        <f>IF(E11="GC","1st Call","Other")</f>
        <v/>
      </c>
      <c r="O11" s="7">
        <f>IF(L11&gt;=1,"Complete",IF(L11&gt;0,"In Progress","Not Started"))</f>
        <v/>
      </c>
      <c r="Q11" s="35">
        <f>IFERROR(MID($A$1,FIND(" acq",$A$1)-4,4)*1,"")</f>
        <v/>
      </c>
      <c r="R11" s="7" t="n"/>
      <c r="S11" s="111" t="n"/>
    </row>
    <row r="12">
      <c r="A12" s="7" t="n">
        <v>146</v>
      </c>
      <c r="B12" s="7" t="inlineStr">
        <is>
          <t>84220</t>
        </is>
      </c>
      <c r="C12" s="7" t="inlineStr">
        <is>
          <t>Replace AC condenser</t>
        </is>
      </c>
      <c r="D12" s="40" t="inlineStr">
        <is>
          <t>AC Condenser</t>
        </is>
      </c>
      <c r="E12" s="67" t="inlineStr">
        <is>
          <t>Capex</t>
        </is>
      </c>
      <c r="F12" s="7" t="inlineStr">
        <is>
          <t>Year 1</t>
        </is>
      </c>
      <c r="G12" s="20" t="n">
        <v>20000</v>
      </c>
      <c r="H12" s="20" t="n">
        <v>20968</v>
      </c>
      <c r="I12" s="21">
        <f>G12-H12</f>
        <v/>
      </c>
      <c r="J12" s="8">
        <f>IF(G12=0,0,H12/G12)</f>
        <v/>
      </c>
      <c r="K12" s="35" t="inlineStr">
        <is>
          <t>N/A</t>
        </is>
      </c>
      <c r="L12" s="8">
        <f>MIN(J12,1)</f>
        <v/>
      </c>
      <c r="M12" t="inlineStr">
        <is>
          <t>AC Condenser</t>
        </is>
      </c>
      <c r="N12" s="7">
        <f>IF(E12="GC","1st Call","Other")</f>
        <v/>
      </c>
      <c r="O12" s="7">
        <f>IF(L12&gt;=1,"Complete",IF(L12&gt;0,"In Progress","Not Started"))</f>
        <v/>
      </c>
      <c r="Q12" s="35">
        <f>IFERROR(MID($A$1,FIND(" acq",$A$1)-4,4)*1,"")</f>
        <v/>
      </c>
      <c r="R12" s="7" t="n"/>
      <c r="S12" s="111" t="n"/>
    </row>
    <row r="13">
      <c r="A13" s="17" t="n">
        <v>31</v>
      </c>
      <c r="B13" s="7" t="inlineStr">
        <is>
          <t>84095</t>
        </is>
      </c>
      <c r="C13" s="7" t="inlineStr">
        <is>
          <t>Replace swimming pool deck</t>
        </is>
      </c>
      <c r="D13" s="40" t="inlineStr">
        <is>
          <t>Presure wash pool deck (reduced to $6,000)</t>
        </is>
      </c>
      <c r="E13" s="41" t="inlineStr">
        <is>
          <t>GC</t>
        </is>
      </c>
      <c r="F13" s="7" t="inlineStr">
        <is>
          <t>Year 1</t>
        </is>
      </c>
      <c r="G13" s="20" t="n">
        <v>16000</v>
      </c>
      <c r="H13" s="20" t="n">
        <v>16000</v>
      </c>
      <c r="I13" s="21">
        <f>G13-H13</f>
        <v/>
      </c>
      <c r="J13" s="8">
        <f>IF(G13=0,0,H13/G13)</f>
        <v/>
      </c>
      <c r="K13" s="35" t="n">
        <v>0</v>
      </c>
      <c r="L13" s="8">
        <f>MIN(J13,1)</f>
        <v/>
      </c>
      <c r="M13" t="inlineStr">
        <is>
          <t>Presure wash pool deck (reduced to $6,000)</t>
        </is>
      </c>
      <c r="N13" s="7">
        <f>IF(E13="GC","1st Call","Other")</f>
        <v/>
      </c>
      <c r="O13" s="7">
        <f>IF(L13&gt;=1,"Complete",IF(L13&gt;0,"In Progress","Not Started"))</f>
        <v/>
      </c>
      <c r="Q13" s="35">
        <f>IFERROR(MID($A$1,FIND(" acq",$A$1)-4,4)*1,"")</f>
        <v/>
      </c>
      <c r="R13" s="7" t="n"/>
      <c r="S13" s="111" t="n"/>
    </row>
    <row r="14">
      <c r="A14" s="7" t="n">
        <v>103</v>
      </c>
      <c r="B14" s="7" t="inlineStr">
        <is>
          <t>84106</t>
        </is>
      </c>
      <c r="C14" s="7" t="inlineStr">
        <is>
          <t>Clean Dryer Vents</t>
        </is>
      </c>
      <c r="D14" s="40" t="inlineStr">
        <is>
          <t>Dryer Vent Cleaning</t>
        </is>
      </c>
      <c r="E14" s="41" t="inlineStr">
        <is>
          <t>GC</t>
        </is>
      </c>
      <c r="F14" s="7" t="inlineStr">
        <is>
          <t>Year 1</t>
        </is>
      </c>
      <c r="G14" s="20" t="n">
        <v>13200</v>
      </c>
      <c r="H14" s="20" t="n">
        <v>13200</v>
      </c>
      <c r="I14" s="21">
        <f>G14-H14</f>
        <v/>
      </c>
      <c r="J14" s="8">
        <f>IF(G14=0,0,H14/G14)</f>
        <v/>
      </c>
      <c r="K14" s="35" t="n">
        <v>0</v>
      </c>
      <c r="L14" s="8">
        <f>MIN(J14,1)</f>
        <v/>
      </c>
      <c r="M14" t="inlineStr">
        <is>
          <t>Dryer Vent Cleaning</t>
        </is>
      </c>
      <c r="N14" s="7">
        <f>IF(E14="GC","1st Call","Other")</f>
        <v/>
      </c>
      <c r="O14" s="7">
        <f>IF(L14&gt;=1,"Complete",IF(L14&gt;0,"In Progress","Not Started"))</f>
        <v/>
      </c>
      <c r="Q14" s="35">
        <f>IFERROR(MID($A$1,FIND(" acq",$A$1)-4,4)*1,"")</f>
        <v/>
      </c>
      <c r="R14" s="7" t="n"/>
      <c r="S14" s="111" t="n"/>
    </row>
    <row r="15">
      <c r="A15" s="17" t="n">
        <v>32</v>
      </c>
      <c r="B15" s="7" t="inlineStr">
        <is>
          <t>84095</t>
        </is>
      </c>
      <c r="C15" s="7" t="inlineStr">
        <is>
          <t>Repair / replace swimming pool pumps</t>
        </is>
      </c>
      <c r="D15" s="40" t="inlineStr">
        <is>
          <t>Anti entrapment devices</t>
        </is>
      </c>
      <c r="E15" s="41" t="inlineStr">
        <is>
          <t>GC</t>
        </is>
      </c>
      <c r="F15" s="7" t="inlineStr">
        <is>
          <t>Year 1</t>
        </is>
      </c>
      <c r="G15" s="20" t="n">
        <v>12800</v>
      </c>
      <c r="H15" s="20" t="n">
        <v>12800</v>
      </c>
      <c r="I15" s="21">
        <f>G15-H15</f>
        <v/>
      </c>
      <c r="J15" s="8">
        <f>IF(G15=0,0,H15/G15)</f>
        <v/>
      </c>
      <c r="K15" s="35" t="n">
        <v>0</v>
      </c>
      <c r="L15" s="8">
        <f>MIN(J15,1)</f>
        <v/>
      </c>
      <c r="M15" t="inlineStr">
        <is>
          <t>Anti entrapment devices</t>
        </is>
      </c>
      <c r="N15" s="7">
        <f>IF(E15="GC","1st Call","Other")</f>
        <v/>
      </c>
      <c r="O15" s="7">
        <f>IF(L15&gt;=1,"Complete",IF(L15&gt;0,"In Progress","Not Started"))</f>
        <v/>
      </c>
      <c r="Q15" s="35">
        <f>IFERROR(MID($A$1,FIND(" acq",$A$1)-4,4)*1,"")</f>
        <v/>
      </c>
      <c r="R15" s="7" t="n"/>
      <c r="S15" s="111" t="n"/>
    </row>
    <row r="16">
      <c r="A16" s="17" t="n">
        <v>34</v>
      </c>
      <c r="B16" s="7" t="inlineStr">
        <is>
          <t>84095</t>
        </is>
      </c>
      <c r="C16" s="7" t="inlineStr">
        <is>
          <t>Fences &amp; gates - swimming pool</t>
        </is>
      </c>
      <c r="D16" s="40" t="inlineStr">
        <is>
          <t>Paint pool fence</t>
        </is>
      </c>
      <c r="E16" s="41" t="inlineStr">
        <is>
          <t>GC</t>
        </is>
      </c>
      <c r="F16" s="7" t="inlineStr">
        <is>
          <t>Year 1</t>
        </is>
      </c>
      <c r="G16" s="20" t="n">
        <v>8400</v>
      </c>
      <c r="H16" s="20" t="n">
        <v>8400</v>
      </c>
      <c r="I16" s="21">
        <f>G16-H16</f>
        <v/>
      </c>
      <c r="J16" s="8">
        <f>IF(G16=0,0,H16/G16)</f>
        <v/>
      </c>
      <c r="K16" s="35" t="n">
        <v>0</v>
      </c>
      <c r="L16" s="8">
        <f>MIN(J16,1)</f>
        <v/>
      </c>
      <c r="M16" t="inlineStr">
        <is>
          <t>Paint pool fence</t>
        </is>
      </c>
      <c r="N16" s="7">
        <f>IF(E16="GC","1st Call","Other")</f>
        <v/>
      </c>
      <c r="O16" s="7">
        <f>IF(L16&gt;=1,"Complete",IF(L16&gt;0,"In Progress","Not Started"))</f>
        <v/>
      </c>
      <c r="Q16" s="35">
        <f>IFERROR(MID($A$1,FIND(" acq",$A$1)-4,4)*1,"")</f>
        <v/>
      </c>
      <c r="R16" s="7" t="n"/>
      <c r="S16" s="111" t="n"/>
    </row>
    <row r="17">
      <c r="A17" s="7" t="n">
        <v>57</v>
      </c>
      <c r="B17" s="7" t="inlineStr">
        <is>
          <t>84121</t>
        </is>
      </c>
      <c r="C17" s="7" t="inlineStr">
        <is>
          <t>Repair exterior stair railings</t>
        </is>
      </c>
      <c r="D17" s="40" t="inlineStr">
        <is>
          <t>Secure railings</t>
        </is>
      </c>
      <c r="E17" s="41" t="inlineStr">
        <is>
          <t>GC</t>
        </is>
      </c>
      <c r="F17" s="7" t="inlineStr">
        <is>
          <t>Year 1</t>
        </is>
      </c>
      <c r="G17" s="20" t="n">
        <v>7500</v>
      </c>
      <c r="H17" s="20" t="n">
        <v>7500</v>
      </c>
      <c r="I17" s="21">
        <f>G17-H17</f>
        <v/>
      </c>
      <c r="J17" s="8">
        <f>IF(G17=0,0,H17/G17)</f>
        <v/>
      </c>
      <c r="K17" s="35" t="n">
        <v>0</v>
      </c>
      <c r="L17" s="8">
        <f>MIN(J17,1)</f>
        <v/>
      </c>
      <c r="M17" t="inlineStr">
        <is>
          <t>Secure railings</t>
        </is>
      </c>
      <c r="N17" s="7">
        <f>IF(E17="GC","1st Call","Other")</f>
        <v/>
      </c>
      <c r="O17" s="7">
        <f>IF(L17&gt;=1,"Complete",IF(L17&gt;0,"In Progress","Not Started"))</f>
        <v/>
      </c>
      <c r="Q17" s="35">
        <f>IFERROR(MID($A$1,FIND(" acq",$A$1)-4,4)*1,"")</f>
        <v/>
      </c>
      <c r="R17" s="7" t="n"/>
      <c r="S17" s="111" t="n"/>
    </row>
    <row r="18">
      <c r="A18" s="17" t="n">
        <v>61</v>
      </c>
      <c r="B18" s="7" t="inlineStr">
        <is>
          <t>84102</t>
        </is>
      </c>
      <c r="C18" s="7" t="inlineStr">
        <is>
          <t>Expansion Joints</t>
        </is>
      </c>
      <c r="D18" s="40" t="inlineStr">
        <is>
          <t>Seal expansion joints</t>
        </is>
      </c>
      <c r="E18" s="41" t="inlineStr">
        <is>
          <t>GC</t>
        </is>
      </c>
      <c r="F18" s="7" t="inlineStr">
        <is>
          <t>Year 1</t>
        </is>
      </c>
      <c r="G18" s="20" t="n">
        <v>7500</v>
      </c>
      <c r="H18" s="20" t="n">
        <v>7500</v>
      </c>
      <c r="I18" s="21">
        <f>G18-H18</f>
        <v/>
      </c>
      <c r="J18" s="8">
        <f>IF(G18=0,0,H18/G18)</f>
        <v/>
      </c>
      <c r="K18" s="35" t="n">
        <v>0</v>
      </c>
      <c r="L18" s="8">
        <f>MIN(J18,1)</f>
        <v/>
      </c>
      <c r="M18" t="inlineStr">
        <is>
          <t>Seal expansion joints</t>
        </is>
      </c>
      <c r="N18" s="7">
        <f>IF(E18="GC","1st Call","Other")</f>
        <v/>
      </c>
      <c r="O18" s="7">
        <f>IF(L18&gt;=1,"Complete",IF(L18&gt;0,"In Progress","Not Started"))</f>
        <v/>
      </c>
      <c r="Q18" s="35">
        <f>IFERROR(MID($A$1,FIND(" acq",$A$1)-4,4)*1,"")</f>
        <v/>
      </c>
      <c r="R18" s="7" t="n"/>
      <c r="S18" s="111" t="n"/>
    </row>
    <row r="19">
      <c r="A19" s="7" t="n">
        <v>76</v>
      </c>
      <c r="B19" s="7" t="inlineStr">
        <is>
          <t>84105</t>
        </is>
      </c>
      <c r="C19" s="7" t="inlineStr">
        <is>
          <t>Repair / replace cement fiber siding</t>
        </is>
      </c>
      <c r="D19" s="40" t="inlineStr">
        <is>
          <t>replace bad siding and paint to match</t>
        </is>
      </c>
      <c r="E19" s="41" t="inlineStr">
        <is>
          <t>GC</t>
        </is>
      </c>
      <c r="F19" s="7" t="inlineStr">
        <is>
          <t>Year 1</t>
        </is>
      </c>
      <c r="G19" s="20" t="n">
        <v>7500</v>
      </c>
      <c r="H19" s="20" t="n">
        <v>7500</v>
      </c>
      <c r="I19" s="21">
        <f>G19-H19</f>
        <v/>
      </c>
      <c r="J19" s="8">
        <f>IF(G19=0,0,H19/G19)</f>
        <v/>
      </c>
      <c r="K19" s="35" t="n">
        <v>0</v>
      </c>
      <c r="L19" s="8">
        <f>MIN(J19,1)</f>
        <v/>
      </c>
      <c r="M19" t="inlineStr">
        <is>
          <t>replace bad siding and paint to match</t>
        </is>
      </c>
      <c r="N19" s="7">
        <f>IF(E19="GC","1st Call","Other")</f>
        <v/>
      </c>
      <c r="O19" s="7">
        <f>IF(L19&gt;=1,"Complete",IF(L19&gt;0,"In Progress","Not Started"))</f>
        <v/>
      </c>
      <c r="Q19" s="35">
        <f>IFERROR(MID($A$1,FIND(" acq",$A$1)-4,4)*1,"")</f>
        <v/>
      </c>
      <c r="R19" s="7" t="n"/>
      <c r="S19" s="111" t="n"/>
    </row>
    <row r="20">
      <c r="A20" s="17" t="n">
        <v>85</v>
      </c>
      <c r="B20" s="7" t="inlineStr">
        <is>
          <t>84105</t>
        </is>
      </c>
      <c r="C20" s="7" t="inlineStr">
        <is>
          <t>Repair / replace wood trim</t>
        </is>
      </c>
      <c r="D20" s="40" t="inlineStr">
        <is>
          <t>Minor trim replacement</t>
        </is>
      </c>
      <c r="E20" s="41" t="inlineStr">
        <is>
          <t>GC</t>
        </is>
      </c>
      <c r="F20" s="7" t="inlineStr">
        <is>
          <t>Year 1</t>
        </is>
      </c>
      <c r="G20" s="20" t="n">
        <v>7500</v>
      </c>
      <c r="H20" s="20" t="n">
        <v>7500</v>
      </c>
      <c r="I20" s="21">
        <f>G20-H20</f>
        <v/>
      </c>
      <c r="J20" s="8">
        <f>IF(G20=0,0,H20/G20)</f>
        <v/>
      </c>
      <c r="K20" s="35" t="n">
        <v>0</v>
      </c>
      <c r="L20" s="8">
        <f>MIN(J20,1)</f>
        <v/>
      </c>
      <c r="M20" t="inlineStr">
        <is>
          <t>Minor trim replacement</t>
        </is>
      </c>
      <c r="N20" s="7">
        <f>IF(E20="GC","1st Call","Other")</f>
        <v/>
      </c>
      <c r="O20" s="7">
        <f>IF(L20&gt;=1,"Complete",IF(L20&gt;0,"In Progress","Not Started"))</f>
        <v/>
      </c>
      <c r="Q20" s="35">
        <f>IFERROR(MID($A$1,FIND(" acq",$A$1)-4,4)*1,"")</f>
        <v/>
      </c>
      <c r="R20" s="7" t="n"/>
      <c r="S20" s="111" t="n"/>
    </row>
    <row r="21">
      <c r="A21" s="7" t="n">
        <v>151</v>
      </c>
      <c r="B21" s="7" t="inlineStr">
        <is>
          <t>84210</t>
        </is>
      </c>
      <c r="C21" s="7" t="inlineStr">
        <is>
          <t>Electrical distribution</t>
        </is>
      </c>
      <c r="D21" s="40" t="inlineStr">
        <is>
          <t>Inspect and repair electric pole lights</t>
        </is>
      </c>
      <c r="E21" s="41" t="inlineStr">
        <is>
          <t>GC</t>
        </is>
      </c>
      <c r="F21" s="7" t="inlineStr">
        <is>
          <t>Year 1</t>
        </is>
      </c>
      <c r="G21" s="20" t="n">
        <v>7500</v>
      </c>
      <c r="H21" s="20" t="n">
        <v>7500</v>
      </c>
      <c r="I21" s="21">
        <f>G21-H21</f>
        <v/>
      </c>
      <c r="J21" s="8">
        <f>IF(G21=0,0,H21/G21)</f>
        <v/>
      </c>
      <c r="K21" s="35" t="n">
        <v>0</v>
      </c>
      <c r="L21" s="8">
        <f>MIN(J21,1)</f>
        <v/>
      </c>
      <c r="M21" t="inlineStr">
        <is>
          <t>Inspect and repair electric pole lights</t>
        </is>
      </c>
      <c r="N21" s="7">
        <f>IF(E21="GC","1st Call","Other")</f>
        <v/>
      </c>
      <c r="O21" s="7">
        <f>IF(L21&gt;=1,"Complete",IF(L21&gt;0,"In Progress","Not Started"))</f>
        <v/>
      </c>
      <c r="Q21" s="35">
        <f>IFERROR(MID($A$1,FIND(" acq",$A$1)-4,4)*1,"")</f>
        <v/>
      </c>
      <c r="R21" s="7" t="n"/>
      <c r="S21" s="111" t="n"/>
    </row>
    <row r="22">
      <c r="A22" s="17" t="n">
        <v>70</v>
      </c>
      <c r="B22" s="7" t="inlineStr">
        <is>
          <t>84433</t>
        </is>
      </c>
      <c r="C22" s="7" t="inlineStr">
        <is>
          <t>Flashing</t>
        </is>
      </c>
      <c r="D22" s="40" t="inlineStr">
        <is>
          <t>repair flashing over clay tile</t>
        </is>
      </c>
      <c r="E22" s="41" t="inlineStr">
        <is>
          <t>GC</t>
        </is>
      </c>
      <c r="F22" s="7" t="inlineStr">
        <is>
          <t>Year 1</t>
        </is>
      </c>
      <c r="G22" s="20" t="n">
        <v>6500</v>
      </c>
      <c r="H22" s="20" t="n">
        <v>6500</v>
      </c>
      <c r="I22" s="21">
        <f>G22-H22</f>
        <v/>
      </c>
      <c r="J22" s="8">
        <f>IF(G22=0,0,H22/G22)</f>
        <v/>
      </c>
      <c r="K22" s="35" t="n">
        <v>0</v>
      </c>
      <c r="L22" s="8">
        <f>MIN(J22,1)</f>
        <v/>
      </c>
      <c r="M22" t="inlineStr">
        <is>
          <t>repair flashing over clay tile</t>
        </is>
      </c>
      <c r="N22" s="7">
        <f>IF(E22="GC","1st Call","Other")</f>
        <v/>
      </c>
      <c r="O22" s="7">
        <f>IF(L22&gt;=1,"Complete",IF(L22&gt;0,"In Progress","Not Started"))</f>
        <v/>
      </c>
      <c r="Q22" s="35">
        <f>IFERROR(MID($A$1,FIND(" acq",$A$1)-4,4)*1,"")</f>
        <v/>
      </c>
      <c r="R22" s="7" t="n"/>
      <c r="S22" s="111" t="n"/>
    </row>
    <row r="23">
      <c r="A23" s="7" t="n">
        <v>19</v>
      </c>
      <c r="B23" s="7" t="inlineStr">
        <is>
          <t>84221</t>
        </is>
      </c>
      <c r="C23" s="7" t="inlineStr">
        <is>
          <t>concrete pavement</t>
        </is>
      </c>
      <c r="D23" s="40" t="inlineStr">
        <is>
          <t>replace broken curbs</t>
        </is>
      </c>
      <c r="E23" s="41" t="inlineStr">
        <is>
          <t>GC</t>
        </is>
      </c>
      <c r="F23" s="7" t="inlineStr">
        <is>
          <t>Year 1</t>
        </is>
      </c>
      <c r="G23" s="20" t="n">
        <v>6250</v>
      </c>
      <c r="H23" s="20" t="n">
        <v>6250</v>
      </c>
      <c r="I23" s="21">
        <f>G23-H23</f>
        <v/>
      </c>
      <c r="J23" s="8">
        <f>IF(G23=0,0,H23/G23)</f>
        <v/>
      </c>
      <c r="K23" s="35" t="n">
        <v>0</v>
      </c>
      <c r="L23" s="8">
        <f>MIN(J23,1)</f>
        <v/>
      </c>
      <c r="M23" t="inlineStr">
        <is>
          <t>replace broken curbs</t>
        </is>
      </c>
      <c r="N23" s="7">
        <f>IF(E23="GC","1st Call","Other")</f>
        <v/>
      </c>
      <c r="O23" s="7">
        <f>IF(L23&gt;=1,"Complete",IF(L23&gt;0,"In Progress","Not Started"))</f>
        <v/>
      </c>
      <c r="Q23" s="35">
        <f>IFERROR(MID($A$1,FIND(" acq",$A$1)-4,4)*1,"")</f>
        <v/>
      </c>
      <c r="R23" s="7" t="n"/>
      <c r="S23" s="111" t="n"/>
    </row>
    <row r="24">
      <c r="A24" s="17" t="n">
        <v>36</v>
      </c>
      <c r="B24" s="7" t="inlineStr">
        <is>
          <t>84340</t>
        </is>
      </c>
      <c r="C24" s="7" t="inlineStr">
        <is>
          <t>Playground equipment</t>
        </is>
      </c>
      <c r="D24" s="40" t="inlineStr">
        <is>
          <t>Add mulch to playground</t>
        </is>
      </c>
      <c r="E24" s="69" t="inlineStr">
        <is>
          <t>PMC</t>
        </is>
      </c>
      <c r="F24" s="7" t="inlineStr">
        <is>
          <t>Year 1</t>
        </is>
      </c>
      <c r="G24" s="20" t="n">
        <v>6200</v>
      </c>
      <c r="H24" s="20" t="n">
        <v>3537</v>
      </c>
      <c r="I24" s="21">
        <f>G24-H24</f>
        <v/>
      </c>
      <c r="J24" s="8">
        <f>IF(G24=0,0,H24/G24)</f>
        <v/>
      </c>
      <c r="K24" s="35" t="inlineStr">
        <is>
          <t>N/A</t>
        </is>
      </c>
      <c r="L24" s="8">
        <f>MIN(J24,1)</f>
        <v/>
      </c>
      <c r="M24" t="inlineStr">
        <is>
          <t>Add mulch to playground</t>
        </is>
      </c>
      <c r="N24" s="7">
        <f>IF(E24="GC","1st Call","Other")</f>
        <v/>
      </c>
      <c r="O24" s="7">
        <f>IF(L24&gt;=1,"Complete",IF(L24&gt;0,"In Progress","Not Started"))</f>
        <v/>
      </c>
      <c r="Q24" s="35">
        <f>IFERROR(MID($A$1,FIND(" acq",$A$1)-4,4)*1,"")</f>
        <v/>
      </c>
      <c r="R24" s="7" t="n"/>
      <c r="S24" s="111" t="n"/>
    </row>
    <row r="25" ht="30" customHeight="1">
      <c r="A25" s="17" t="n">
        <v>131</v>
      </c>
      <c r="B25" s="7" t="inlineStr">
        <is>
          <t>84450</t>
        </is>
      </c>
      <c r="C25" s="7" t="inlineStr">
        <is>
          <t>Security Camera System</t>
        </is>
      </c>
      <c r="D25" s="40" t="inlineStr">
        <is>
          <t>Only cameras on the leasing office and gym, no expressed need for additional cameras, maybe add for package lockers</t>
        </is>
      </c>
      <c r="E25" s="69" t="inlineStr">
        <is>
          <t>PMC</t>
        </is>
      </c>
      <c r="F25" s="7" t="inlineStr">
        <is>
          <t>Year 1</t>
        </is>
      </c>
      <c r="G25" s="20" t="n">
        <v>5000</v>
      </c>
      <c r="H25" s="20" t="n">
        <v>2359</v>
      </c>
      <c r="I25" s="21">
        <f>G25-H25</f>
        <v/>
      </c>
      <c r="J25" s="8">
        <f>IF(G25=0,0,H25/G25)</f>
        <v/>
      </c>
      <c r="K25" s="35" t="inlineStr">
        <is>
          <t>N/A</t>
        </is>
      </c>
      <c r="L25" s="8">
        <f>MIN(J25,1)</f>
        <v/>
      </c>
      <c r="M25" t="inlineStr">
        <is>
          <t>Only cameras on the leasing office and gym, no expressed need for additional cameras, maybe add for package lockers</t>
        </is>
      </c>
      <c r="N25" s="7">
        <f>IF(E25="GC","1st Call","Other")</f>
        <v/>
      </c>
      <c r="O25" s="7">
        <f>IF(L25&gt;=1,"Complete",IF(L25&gt;0,"In Progress","Not Started"))</f>
        <v/>
      </c>
      <c r="Q25" s="35">
        <f>IFERROR(MID($A$1,FIND(" acq",$A$1)-4,4)*1,"")</f>
        <v/>
      </c>
      <c r="R25" s="7" t="n"/>
      <c r="S25" s="111" t="n"/>
    </row>
    <row r="26">
      <c r="A26" s="7" t="n">
        <v>113</v>
      </c>
      <c r="B26" s="7" t="inlineStr">
        <is>
          <t>84208</t>
        </is>
      </c>
      <c r="C26" s="7" t="inlineStr">
        <is>
          <t>Clubhouse / Office Remodel</t>
        </is>
      </c>
      <c r="D26" s="40" t="inlineStr">
        <is>
          <t>No clubhouse, office in good shape. Misc allowance for paint, etc</t>
        </is>
      </c>
      <c r="E26" s="69" t="inlineStr">
        <is>
          <t>PMC</t>
        </is>
      </c>
      <c r="F26" s="7" t="inlineStr">
        <is>
          <t>Year 1</t>
        </is>
      </c>
      <c r="G26" s="20" t="n">
        <v>2000</v>
      </c>
      <c r="H26" s="20" t="n">
        <v>28000</v>
      </c>
      <c r="I26" s="21">
        <f>G26-H26</f>
        <v/>
      </c>
      <c r="J26" s="8">
        <f>IF(G26=0,0,H26/G26)</f>
        <v/>
      </c>
      <c r="K26" s="35" t="inlineStr">
        <is>
          <t>N/A</t>
        </is>
      </c>
      <c r="L26" s="8">
        <f>MIN(J26,1)</f>
        <v/>
      </c>
      <c r="M26" t="inlineStr">
        <is>
          <t>No clubhouse, office in good shape. Misc allowance for paint, etc</t>
        </is>
      </c>
      <c r="N26" s="7">
        <f>IF(E26="GC","1st Call","Other")</f>
        <v/>
      </c>
      <c r="O26" s="7">
        <f>IF(L26&gt;=1,"Complete",IF(L26&gt;0,"In Progress","Not Started"))</f>
        <v/>
      </c>
      <c r="Q26" s="35">
        <f>IFERROR(MID($A$1,FIND(" acq",$A$1)-4,4)*1,"")</f>
        <v/>
      </c>
      <c r="R26" s="7" t="n"/>
      <c r="S26" s="111" t="n"/>
    </row>
    <row r="27">
      <c r="A27" s="17" t="n">
        <v>114</v>
      </c>
      <c r="B27" s="7" t="inlineStr">
        <is>
          <t>84208</t>
        </is>
      </c>
      <c r="C27" s="7" t="inlineStr">
        <is>
          <t>Clubhouse / Office Furniture</t>
        </is>
      </c>
      <c r="D27" s="40" t="inlineStr">
        <is>
          <t>Placeholder for misc items.</t>
        </is>
      </c>
      <c r="E27" s="69" t="inlineStr">
        <is>
          <t>PMC</t>
        </is>
      </c>
      <c r="F27" s="7" t="inlineStr">
        <is>
          <t>Year 1</t>
        </is>
      </c>
      <c r="G27" s="20" t="n">
        <v>2000</v>
      </c>
      <c r="H27" s="20" t="n">
        <v>4274</v>
      </c>
      <c r="I27" s="21">
        <f>G27-H27</f>
        <v/>
      </c>
      <c r="J27" s="8">
        <f>IF(G27=0,0,H27/G27)</f>
        <v/>
      </c>
      <c r="K27" s="35" t="inlineStr">
        <is>
          <t>N/A</t>
        </is>
      </c>
      <c r="L27" s="8">
        <f>MIN(J27,1)</f>
        <v/>
      </c>
      <c r="M27" t="inlineStr">
        <is>
          <t>Placeholder for misc items.</t>
        </is>
      </c>
      <c r="N27" s="7">
        <f>IF(E27="GC","1st Call","Other")</f>
        <v/>
      </c>
      <c r="O27" s="7">
        <f>IF(L27&gt;=1,"Complete",IF(L27&gt;0,"In Progress","Not Started"))</f>
        <v/>
      </c>
      <c r="Q27" s="35">
        <f>IFERROR(MID($A$1,FIND(" acq",$A$1)-4,4)*1,"")</f>
        <v/>
      </c>
      <c r="R27" s="7" t="n"/>
      <c r="S27" s="111" t="n"/>
    </row>
    <row r="28" ht="30" customHeight="1">
      <c r="A28" s="7" t="n">
        <v>22</v>
      </c>
      <c r="B28" s="7" t="inlineStr">
        <is>
          <t>84201</t>
        </is>
      </c>
      <c r="C28" s="7" t="inlineStr">
        <is>
          <t>Add Accessible Van Parking Space</t>
        </is>
      </c>
      <c r="D28" s="40" t="inlineStr">
        <is>
          <t>The accessible parking space in front of the leasing office is not van-accessible;</t>
        </is>
      </c>
      <c r="E28" s="69" t="inlineStr">
        <is>
          <t>PMC</t>
        </is>
      </c>
      <c r="F28" s="7" t="inlineStr">
        <is>
          <t>Year 1</t>
        </is>
      </c>
      <c r="G28" s="20" t="n">
        <v>450</v>
      </c>
      <c r="H28" s="20" t="n">
        <v>13308</v>
      </c>
      <c r="I28" s="21">
        <f>G28-H28</f>
        <v/>
      </c>
      <c r="J28" s="8">
        <f>IF(G28=0,0,H28/G28)</f>
        <v/>
      </c>
      <c r="K28" s="35" t="inlineStr">
        <is>
          <t>N/A</t>
        </is>
      </c>
      <c r="L28" s="8">
        <f>MIN(J28,1)</f>
        <v/>
      </c>
      <c r="M28" t="inlineStr">
        <is>
          <t>The accessible parking space in front of the leasing office is not van-accessible;</t>
        </is>
      </c>
      <c r="N28" s="7">
        <f>IF(E28="GC","1st Call","Other")</f>
        <v/>
      </c>
      <c r="O28" s="7">
        <f>IF(L28&gt;=1,"Complete",IF(L28&gt;0,"In Progress","Not Started"))</f>
        <v/>
      </c>
      <c r="Q28" s="35">
        <f>IFERROR(MID($A$1,FIND(" acq",$A$1)-4,4)*1,"")</f>
        <v/>
      </c>
      <c r="R28" s="7" t="n"/>
      <c r="S28" s="131" t="n">
        <v>45658</v>
      </c>
    </row>
    <row r="29" ht="30" customHeight="1">
      <c r="A29" s="17" t="n">
        <v>116</v>
      </c>
      <c r="B29" s="7" t="inlineStr">
        <is>
          <t>84209</t>
        </is>
      </c>
      <c r="C29" s="7" t="inlineStr">
        <is>
          <t>Install sink drain insulation in the fitness area ba</t>
        </is>
      </c>
      <c r="D29" s="40" t="inlineStr">
        <is>
          <t>There is no sink drain insulation provided in the fitness area bathroom.</t>
        </is>
      </c>
      <c r="E29" s="69" t="inlineStr">
        <is>
          <t>PMC</t>
        </is>
      </c>
      <c r="F29" s="7" t="inlineStr">
        <is>
          <t>Year 1</t>
        </is>
      </c>
      <c r="G29" s="20" t="n">
        <v>250</v>
      </c>
      <c r="H29" s="20" t="n">
        <v>1918</v>
      </c>
      <c r="I29" s="21">
        <f>G29-H29</f>
        <v/>
      </c>
      <c r="J29" s="8">
        <f>IF(G29=0,0,H29/G29)</f>
        <v/>
      </c>
      <c r="K29" s="35" t="inlineStr">
        <is>
          <t>N/A</t>
        </is>
      </c>
      <c r="L29" s="8">
        <f>MIN(J29,1)</f>
        <v/>
      </c>
      <c r="M29" t="inlineStr">
        <is>
          <t>There is no sink drain insulation provided in the fitness area bathroom.</t>
        </is>
      </c>
      <c r="N29" s="7">
        <f>IF(E29="GC","1st Call","Other")</f>
        <v/>
      </c>
      <c r="O29" s="7">
        <f>IF(L29&gt;=1,"Complete",IF(L29&gt;0,"In Progress","Not Started"))</f>
        <v/>
      </c>
      <c r="Q29" s="35">
        <f>IFERROR(MID($A$1,FIND(" acq",$A$1)-4,4)*1,"")</f>
        <v/>
      </c>
      <c r="R29" s="7" t="n"/>
      <c r="S29" s="131" t="n">
        <v>45658</v>
      </c>
    </row>
    <row r="30">
      <c r="D30" s="40" t="n"/>
      <c r="E30" s="69" t="n"/>
      <c r="G30" s="20" t="n"/>
      <c r="H30" s="20" t="n"/>
      <c r="I30" s="21" t="n"/>
      <c r="J30" s="8" t="n"/>
      <c r="K30" s="35" t="n"/>
      <c r="L30" s="8" t="n"/>
      <c r="Q30" s="35" t="n"/>
      <c r="R30" s="7" t="n"/>
      <c r="S30" s="111" t="n"/>
    </row>
    <row r="31">
      <c r="C31" s="48" t="inlineStr">
        <is>
          <t>PROJECTS subtotal (excl. contingency/CM fee)</t>
        </is>
      </c>
      <c r="E31" s="68" t="n"/>
      <c r="G31" s="22">
        <f>SUM(G5:G29)</f>
        <v/>
      </c>
      <c r="H31" s="22">
        <f>SUM(H5:H29)</f>
        <v/>
      </c>
      <c r="I31" s="22">
        <f>SUM(I5:I29)</f>
        <v/>
      </c>
      <c r="J31" s="18">
        <f>IF(G31=0,0,H31/G31)</f>
        <v/>
      </c>
      <c r="K31" s="35" t="n"/>
      <c r="L31" s="8">
        <f>MIN(J31,1)</f>
        <v/>
      </c>
      <c r="O31" s="7">
        <f>IF(L31&gt;=1,"Complete",IF(L31&gt;0,"In Progress","Not Started"))</f>
        <v/>
      </c>
      <c r="Q31" s="35" t="n"/>
      <c r="R31" s="7" t="n"/>
      <c r="S31" s="111" t="n"/>
    </row>
    <row r="32">
      <c r="E32" s="52" t="n"/>
      <c r="K32" s="35" t="n"/>
      <c r="L32" s="8" t="n"/>
      <c r="Q32" s="35" t="n"/>
      <c r="R32" s="7" t="n"/>
      <c r="S32" s="111" t="n"/>
    </row>
    <row r="33">
      <c r="A33" s="7" t="n">
        <v>159</v>
      </c>
      <c r="B33" s="7" t="inlineStr">
        <is>
          <t>84505</t>
        </is>
      </c>
      <c r="C33" s="7" t="inlineStr">
        <is>
          <t>Construction Management Fee</t>
        </is>
      </c>
      <c r="D33" s="40" t="inlineStr">
        <is>
          <t>CM Fee</t>
        </is>
      </c>
      <c r="E33" s="67" t="inlineStr">
        <is>
          <t>CMF</t>
        </is>
      </c>
      <c r="F33" s="15" t="inlineStr">
        <is>
          <t>CM Fee</t>
        </is>
      </c>
      <c r="G33" s="20" t="n">
        <v>44203</v>
      </c>
      <c r="H33" s="20" t="n">
        <v>44203</v>
      </c>
      <c r="I33" s="21" t="n">
        <v>0</v>
      </c>
      <c r="J33" s="8">
        <f>IF(G33=0,0,H33/G33)</f>
        <v/>
      </c>
      <c r="K33" s="35" t="inlineStr">
        <is>
          <t>N/A</t>
        </is>
      </c>
      <c r="L33" s="8">
        <f>MIN(J33,1)</f>
        <v/>
      </c>
      <c r="M33" t="inlineStr">
        <is>
          <t>CM Fee</t>
        </is>
      </c>
      <c r="N33" s="7">
        <f>IF(E33="GC","1st Call","Other")</f>
        <v/>
      </c>
      <c r="O33" s="7">
        <f>IF(L33&gt;=1,"Complete",IF(L33&gt;0,"In Progress","Not Started"))</f>
        <v/>
      </c>
      <c r="Q33" s="35">
        <f>IFERROR(MID($A$1,FIND(" acq",$A$1)-4,4)*1,"")</f>
        <v/>
      </c>
      <c r="R33" s="7" t="n"/>
      <c r="S33" s="111" t="n"/>
    </row>
    <row r="34">
      <c r="A34" s="7" t="n">
        <v>158</v>
      </c>
      <c r="B34" s="7" t="n">
        <v>85305</v>
      </c>
      <c r="C34" s="7" t="inlineStr">
        <is>
          <t>Contingency</t>
        </is>
      </c>
      <c r="D34" s="40" t="inlineStr">
        <is>
          <t>Contingency Amount</t>
        </is>
      </c>
      <c r="E34" s="67" t="inlineStr">
        <is>
          <t>CON</t>
        </is>
      </c>
      <c r="F34" s="15" t="inlineStr">
        <is>
          <t>Contingency</t>
        </is>
      </c>
      <c r="G34" s="20" t="n">
        <v>20000</v>
      </c>
      <c r="H34" s="20" t="n">
        <v>20000</v>
      </c>
      <c r="I34" s="21" t="n">
        <v>0</v>
      </c>
      <c r="J34" s="8">
        <f>IF(G34=0,0,H34/G34)</f>
        <v/>
      </c>
      <c r="K34" s="35" t="inlineStr">
        <is>
          <t>N/A</t>
        </is>
      </c>
      <c r="L34" s="8">
        <f>MIN(J34,1)</f>
        <v/>
      </c>
      <c r="M34" t="inlineStr">
        <is>
          <t>Contingency Amount</t>
        </is>
      </c>
      <c r="N34" s="7">
        <f>IF(E34="GC","1st Call","Other")</f>
        <v/>
      </c>
      <c r="O34" s="7">
        <f>IF(L34&gt;=1,"Complete",IF(L34&gt;0,"In Progress","Not Started"))</f>
        <v/>
      </c>
      <c r="Q34" s="35">
        <f>IFERROR(MID($A$1,FIND(" acq",$A$1)-4,4)*1,"")</f>
        <v/>
      </c>
      <c r="R34" s="7" t="n"/>
      <c r="S34" s="111" t="n"/>
    </row>
    <row r="35">
      <c r="K35" s="35" t="n"/>
      <c r="L35" s="8" t="n"/>
      <c r="Q35" s="35" t="n"/>
      <c r="R35" s="7" t="n"/>
      <c r="S35" s="111" t="n"/>
    </row>
    <row r="36">
      <c r="K36" s="35" t="n"/>
      <c r="L36" s="8" t="n"/>
      <c r="Q36" s="35" t="n"/>
      <c r="R36" s="7" t="n"/>
      <c r="S36" s="111" t="n"/>
    </row>
    <row r="37">
      <c r="K37" s="35" t="n"/>
      <c r="L37" s="8" t="n"/>
      <c r="Q37" s="35" t="n"/>
      <c r="R37" s="7" t="n"/>
      <c r="S37" s="111" t="n"/>
    </row>
    <row r="38">
      <c r="K38" s="35" t="n"/>
      <c r="S38" s="112" t="n"/>
    </row>
    <row r="39">
      <c r="K39" s="35" t="n"/>
      <c r="L39" s="18" t="n"/>
      <c r="M39" s="48" t="n"/>
      <c r="N39" s="48" t="n"/>
      <c r="O39" s="48" t="n"/>
      <c r="P39" s="48" t="n"/>
      <c r="Q39" s="18" t="n"/>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29"/>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T173"/>
  <sheetViews>
    <sheetView topLeftCell="B1" zoomScaleNormal="100" workbookViewId="0">
      <selection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Presidium Edgestone — 2024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139</v>
      </c>
      <c r="B5" s="7" t="inlineStr">
        <is>
          <t>83515</t>
        </is>
      </c>
      <c r="C5" s="7" t="inlineStr">
        <is>
          <t>Green Initiatives</t>
        </is>
      </c>
      <c r="D5" s="40" t="inlineStr">
        <is>
          <t>Green Program</t>
        </is>
      </c>
      <c r="E5" s="41" t="inlineStr">
        <is>
          <t>GC</t>
        </is>
      </c>
      <c r="F5" s="7" t="inlineStr">
        <is>
          <t>Year 1</t>
        </is>
      </c>
      <c r="G5" s="20" t="n">
        <v>100000</v>
      </c>
      <c r="H5" s="20" t="n">
        <v>100000</v>
      </c>
      <c r="I5" s="21">
        <f>G5-H5</f>
        <v/>
      </c>
      <c r="J5" s="8">
        <f>IF(G5=0,0,H5/G5)</f>
        <v/>
      </c>
      <c r="K5" s="35" t="n">
        <v>0</v>
      </c>
      <c r="L5" s="8">
        <f>MIN(J5,1)</f>
        <v/>
      </c>
      <c r="M5" t="inlineStr">
        <is>
          <t>Green Program</t>
        </is>
      </c>
      <c r="N5" s="7">
        <f>IF(E5="GC","1st Call","Other")</f>
        <v/>
      </c>
      <c r="O5" s="7">
        <f>IF(L5&gt;=1,"Complete",IF(L5&gt;0,"In Progress","Not Started"))</f>
        <v/>
      </c>
      <c r="Q5" s="35">
        <f>IFERROR(MID($A$1,FIND(" acq",$A$1)-4,4)*1,"")</f>
        <v/>
      </c>
      <c r="R5" s="7" t="n"/>
      <c r="S5" s="111" t="n"/>
    </row>
    <row r="6" ht="30" customHeight="1">
      <c r="A6" s="17" t="n">
        <v>14</v>
      </c>
      <c r="B6" s="7" t="inlineStr">
        <is>
          <t>84115</t>
        </is>
      </c>
      <c r="C6" s="7" t="inlineStr">
        <is>
          <t>Sidewalks</t>
        </is>
      </c>
      <c r="D6" s="40" t="inlineStr">
        <is>
          <t>Replace crushed granite path with concrete on front of community 600 LF 4 ft wide</t>
        </is>
      </c>
      <c r="E6" s="41" t="inlineStr">
        <is>
          <t>GC</t>
        </is>
      </c>
      <c r="F6" s="7" t="inlineStr">
        <is>
          <t>Year 1</t>
        </is>
      </c>
      <c r="G6" s="20" t="n">
        <v>41200</v>
      </c>
      <c r="H6" s="20" t="n">
        <v>41200</v>
      </c>
      <c r="I6" s="21">
        <f>G6-H6</f>
        <v/>
      </c>
      <c r="J6" s="8">
        <f>IF(G6=0,0,H6/G6)</f>
        <v/>
      </c>
      <c r="K6" s="35" t="n">
        <v>0</v>
      </c>
      <c r="L6" s="8">
        <f>MIN(J6,1)</f>
        <v/>
      </c>
      <c r="M6" t="inlineStr">
        <is>
          <t>Replace crushed granite path with concrete on front of community 600 LF 4 ft wide</t>
        </is>
      </c>
      <c r="N6" s="7">
        <f>IF(E6="GC","1st Call","Other")</f>
        <v/>
      </c>
      <c r="O6" s="7">
        <f>IF(L6&gt;=1,"Complete",IF(L6&gt;0,"In Progress","Not Started"))</f>
        <v/>
      </c>
      <c r="Q6" s="35">
        <f>IFERROR(MID($A$1,FIND(" acq",$A$1)-4,4)*1,"")</f>
        <v/>
      </c>
      <c r="R6" s="7" t="n"/>
      <c r="S6" s="111" t="n"/>
    </row>
    <row r="7" ht="30" customHeight="1">
      <c r="A7" s="7" t="n">
        <v>17</v>
      </c>
      <c r="B7" s="7" t="inlineStr">
        <is>
          <t>84303</t>
        </is>
      </c>
      <c r="C7" s="7" t="inlineStr">
        <is>
          <t>Landscaping</t>
        </is>
      </c>
      <c r="D7" s="40" t="inlineStr">
        <is>
          <t>Add turf and tree rings with rock to tree lines by rec area and parking lot side outside of pool to prevent erosion</t>
        </is>
      </c>
      <c r="E7" s="41" t="inlineStr">
        <is>
          <t>GC</t>
        </is>
      </c>
      <c r="F7" s="7" t="inlineStr">
        <is>
          <t>Year 1</t>
        </is>
      </c>
      <c r="G7" s="20" t="n">
        <v>37300</v>
      </c>
      <c r="H7" s="20" t="n">
        <v>37300</v>
      </c>
      <c r="I7" s="21">
        <f>G7-H7</f>
        <v/>
      </c>
      <c r="J7" s="8">
        <f>IF(G7=0,0,H7/G7)</f>
        <v/>
      </c>
      <c r="K7" s="35" t="n">
        <v>0</v>
      </c>
      <c r="L7" s="8">
        <f>MIN(J7,1)</f>
        <v/>
      </c>
      <c r="M7" t="inlineStr">
        <is>
          <t>Add turf and tree rings with rock to tree lines by rec area and parking lot side outside of pool to prevent erosion</t>
        </is>
      </c>
      <c r="N7" s="7">
        <f>IF(E7="GC","1st Call","Other")</f>
        <v/>
      </c>
      <c r="O7" s="7">
        <f>IF(L7&gt;=1,"Complete",IF(L7&gt;0,"In Progress","Not Started"))</f>
        <v/>
      </c>
      <c r="Q7" s="35">
        <f>IFERROR(MID($A$1,FIND(" acq",$A$1)-4,4)*1,"")</f>
        <v/>
      </c>
      <c r="R7" s="7" t="n"/>
      <c r="S7" s="111" t="n"/>
    </row>
    <row r="8" ht="30" customHeight="1">
      <c r="A8" s="17" t="n">
        <v>107</v>
      </c>
      <c r="B8" s="7" t="inlineStr">
        <is>
          <t>83520</t>
        </is>
      </c>
      <c r="C8" s="7" t="inlineStr">
        <is>
          <t>Add Shower/Tub ADA compliant grab bars</t>
        </is>
      </c>
      <c r="D8" s="40" t="inlineStr">
        <is>
          <t>Seller has completed half of the units, budget for 94 remaining units.  All units are 1 bath</t>
        </is>
      </c>
      <c r="E8" s="41" t="inlineStr">
        <is>
          <t>GC</t>
        </is>
      </c>
      <c r="F8" s="7" t="inlineStr">
        <is>
          <t>Year 1</t>
        </is>
      </c>
      <c r="G8" s="20" t="n">
        <v>32900</v>
      </c>
      <c r="H8" s="20" t="n">
        <v>32900</v>
      </c>
      <c r="I8" s="21">
        <f>G8-H8</f>
        <v/>
      </c>
      <c r="J8" s="8">
        <f>IF(G8=0,0,H8/G8)</f>
        <v/>
      </c>
      <c r="K8" s="35" t="n">
        <v>0</v>
      </c>
      <c r="L8" s="8">
        <f>MIN(J8,1)</f>
        <v/>
      </c>
      <c r="M8" t="inlineStr">
        <is>
          <t>Seller has completed half of the units, budget for 94 remaining units.  All units are 1 bath</t>
        </is>
      </c>
      <c r="N8" s="7">
        <f>IF(E8="GC","1st Call","Other")</f>
        <v/>
      </c>
      <c r="O8" s="7">
        <f>IF(L8&gt;=1,"Complete",IF(L8&gt;0,"In Progress","Not Started"))</f>
        <v/>
      </c>
      <c r="Q8" s="35">
        <f>IFERROR(MID($A$1,FIND(" acq",$A$1)-4,4)*1,"")</f>
        <v/>
      </c>
      <c r="R8" s="7" t="n"/>
      <c r="S8" s="111" t="n"/>
    </row>
    <row r="9">
      <c r="A9" s="7" t="n">
        <v>42</v>
      </c>
      <c r="B9" s="7" t="inlineStr">
        <is>
          <t>84219</t>
        </is>
      </c>
      <c r="C9" s="7" t="inlineStr">
        <is>
          <t>Add Carports</t>
        </is>
      </c>
      <c r="D9" s="40" t="inlineStr">
        <is>
          <t>Add 8 carports to test</t>
        </is>
      </c>
      <c r="E9" s="41" t="inlineStr">
        <is>
          <t>GC</t>
        </is>
      </c>
      <c r="F9" s="7" t="inlineStr">
        <is>
          <t>Year 1</t>
        </is>
      </c>
      <c r="G9" s="20" t="n">
        <v>30000</v>
      </c>
      <c r="H9" s="20" t="n">
        <v>30000</v>
      </c>
      <c r="I9" s="21">
        <f>G9-H9</f>
        <v/>
      </c>
      <c r="J9" s="8">
        <f>IF(G9=0,0,H9/G9)</f>
        <v/>
      </c>
      <c r="K9" s="35" t="n">
        <v>0</v>
      </c>
      <c r="L9" s="8">
        <f>MIN(J9,1)</f>
        <v/>
      </c>
      <c r="M9" t="inlineStr">
        <is>
          <t>Add 8 carports to test</t>
        </is>
      </c>
      <c r="N9" s="7">
        <f>IF(E9="GC","1st Call","Other")</f>
        <v/>
      </c>
      <c r="O9" s="7">
        <f>IF(L9&gt;=1,"Complete",IF(L9&gt;0,"In Progress","Not Started"))</f>
        <v/>
      </c>
      <c r="Q9" s="35">
        <f>IFERROR(MID($A$1,FIND(" acq",$A$1)-4,4)*1,"")</f>
        <v/>
      </c>
      <c r="R9" s="7" t="n"/>
      <c r="S9" s="111" t="n"/>
    </row>
    <row r="10" ht="60" customHeight="1">
      <c r="A10" s="17" t="n">
        <v>16</v>
      </c>
      <c r="B10" s="7" t="inlineStr">
        <is>
          <t>84205</t>
        </is>
      </c>
      <c r="C10" s="7" t="inlineStr">
        <is>
          <t>Fences &amp; gates - site perimeter</t>
        </is>
      </c>
      <c r="D10" s="40" t="inlineStr">
        <is>
          <t>Scrape and Paint perimeter fence. 3700 LF of fence 
PCA Item- A portion of the perimeter fencing on the south section of the subject property, near the parking garage, was observed to exhibit evidence of corrosion.</t>
        </is>
      </c>
      <c r="E10" s="41" t="inlineStr">
        <is>
          <t>GC</t>
        </is>
      </c>
      <c r="F10" s="7" t="inlineStr">
        <is>
          <t>Year 1</t>
        </is>
      </c>
      <c r="G10" s="20" t="n">
        <v>29600</v>
      </c>
      <c r="H10" s="20" t="n">
        <v>29600</v>
      </c>
      <c r="I10" s="21">
        <f>G10-H10</f>
        <v/>
      </c>
      <c r="J10" s="8">
        <f>IF(G10=0,0,H10/G10)</f>
        <v/>
      </c>
      <c r="K10" s="35" t="n">
        <v>0</v>
      </c>
      <c r="L10" s="8">
        <f>MIN(J10,1)</f>
        <v/>
      </c>
      <c r="M10" t="inlineStr">
        <is>
          <t>Scrape and Paint perimeter fence. 3700 LF of fence 
PCA Item- A portion of the perimeter fencing on the south section of the subject property, near the parking garage, was observed to exhibit evidence</t>
        </is>
      </c>
      <c r="N10" s="7">
        <f>IF(E10="GC","1st Call","Other")</f>
        <v/>
      </c>
      <c r="O10" s="7">
        <f>IF(L10&gt;=1,"Complete",IF(L10&gt;0,"In Progress","Not Started"))</f>
        <v/>
      </c>
      <c r="Q10" s="35">
        <f>IFERROR(MID($A$1,FIND(" acq",$A$1)-4,4)*1,"")</f>
        <v/>
      </c>
      <c r="R10" s="7" t="n"/>
      <c r="S10" s="111" t="n"/>
    </row>
    <row r="11">
      <c r="A11" s="7" t="n">
        <v>109</v>
      </c>
      <c r="B11" s="7" t="inlineStr">
        <is>
          <t>84211</t>
        </is>
      </c>
      <c r="C11" s="7" t="inlineStr">
        <is>
          <t>Fire Stops</t>
        </is>
      </c>
      <c r="D11" s="40" t="inlineStr">
        <is>
          <t>LowPro (Pair covers 4 burner range)- For range top microwaves</t>
        </is>
      </c>
      <c r="E11" s="41" t="inlineStr">
        <is>
          <t>GC</t>
        </is>
      </c>
      <c r="F11" s="7" t="inlineStr">
        <is>
          <t>Year 1</t>
        </is>
      </c>
      <c r="G11" s="20" t="n">
        <v>22206</v>
      </c>
      <c r="H11" s="20" t="n">
        <v>22206</v>
      </c>
      <c r="I11" s="21">
        <f>G11-H11</f>
        <v/>
      </c>
      <c r="J11" s="8">
        <f>IF(G11=0,0,H11/G11)</f>
        <v/>
      </c>
      <c r="K11" s="35" t="n">
        <v>0</v>
      </c>
      <c r="L11" s="8">
        <f>MIN(J11,1)</f>
        <v/>
      </c>
      <c r="M11" t="inlineStr">
        <is>
          <t>LowPro (Pair covers 4 burner range)- For range top microwaves</t>
        </is>
      </c>
      <c r="N11" s="7">
        <f>IF(E11="GC","1st Call","Other")</f>
        <v/>
      </c>
      <c r="O11" s="7">
        <f>IF(L11&gt;=1,"Complete",IF(L11&gt;0,"In Progress","Not Started"))</f>
        <v/>
      </c>
      <c r="Q11" s="35">
        <f>IFERROR(MID($A$1,FIND(" acq",$A$1)-4,4)*1,"")</f>
        <v/>
      </c>
      <c r="R11" s="7" t="n"/>
      <c r="S11" s="111" t="n"/>
    </row>
    <row r="12">
      <c r="A12" s="17" t="n">
        <v>15</v>
      </c>
      <c r="B12" s="7" t="inlineStr">
        <is>
          <t>84302</t>
        </is>
      </c>
      <c r="C12" s="7" t="inlineStr">
        <is>
          <t>Landscape irrigation</t>
        </is>
      </c>
      <c r="D12" s="40" t="inlineStr">
        <is>
          <t>Adjust  irrigation  to not cause erosion to A/C pads</t>
        </is>
      </c>
      <c r="E12" s="41" t="inlineStr">
        <is>
          <t>GC</t>
        </is>
      </c>
      <c r="F12" s="7" t="inlineStr">
        <is>
          <t>Year 1</t>
        </is>
      </c>
      <c r="G12" s="20" t="n">
        <v>10000</v>
      </c>
      <c r="H12" s="20" t="n">
        <v>10000</v>
      </c>
      <c r="I12" s="21">
        <f>G12-H12</f>
        <v/>
      </c>
      <c r="J12" s="8">
        <f>IF(G12=0,0,H12/G12)</f>
        <v/>
      </c>
      <c r="K12" s="35" t="n">
        <v>0</v>
      </c>
      <c r="L12" s="8">
        <f>MIN(J12,1)</f>
        <v/>
      </c>
      <c r="M12" t="inlineStr">
        <is>
          <t>Adjust  irrigation  to not cause erosion to A/C pads</t>
        </is>
      </c>
      <c r="N12" s="7">
        <f>IF(E12="GC","1st Call","Other")</f>
        <v/>
      </c>
      <c r="O12" s="7">
        <f>IF(L12&gt;=1,"Complete",IF(L12&gt;0,"In Progress","Not Started"))</f>
        <v/>
      </c>
      <c r="Q12" s="35">
        <f>IFERROR(MID($A$1,FIND(" acq",$A$1)-4,4)*1,"")</f>
        <v/>
      </c>
      <c r="R12" s="7" t="n"/>
      <c r="S12" s="111" t="n"/>
    </row>
    <row r="13">
      <c r="A13" s="7" t="n">
        <v>19</v>
      </c>
      <c r="B13" s="7" t="inlineStr">
        <is>
          <t>84105</t>
        </is>
      </c>
      <c r="C13" s="7" t="inlineStr">
        <is>
          <t>Pergola court</t>
        </is>
      </c>
      <c r="D13" s="40" t="inlineStr">
        <is>
          <t>Pressure wash and seal pavers in seating area</t>
        </is>
      </c>
      <c r="E13" s="41" t="inlineStr">
        <is>
          <t>GC</t>
        </is>
      </c>
      <c r="F13" s="7" t="inlineStr">
        <is>
          <t>Year 1</t>
        </is>
      </c>
      <c r="G13" s="20" t="n">
        <v>8700</v>
      </c>
      <c r="H13" s="20" t="n">
        <v>8700</v>
      </c>
      <c r="I13" s="21">
        <f>G13-H13</f>
        <v/>
      </c>
      <c r="J13" s="8">
        <f>IF(G13=0,0,H13/G13)</f>
        <v/>
      </c>
      <c r="K13" s="35" t="n">
        <v>0</v>
      </c>
      <c r="L13" s="8">
        <f>MIN(J13,1)</f>
        <v/>
      </c>
      <c r="M13" t="inlineStr">
        <is>
          <t>Pressure wash and seal pavers in seating area</t>
        </is>
      </c>
      <c r="N13" s="7">
        <f>IF(E13="GC","1st Call","Other")</f>
        <v/>
      </c>
      <c r="O13" s="7">
        <f>IF(L13&gt;=1,"Complete",IF(L13&gt;0,"In Progress","Not Started"))</f>
        <v/>
      </c>
      <c r="Q13" s="35">
        <f>IFERROR(MID($A$1,FIND(" acq",$A$1)-4,4)*1,"")</f>
        <v/>
      </c>
      <c r="R13" s="7" t="n"/>
      <c r="S13" s="111" t="n"/>
    </row>
    <row r="14" ht="60" customHeight="1">
      <c r="A14" s="17" t="n">
        <v>23</v>
      </c>
      <c r="B14" s="7" t="inlineStr">
        <is>
          <t>84517</t>
        </is>
      </c>
      <c r="C14" s="7" t="inlineStr">
        <is>
          <t>Drainage</t>
        </is>
      </c>
      <c r="D14" s="40" t="inlineStr">
        <is>
          <t>PCA Item- Ponding was observed along the exterior walls the parking garages M and L, south of Building 8. Regrading of the landscaping near these parking garages to alleviate ponding is recommended.</t>
        </is>
      </c>
      <c r="E14" s="41" t="inlineStr">
        <is>
          <t>GC</t>
        </is>
      </c>
      <c r="F14" s="7" t="inlineStr">
        <is>
          <t>Year 1</t>
        </is>
      </c>
      <c r="G14" s="20" t="n">
        <v>7000</v>
      </c>
      <c r="H14" s="20" t="n">
        <v>7000</v>
      </c>
      <c r="I14" s="21">
        <f>G14-H14</f>
        <v/>
      </c>
      <c r="J14" s="8">
        <f>IF(G14=0,0,H14/G14)</f>
        <v/>
      </c>
      <c r="K14" s="35" t="n">
        <v>0</v>
      </c>
      <c r="L14" s="8">
        <f>MIN(J14,1)</f>
        <v/>
      </c>
      <c r="M14" t="inlineStr">
        <is>
          <t>PCA Item- Ponding was observed along the exterior walls the parking garages M and L, south of Building 8. Regrading of the landscaping near these parking garages to alleviate ponding is recommended.</t>
        </is>
      </c>
      <c r="N14" s="7">
        <f>IF(E14="GC","1st Call","Other")</f>
        <v/>
      </c>
      <c r="O14" s="7">
        <f>IF(L14&gt;=1,"Complete",IF(L14&gt;0,"In Progress","Not Started"))</f>
        <v/>
      </c>
      <c r="Q14" s="35">
        <f>IFERROR(MID($A$1,FIND(" acq",$A$1)-4,4)*1,"")</f>
        <v/>
      </c>
      <c r="R14" s="7" t="n"/>
      <c r="S14" s="111" t="n"/>
    </row>
    <row r="15">
      <c r="A15" s="7" t="n">
        <v>18</v>
      </c>
      <c r="B15" s="7" t="inlineStr">
        <is>
          <t>84205</t>
        </is>
      </c>
      <c r="C15" s="7" t="inlineStr">
        <is>
          <t>Fences &amp; gates - swimming pool</t>
        </is>
      </c>
      <c r="D15" s="40" t="inlineStr">
        <is>
          <t>Repair and paint</t>
        </is>
      </c>
      <c r="E15" s="41" t="inlineStr">
        <is>
          <t>GC</t>
        </is>
      </c>
      <c r="F15" s="7" t="inlineStr">
        <is>
          <t>Year 1</t>
        </is>
      </c>
      <c r="G15" s="20" t="n">
        <v>6800</v>
      </c>
      <c r="H15" s="20" t="n">
        <v>6800</v>
      </c>
      <c r="I15" s="21">
        <f>G15-H15</f>
        <v/>
      </c>
      <c r="J15" s="8">
        <f>IF(G15=0,0,H15/G15)</f>
        <v/>
      </c>
      <c r="K15" s="35" t="n">
        <v>0</v>
      </c>
      <c r="L15" s="8">
        <f>MIN(J15,1)</f>
        <v/>
      </c>
      <c r="M15" t="inlineStr">
        <is>
          <t>Repair and paint</t>
        </is>
      </c>
      <c r="N15" s="7">
        <f>IF(E15="GC","1st Call","Other")</f>
        <v/>
      </c>
      <c r="O15" s="7">
        <f>IF(L15&gt;=1,"Complete",IF(L15&gt;0,"In Progress","Not Started"))</f>
        <v/>
      </c>
      <c r="Q15" s="35">
        <f>IFERROR(MID($A$1,FIND(" acq",$A$1)-4,4)*1,"")</f>
        <v/>
      </c>
      <c r="R15" s="7" t="n"/>
      <c r="S15" s="111" t="n"/>
    </row>
    <row r="16">
      <c r="A16" s="17" t="n">
        <v>20</v>
      </c>
      <c r="B16" s="7" t="inlineStr">
        <is>
          <t>84340</t>
        </is>
      </c>
      <c r="C16" s="7" t="inlineStr">
        <is>
          <t>Playground equipment</t>
        </is>
      </c>
      <c r="D16" s="40" t="inlineStr">
        <is>
          <t>Repair, scrape and paint pet park fence</t>
        </is>
      </c>
      <c r="E16" s="41" t="inlineStr">
        <is>
          <t>GC</t>
        </is>
      </c>
      <c r="F16" s="7" t="inlineStr">
        <is>
          <t>Year 1</t>
        </is>
      </c>
      <c r="G16" s="20" t="n">
        <v>6800</v>
      </c>
      <c r="H16" s="20" t="n">
        <v>6800</v>
      </c>
      <c r="I16" s="21">
        <f>G16-H16</f>
        <v/>
      </c>
      <c r="J16" s="8">
        <f>IF(G16=0,0,H16/G16)</f>
        <v/>
      </c>
      <c r="K16" s="35" t="n">
        <v>0</v>
      </c>
      <c r="L16" s="8">
        <f>MIN(J16,1)</f>
        <v/>
      </c>
      <c r="M16" t="inlineStr">
        <is>
          <t>Repair, scrape and paint pet park fence</t>
        </is>
      </c>
      <c r="N16" s="7">
        <f>IF(E16="GC","1st Call","Other")</f>
        <v/>
      </c>
      <c r="O16" s="7">
        <f>IF(L16&gt;=1,"Complete",IF(L16&gt;0,"In Progress","Not Started"))</f>
        <v/>
      </c>
      <c r="Q16" s="35">
        <f>IFERROR(MID($A$1,FIND(" acq",$A$1)-4,4)*1,"")</f>
        <v/>
      </c>
      <c r="R16" s="7" t="n"/>
      <c r="S16" s="111" t="n"/>
    </row>
    <row r="17" ht="60" customHeight="1">
      <c r="A17" s="7" t="n">
        <v>50</v>
      </c>
      <c r="B17" s="7" t="inlineStr">
        <is>
          <t>84120</t>
        </is>
      </c>
      <c r="C17" s="7" t="inlineStr">
        <is>
          <t>Repair Corridor Walls</t>
        </is>
      </c>
      <c r="D17" s="40" t="inlineStr">
        <is>
          <t>PCA Item- Cracking was observed in several areas of the corridor walls and ceilings throughout Building 1. This appears to be a result of normal building movement/settle after construction. Repair of the damaged finishes are recommended.</t>
        </is>
      </c>
      <c r="E17" s="41" t="inlineStr">
        <is>
          <t>GC</t>
        </is>
      </c>
      <c r="F17" s="7" t="inlineStr">
        <is>
          <t>Year 1</t>
        </is>
      </c>
      <c r="G17" s="20" t="n">
        <v>6000</v>
      </c>
      <c r="H17" s="20" t="n">
        <v>6000</v>
      </c>
      <c r="I17" s="21">
        <f>G17-H17</f>
        <v/>
      </c>
      <c r="J17" s="8">
        <f>IF(G17=0,0,H17/G17)</f>
        <v/>
      </c>
      <c r="K17" s="35" t="n">
        <v>0</v>
      </c>
      <c r="L17" s="8">
        <f>MIN(J17,1)</f>
        <v/>
      </c>
      <c r="M17" t="inlineStr">
        <is>
          <t xml:space="preserve">PCA Item- Cracking was observed in several areas of the corridor walls and ceilings throughout Building 1. This appears to be a result of normal building movement/settle after construction. Repair of </t>
        </is>
      </c>
      <c r="N17" s="7">
        <f>IF(E17="GC","1st Call","Other")</f>
        <v/>
      </c>
      <c r="O17" s="7">
        <f>IF(L17&gt;=1,"Complete",IF(L17&gt;0,"In Progress","Not Started"))</f>
        <v/>
      </c>
      <c r="Q17" s="35">
        <f>IFERROR(MID($A$1,FIND(" acq",$A$1)-4,4)*1,"")</f>
        <v/>
      </c>
      <c r="R17" s="7" t="n"/>
      <c r="S17" s="111" t="n"/>
    </row>
    <row r="18" ht="30" customHeight="1">
      <c r="A18" s="17" t="n">
        <v>70</v>
      </c>
      <c r="B18" s="7" t="inlineStr">
        <is>
          <t>84113</t>
        </is>
      </c>
      <c r="C18" s="7" t="inlineStr">
        <is>
          <t xml:space="preserve">Sealants &amp; caulking and paint </t>
        </is>
      </c>
      <c r="D18" s="40" t="inlineStr">
        <is>
          <t>Cut out and reseal lintels' on garage doors with elastomeric caulk  60 garages</t>
        </is>
      </c>
      <c r="E18" s="41" t="inlineStr">
        <is>
          <t>GC</t>
        </is>
      </c>
      <c r="F18" s="7" t="inlineStr">
        <is>
          <t>Year 1</t>
        </is>
      </c>
      <c r="G18" s="20" t="n">
        <v>6000</v>
      </c>
      <c r="H18" s="20" t="n">
        <v>6000</v>
      </c>
      <c r="I18" s="21">
        <f>G18-H18</f>
        <v/>
      </c>
      <c r="J18" s="8">
        <f>IF(G18=0,0,H18/G18)</f>
        <v/>
      </c>
      <c r="K18" s="35" t="n">
        <v>0</v>
      </c>
      <c r="L18" s="8">
        <f>MIN(J18,1)</f>
        <v/>
      </c>
      <c r="M18" t="inlineStr">
        <is>
          <t>Cut out and reseal lintels' on garage doors with elastomeric caulk  60 garages</t>
        </is>
      </c>
      <c r="N18" s="7">
        <f>IF(E18="GC","1st Call","Other")</f>
        <v/>
      </c>
      <c r="O18" s="7">
        <f>IF(L18&gt;=1,"Complete",IF(L18&gt;0,"In Progress","Not Started"))</f>
        <v/>
      </c>
      <c r="Q18" s="35">
        <f>IFERROR(MID($A$1,FIND(" acq",$A$1)-4,4)*1,"")</f>
        <v/>
      </c>
      <c r="R18" s="7" t="n"/>
      <c r="S18" s="111" t="n"/>
    </row>
    <row r="19" ht="30" customHeight="1">
      <c r="A19" s="7" t="n">
        <v>29</v>
      </c>
      <c r="B19" s="7" t="inlineStr">
        <is>
          <t>84361</t>
        </is>
      </c>
      <c r="C19" s="7" t="inlineStr">
        <is>
          <t>Repair swimming pool coping</t>
        </is>
      </c>
      <c r="D19" s="40" t="inlineStr">
        <is>
          <t>Section of pool coping has separated from the deck, either repair with new sealant or re-set section of coping</t>
        </is>
      </c>
      <c r="E19" s="41" t="inlineStr">
        <is>
          <t>GC</t>
        </is>
      </c>
      <c r="F19" s="7" t="inlineStr">
        <is>
          <t>Year 1</t>
        </is>
      </c>
      <c r="G19" s="20" t="n">
        <v>5000</v>
      </c>
      <c r="H19" s="20" t="n">
        <v>5000</v>
      </c>
      <c r="I19" s="21">
        <f>G19-H19</f>
        <v/>
      </c>
      <c r="J19" s="8">
        <f>IF(G19=0,0,H19/G19)</f>
        <v/>
      </c>
      <c r="K19" s="35" t="n">
        <v>0</v>
      </c>
      <c r="L19" s="8">
        <f>MIN(J19,1)</f>
        <v/>
      </c>
      <c r="M19" t="inlineStr">
        <is>
          <t>Section of pool coping has separated from the deck, either repair with new sealant or re-set section of coping</t>
        </is>
      </c>
      <c r="N19" s="7">
        <f>IF(E19="GC","1st Call","Other")</f>
        <v/>
      </c>
      <c r="O19" s="7">
        <f>IF(L19&gt;=1,"Complete",IF(L19&gt;0,"In Progress","Not Started"))</f>
        <v/>
      </c>
      <c r="Q19" s="35">
        <f>IFERROR(MID($A$1,FIND(" acq",$A$1)-4,4)*1,"")</f>
        <v/>
      </c>
      <c r="R19" s="7" t="n"/>
      <c r="S19" s="111" t="n"/>
    </row>
    <row r="20" ht="105" customHeight="1">
      <c r="A20" s="17" t="n">
        <v>133</v>
      </c>
      <c r="B20" s="7" t="inlineStr">
        <is>
          <t>84239</t>
        </is>
      </c>
      <c r="C20" s="7" t="inlineStr">
        <is>
          <t>Fire Lane Gates - Regulatory Compliance</t>
        </is>
      </c>
      <c r="D20" s="40" t="inlineStr">
        <is>
          <t>PCA Item- All opticom sensors must work, or gates must remain open. On new and existing buildings, the address must be legible from the street, rear access or fire lane and of a color contrasting the background, number should be at least 12" tall. The location of all fir hydrants shall be identified with a blue reflective road marker placed near the center of the roadway in front of the hydrant.</t>
        </is>
      </c>
      <c r="E20" s="41" t="inlineStr">
        <is>
          <t>GC</t>
        </is>
      </c>
      <c r="F20" s="7" t="inlineStr">
        <is>
          <t>Year 1</t>
        </is>
      </c>
      <c r="G20" s="20" t="n">
        <v>3000</v>
      </c>
      <c r="H20" s="20" t="n">
        <v>3000</v>
      </c>
      <c r="I20" s="21">
        <f>G20-H20</f>
        <v/>
      </c>
      <c r="J20" s="8">
        <f>IF(G20=0,0,H20/G20)</f>
        <v/>
      </c>
      <c r="K20" s="35" t="n">
        <v>0</v>
      </c>
      <c r="L20" s="8">
        <f>MIN(J20,1)</f>
        <v/>
      </c>
      <c r="M20" t="inlineStr">
        <is>
          <t xml:space="preserve">PCA Item- All opticom sensors must work, or gates must remain open. On new and existing buildings, the address must be legible from the street, rear access or fire lane and of a color contrasting the </t>
        </is>
      </c>
      <c r="N20" s="7">
        <f>IF(E20="GC","1st Call","Other")</f>
        <v/>
      </c>
      <c r="O20" s="7">
        <f>IF(L20&gt;=1,"Complete",IF(L20&gt;0,"In Progress","Not Started"))</f>
        <v/>
      </c>
      <c r="Q20" s="35">
        <f>IFERROR(MID($A$1,FIND(" acq",$A$1)-4,4)*1,"")</f>
        <v/>
      </c>
      <c r="R20" s="7" t="n"/>
      <c r="S20" s="111" t="n"/>
    </row>
    <row r="21" ht="45" customHeight="1">
      <c r="A21" s="7" t="n">
        <v>134</v>
      </c>
      <c r="B21" s="7" t="inlineStr">
        <is>
          <t>84905</t>
        </is>
      </c>
      <c r="C21" s="7" t="inlineStr">
        <is>
          <t>Elevator Permits</t>
        </is>
      </c>
      <c r="D21" s="40" t="inlineStr">
        <is>
          <t>PCA Item- Current operation permits were not posted in each elevator cab. Property management should schedule re-inspection with the local authority.</t>
        </is>
      </c>
      <c r="E21" s="41" t="inlineStr">
        <is>
          <t>GC</t>
        </is>
      </c>
      <c r="F21" s="7" t="inlineStr">
        <is>
          <t>Year 1</t>
        </is>
      </c>
      <c r="G21" s="20" t="n">
        <v>3000</v>
      </c>
      <c r="H21" s="20" t="n">
        <v>3000</v>
      </c>
      <c r="I21" s="21">
        <f>G21-H21</f>
        <v/>
      </c>
      <c r="J21" s="8">
        <f>IF(G21=0,0,H21/G21)</f>
        <v/>
      </c>
      <c r="K21" s="35" t="n">
        <v>0</v>
      </c>
      <c r="L21" s="8">
        <f>MIN(J21,1)</f>
        <v/>
      </c>
      <c r="M21" t="inlineStr">
        <is>
          <t>PCA Item- Current operation permits were not posted in each elevator cab. Property management should schedule re-inspection with the local authority.</t>
        </is>
      </c>
      <c r="N21" s="7">
        <f>IF(E21="GC","1st Call","Other")</f>
        <v/>
      </c>
      <c r="O21" s="7">
        <f>IF(L21&gt;=1,"Complete",IF(L21&gt;0,"In Progress","Not Started"))</f>
        <v/>
      </c>
      <c r="Q21" s="35">
        <f>IFERROR(MID($A$1,FIND(" acq",$A$1)-4,4)*1,"")</f>
        <v/>
      </c>
      <c r="R21" s="7" t="n"/>
      <c r="S21" s="111" t="n"/>
    </row>
    <row r="22" ht="105" customHeight="1">
      <c r="A22" s="17" t="n">
        <v>135</v>
      </c>
      <c r="B22" s="7" t="inlineStr">
        <is>
          <t>84239</t>
        </is>
      </c>
      <c r="C22" s="7" t="inlineStr">
        <is>
          <t>Fire Riser Inspection</t>
        </is>
      </c>
      <c r="D22" s="40" t="inlineStr">
        <is>
          <t>PCA Item- A yellow inspection tag was observed at the fire riser at Building 1 for a defective flow switch. Expired tags were also observed on the fire riser. According to the provided fire report, yellow tags were observed for deficient sprinklers at Building 1 and 8 and expired gauges. Repair of the noted deficiencies is recommended followed by reinspection and recertification of the fire riser.</t>
        </is>
      </c>
      <c r="E22" s="41" t="inlineStr">
        <is>
          <t>GC</t>
        </is>
      </c>
      <c r="F22" s="7" t="inlineStr">
        <is>
          <t>Year 1</t>
        </is>
      </c>
      <c r="G22" s="20" t="n">
        <v>3000</v>
      </c>
      <c r="H22" s="20" t="n">
        <v>3000</v>
      </c>
      <c r="I22" s="21">
        <f>G22-H22</f>
        <v/>
      </c>
      <c r="J22" s="8">
        <f>IF(G22=0,0,H22/G22)</f>
        <v/>
      </c>
      <c r="K22" s="35" t="n">
        <v>0</v>
      </c>
      <c r="L22" s="8">
        <f>MIN(J22,1)</f>
        <v/>
      </c>
      <c r="M22" t="inlineStr">
        <is>
          <t>PCA Item- A yellow inspection tag was observed at the fire riser at Building 1 for a defective flow switch. Expired tags were also observed on the fire riser. According to the provided fire report, ye</t>
        </is>
      </c>
      <c r="N22" s="7">
        <f>IF(E22="GC","1st Call","Other")</f>
        <v/>
      </c>
      <c r="O22" s="7">
        <f>IF(L22&gt;=1,"Complete",IF(L22&gt;0,"In Progress","Not Started"))</f>
        <v/>
      </c>
      <c r="Q22" s="35">
        <f>IFERROR(MID($A$1,FIND(" acq",$A$1)-4,4)*1,"")</f>
        <v/>
      </c>
      <c r="R22" s="7" t="n"/>
      <c r="S22" s="111" t="n"/>
    </row>
    <row r="23" ht="75" customHeight="1">
      <c r="A23" s="7" t="n">
        <v>137</v>
      </c>
      <c r="B23" s="7" t="inlineStr">
        <is>
          <t>84239</t>
        </is>
      </c>
      <c r="C23" s="7" t="inlineStr">
        <is>
          <t>Fire Alarm Certification</t>
        </is>
      </c>
      <c r="D23" s="40" t="inlineStr">
        <is>
          <t>PCA Item - A current annual fire alarm certification tag was not present at the fire alarm control panel. According to the provided fire system report, yellow tags were observed at Buildings 2, 5, 7, and 8 due to non-compliance. Repair, servicing, and recertification of the fire alarm system is recommended.</t>
        </is>
      </c>
      <c r="E23" s="69" t="inlineStr">
        <is>
          <t>PMC</t>
        </is>
      </c>
      <c r="F23" s="7" t="inlineStr">
        <is>
          <t>Year 1</t>
        </is>
      </c>
      <c r="G23" s="20" t="n">
        <v>2500</v>
      </c>
      <c r="H23" s="20" t="n">
        <v>0</v>
      </c>
      <c r="I23" s="21">
        <f>G23-H23</f>
        <v/>
      </c>
      <c r="J23" s="8">
        <f>IF(G23=0,0,H23/G23)</f>
        <v/>
      </c>
      <c r="K23" s="35" t="inlineStr">
        <is>
          <t>N/A</t>
        </is>
      </c>
      <c r="L23" s="8">
        <f>MIN(J23,1)</f>
        <v/>
      </c>
      <c r="M23" t="inlineStr">
        <is>
          <t xml:space="preserve">PCA Item - A current annual fire alarm certification tag was not present at the fire alarm control panel. According to the provided fire system report, yellow tags were observed at Buildings 2, 5, 7, </t>
        </is>
      </c>
      <c r="N23" s="7">
        <f>IF(E23="GC","1st Call","Other")</f>
        <v/>
      </c>
      <c r="O23" s="7">
        <f>IF(L23&gt;=1,"Complete",IF(L23&gt;0,"In Progress","Not Started"))</f>
        <v/>
      </c>
      <c r="Q23" s="35">
        <f>IFERROR(MID($A$1,FIND(" acq",$A$1)-4,4)*1,"")</f>
        <v/>
      </c>
      <c r="R23" s="7" t="n"/>
      <c r="S23" s="111" t="n"/>
    </row>
    <row r="24" ht="45" customHeight="1">
      <c r="A24" s="17" t="n">
        <v>22</v>
      </c>
      <c r="B24" s="7" t="inlineStr">
        <is>
          <t>84115</t>
        </is>
      </c>
      <c r="C24" s="7" t="inlineStr">
        <is>
          <t>Sidewalks</t>
        </is>
      </c>
      <c r="D24" s="40" t="inlineStr">
        <is>
          <t>PCA Item- Potential trip hazards consisting of vertical separation were noted at the walkway southwest of the main building. Sectional replacement or grinding is recommended as necessary.</t>
        </is>
      </c>
      <c r="E24" s="41" t="inlineStr">
        <is>
          <t>GC</t>
        </is>
      </c>
      <c r="F24" s="7" t="inlineStr">
        <is>
          <t>Year 1</t>
        </is>
      </c>
      <c r="G24" s="20" t="n">
        <v>2000</v>
      </c>
      <c r="H24" s="20" t="n">
        <v>2000</v>
      </c>
      <c r="I24" s="21">
        <f>G24-H24</f>
        <v/>
      </c>
      <c r="J24" s="8">
        <f>IF(G24=0,0,H24/G24)</f>
        <v/>
      </c>
      <c r="K24" s="35" t="n">
        <v>0</v>
      </c>
      <c r="L24" s="8">
        <f>MIN(J24,1)</f>
        <v/>
      </c>
      <c r="M24" t="inlineStr">
        <is>
          <t>PCA Item- Potential trip hazards consisting of vertical separation were noted at the walkway southwest of the main building. Sectional replacement or grinding is recommended as necessary.</t>
        </is>
      </c>
      <c r="N24" s="7">
        <f>IF(E24="GC","1st Call","Other")</f>
        <v/>
      </c>
      <c r="O24" s="7">
        <f>IF(L24&gt;=1,"Complete",IF(L24&gt;0,"In Progress","Not Started"))</f>
        <v/>
      </c>
      <c r="Q24" s="35">
        <f>IFERROR(MID($A$1,FIND(" acq",$A$1)-4,4)*1,"")</f>
        <v/>
      </c>
      <c r="R24" s="7" t="n"/>
      <c r="S24" s="111" t="n"/>
    </row>
    <row r="25" ht="45" customHeight="1">
      <c r="A25" s="7" t="n">
        <v>136</v>
      </c>
      <c r="B25" s="7" t="inlineStr">
        <is>
          <t>84239</t>
        </is>
      </c>
      <c r="C25" s="7" t="inlineStr">
        <is>
          <t>Fire Extinguisher Inspection</t>
        </is>
      </c>
      <c r="D25" s="40" t="inlineStr">
        <is>
          <t>PCA Item- Expired certification tags were present at the fire extinguishers Servicing and re-certification of the fire extinguishers is recommended.</t>
        </is>
      </c>
      <c r="E25" s="69" t="inlineStr">
        <is>
          <t>PMC</t>
        </is>
      </c>
      <c r="F25" s="7" t="inlineStr">
        <is>
          <t>Year 1</t>
        </is>
      </c>
      <c r="G25" s="20" t="n">
        <v>1500</v>
      </c>
      <c r="H25" s="20" t="n">
        <v>1115</v>
      </c>
      <c r="I25" s="21">
        <f>G25-H25</f>
        <v/>
      </c>
      <c r="J25" s="8">
        <f>IF(G25=0,0,H25/G25)</f>
        <v/>
      </c>
      <c r="K25" s="35" t="inlineStr">
        <is>
          <t>N/A</t>
        </is>
      </c>
      <c r="L25" s="8">
        <f>MIN(J25,1)</f>
        <v/>
      </c>
      <c r="M25" t="inlineStr">
        <is>
          <t>PCA Item- Expired certification tags were present at the fire extinguishers Servicing and re-certification of the fire extinguishers is recommended.</t>
        </is>
      </c>
      <c r="N25" s="7">
        <f>IF(E25="GC","1st Call","Other")</f>
        <v/>
      </c>
      <c r="O25" s="7">
        <f>IF(L25&gt;=1,"Complete",IF(L25&gt;0,"In Progress","Not Started"))</f>
        <v/>
      </c>
      <c r="Q25" s="35">
        <f>IFERROR(MID($A$1,FIND(" acq",$A$1)-4,4)*1,"")</f>
        <v/>
      </c>
      <c r="R25" s="7" t="n"/>
      <c r="S25" s="111" t="n"/>
    </row>
    <row r="26" ht="75" customHeight="1">
      <c r="A26" s="17" t="n">
        <v>24</v>
      </c>
      <c r="B26" s="7" t="inlineStr">
        <is>
          <t>84103</t>
        </is>
      </c>
      <c r="C26" s="7" t="inlineStr">
        <is>
          <t>ADA Parking Signage</t>
        </is>
      </c>
      <c r="D26" s="40" t="inlineStr">
        <is>
          <t>PCA Item - ADA-compliant parking spaces are required to have a sign with the International Symbol of Accessibility at the head of each space. It did not appear that ADA-compliant signage was provided at ADA parking spaces. Installation of compliant signage is recommended.</t>
        </is>
      </c>
      <c r="E26" s="41" t="inlineStr">
        <is>
          <t>GC</t>
        </is>
      </c>
      <c r="F26" s="7" t="inlineStr">
        <is>
          <t>Year 1</t>
        </is>
      </c>
      <c r="G26" s="20" t="n">
        <v>1000</v>
      </c>
      <c r="H26" s="20" t="n">
        <v>1000</v>
      </c>
      <c r="I26" s="21">
        <f>G26-H26</f>
        <v/>
      </c>
      <c r="J26" s="8">
        <f>IF(G26=0,0,H26/G26)</f>
        <v/>
      </c>
      <c r="K26" s="35" t="n">
        <v>0</v>
      </c>
      <c r="L26" s="8">
        <f>MIN(J26,1)</f>
        <v/>
      </c>
      <c r="M26" t="inlineStr">
        <is>
          <t xml:space="preserve">PCA Item - ADA-compliant parking spaces are required to have a sign with the International Symbol of Accessibility at the head of each space. It did not appear that ADA-compliant signage was provided </t>
        </is>
      </c>
      <c r="N26" s="7">
        <f>IF(E26="GC","1st Call","Other")</f>
        <v/>
      </c>
      <c r="O26" s="7">
        <f>IF(L26&gt;=1,"Complete",IF(L26&gt;0,"In Progress","Not Started"))</f>
        <v/>
      </c>
      <c r="Q26" s="35">
        <f>IFERROR(MID($A$1,FIND(" acq",$A$1)-4,4)*1,"")</f>
        <v/>
      </c>
      <c r="R26" s="7" t="n"/>
      <c r="S26" s="111" t="n"/>
    </row>
    <row r="27">
      <c r="D27" s="40" t="n"/>
      <c r="E27" s="41" t="n"/>
      <c r="G27" s="20" t="n"/>
      <c r="H27" s="20" t="n"/>
      <c r="I27" s="21" t="n"/>
      <c r="J27" s="8" t="n"/>
      <c r="K27" s="35" t="n"/>
      <c r="L27" s="8" t="n"/>
      <c r="Q27" s="35" t="n"/>
      <c r="R27" s="7" t="n"/>
      <c r="S27" s="111" t="n"/>
    </row>
    <row r="28">
      <c r="C28" s="48" t="inlineStr">
        <is>
          <t>PROJECTS subtotal (excl. contingency/CM fee)</t>
        </is>
      </c>
      <c r="E28" s="68" t="n"/>
      <c r="G28" s="22">
        <f>SUM(G5:G26)</f>
        <v/>
      </c>
      <c r="H28" s="22">
        <f>SUM(H5:H26)</f>
        <v/>
      </c>
      <c r="I28" s="22">
        <f>SUM(I5:I26)</f>
        <v/>
      </c>
      <c r="J28" s="18">
        <f>IF(G28=0,0,H28/G28)</f>
        <v/>
      </c>
      <c r="K28" s="35" t="n"/>
      <c r="L28" s="8">
        <f>MIN(J28,1)</f>
        <v/>
      </c>
      <c r="Q28" s="35" t="n"/>
      <c r="R28" s="7" t="n"/>
      <c r="S28" s="111" t="n"/>
    </row>
    <row r="29">
      <c r="E29" s="52" t="n"/>
      <c r="K29" s="35" t="n"/>
      <c r="L29" s="8" t="n"/>
      <c r="Q29" s="35" t="n"/>
      <c r="R29" s="7" t="n"/>
      <c r="S29" s="111" t="n"/>
    </row>
    <row r="30">
      <c r="A30" s="7" t="n">
        <v>162</v>
      </c>
      <c r="B30" s="7" t="inlineStr">
        <is>
          <t>84510</t>
        </is>
      </c>
      <c r="C30" s="7" t="inlineStr">
        <is>
          <t>Contingency</t>
        </is>
      </c>
      <c r="D30" s="40" t="inlineStr">
        <is>
          <t>Contingency Amount</t>
        </is>
      </c>
      <c r="E30" s="67" t="inlineStr">
        <is>
          <t>CON</t>
        </is>
      </c>
      <c r="F30" s="15" t="inlineStr">
        <is>
          <t>Contingency</t>
        </is>
      </c>
      <c r="G30" s="20" t="n">
        <v>36551</v>
      </c>
      <c r="H30" s="20" t="n">
        <v>0</v>
      </c>
      <c r="I30" s="21">
        <f>G30-H30</f>
        <v/>
      </c>
      <c r="J30" s="8">
        <f>IF(G30=0,0,H30/G30)</f>
        <v/>
      </c>
      <c r="K30" s="35" t="inlineStr">
        <is>
          <t>N/A</t>
        </is>
      </c>
      <c r="L30" s="8">
        <f>MIN(J30,1)</f>
        <v/>
      </c>
      <c r="M30" t="inlineStr">
        <is>
          <t>Contingency Amount</t>
        </is>
      </c>
      <c r="N30">
        <f>IF(E30="GC","1st Call","Other")</f>
        <v/>
      </c>
      <c r="O30">
        <f>IF(L30&gt;=1,"Complete",IF(L30&gt;0,"In Progress","Not Started"))</f>
        <v/>
      </c>
      <c r="Q30" s="35">
        <f>IFERROR(MID($A$1,FIND(" acq",$A$1)-4,4)*1,"")</f>
        <v/>
      </c>
      <c r="R30" s="7" t="n"/>
      <c r="S30" s="111" t="n"/>
    </row>
    <row r="31">
      <c r="A31" s="7" t="n">
        <v>163</v>
      </c>
      <c r="B31" s="7" t="inlineStr">
        <is>
          <t>84505</t>
        </is>
      </c>
      <c r="C31" s="7" t="inlineStr">
        <is>
          <t>Construction Management Fee</t>
        </is>
      </c>
      <c r="D31" s="40" t="inlineStr">
        <is>
          <t>CM Fee</t>
        </is>
      </c>
      <c r="E31" s="67" t="inlineStr">
        <is>
          <t>CMF</t>
        </is>
      </c>
      <c r="F31" s="15" t="inlineStr">
        <is>
          <t>Contingency</t>
        </is>
      </c>
      <c r="G31" s="20" t="n">
        <v>20103</v>
      </c>
      <c r="H31" s="20" t="n">
        <v>0</v>
      </c>
      <c r="I31" s="21">
        <f>G31-H31</f>
        <v/>
      </c>
      <c r="J31" s="8">
        <f>IF(G31=0,0,H31/G31)</f>
        <v/>
      </c>
      <c r="K31" s="35" t="inlineStr">
        <is>
          <t>N/A</t>
        </is>
      </c>
      <c r="L31" s="8">
        <f>MIN(J31,1)</f>
        <v/>
      </c>
      <c r="M31" t="inlineStr">
        <is>
          <t>CM Fee</t>
        </is>
      </c>
      <c r="N31">
        <f>IF(E31="GC","1st Call","Other")</f>
        <v/>
      </c>
      <c r="O31">
        <f>IF(L31&gt;=1,"Complete",IF(L31&gt;0,"In Progress","Not Started"))</f>
        <v/>
      </c>
      <c r="Q31" s="35">
        <f>IFERROR(MID($A$1,FIND(" acq",$A$1)-4,4)*1,"")</f>
        <v/>
      </c>
      <c r="R31" s="7" t="n"/>
      <c r="S31" s="111" t="n"/>
    </row>
    <row r="32">
      <c r="K32" s="35" t="n"/>
      <c r="L32" s="8" t="n"/>
      <c r="Q32" s="35" t="n"/>
      <c r="R32" s="7" t="n"/>
      <c r="S32" s="111" t="n"/>
    </row>
    <row r="33">
      <c r="K33" s="35" t="n"/>
      <c r="L33" s="8" t="n"/>
      <c r="Q33" s="35" t="n"/>
      <c r="R33" s="7" t="n"/>
      <c r="S33" s="111" t="n"/>
    </row>
    <row r="34">
      <c r="K34" s="35" t="n"/>
      <c r="L34" s="8" t="n"/>
      <c r="Q34" s="35" t="n"/>
      <c r="R34" s="7" t="n"/>
      <c r="S34" s="111" t="n"/>
    </row>
    <row r="35">
      <c r="K35" s="35" t="n"/>
      <c r="L35" s="8" t="n"/>
      <c r="Q35" s="35" t="n"/>
      <c r="R35" s="7" t="n"/>
      <c r="S35" s="111" t="n"/>
    </row>
    <row r="36">
      <c r="I36" s="21" t="n"/>
      <c r="K36" s="35" t="n"/>
      <c r="L36" s="8" t="n"/>
      <c r="Q36" s="35" t="n"/>
      <c r="R36" s="7" t="n"/>
      <c r="S36" s="111" t="n"/>
    </row>
    <row r="37">
      <c r="K37" s="35" t="n"/>
      <c r="L37" s="8" t="n"/>
      <c r="Q37" s="35" t="n"/>
      <c r="R37" s="7" t="n"/>
      <c r="S37" s="111" t="n"/>
    </row>
    <row r="38">
      <c r="K38" s="35" t="n"/>
      <c r="S38" s="112" t="n"/>
    </row>
    <row r="39">
      <c r="K39" s="35" t="n"/>
      <c r="L39" s="18" t="n"/>
      <c r="M39" s="48" t="n"/>
      <c r="N39" s="48" t="n"/>
      <c r="O39" s="48" t="n"/>
      <c r="P39" s="48" t="n"/>
      <c r="Q39" s="18" t="n"/>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26"/>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27.xml><?xml version="1.0" encoding="utf-8"?>
<worksheet xmlns="http://schemas.openxmlformats.org/spreadsheetml/2006/main">
  <sheetPr filterMode="1">
    <outlinePr summaryBelow="1" summaryRight="1"/>
    <pageSetUpPr/>
  </sheetPr>
  <dimension ref="A1:T173"/>
  <sheetViews>
    <sheetView topLeftCell="C62" zoomScaleNormal="100" workbookViewId="0">
      <selection activeCell="K61"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The Arbors — 2024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idden="1" ht="135" customHeight="1">
      <c r="A5" s="17" t="n">
        <v>29</v>
      </c>
      <c r="B5" s="7" t="inlineStr">
        <is>
          <t>51169-00</t>
        </is>
      </c>
      <c r="C5" s="7" t="inlineStr">
        <is>
          <t>ADA Accessibility</t>
        </is>
      </c>
      <c r="D5" s="40" t="inlineStr">
        <is>
          <t>From PCA- 7.0- Parking areas that provide self-parking for employees and visitors must provide ADA-compliant parking spaces. No accessible spaces are provided at the leasing office. Partner recommends installation of a complaint van-accessible parking space nearest to the leasing office entrance.
From PCA- 7.0- The leasing office restroom did not appear to be generally accessible. The lavatory is provided with a full vanity. Replacement of the vanity with a wall-mounted lavatory is recommended.</t>
        </is>
      </c>
      <c r="E5" s="41" t="inlineStr">
        <is>
          <t>GC</t>
        </is>
      </c>
      <c r="F5" s="7" t="inlineStr">
        <is>
          <t>Year 1</t>
        </is>
      </c>
      <c r="G5" s="20" t="n">
        <v>2000</v>
      </c>
      <c r="H5" s="20" t="n">
        <v>2000</v>
      </c>
      <c r="I5" s="21">
        <f>G5-H5</f>
        <v/>
      </c>
      <c r="J5" s="8">
        <f>IF(G5=0,0,H5/G5)</f>
        <v/>
      </c>
      <c r="K5" s="35" t="n">
        <v>0</v>
      </c>
      <c r="L5" s="8">
        <f>MIN(J5,1)</f>
        <v/>
      </c>
      <c r="M5" t="inlineStr">
        <is>
          <t>From PCA- 7.0- Parking areas that provide self-parking for employees and visitors must provide ADA-compliant parking spaces. No accessible spaces are provided at the leasing office. Partner recommends</t>
        </is>
      </c>
      <c r="N5" s="7">
        <f>IF(E5="GC","1st Call","Other")</f>
        <v/>
      </c>
      <c r="O5" s="7">
        <f>IF(L5&gt;=1,"Complete",IF(L5&gt;0,"In Progress","Not Started"))</f>
        <v/>
      </c>
      <c r="Q5" s="35">
        <f>IFERROR(MID($A$1,FIND(" acq",$A$1)-4,4)*1,"")</f>
        <v/>
      </c>
      <c r="R5" s="7" t="n"/>
      <c r="S5" s="111" t="n"/>
    </row>
    <row r="6">
      <c r="A6" s="7" t="n">
        <v>102</v>
      </c>
      <c r="B6" s="7" t="inlineStr">
        <is>
          <t>51995-00</t>
        </is>
      </c>
      <c r="C6" s="7" t="inlineStr">
        <is>
          <t>Leasing Office Furniture</t>
        </is>
      </c>
      <c r="D6" s="40" t="inlineStr">
        <is>
          <t>Ok, small allowance</t>
        </is>
      </c>
      <c r="E6" s="69" t="inlineStr">
        <is>
          <t>PMC</t>
        </is>
      </c>
      <c r="F6" s="7" t="inlineStr">
        <is>
          <t>Year 1</t>
        </is>
      </c>
      <c r="G6" s="20" t="n">
        <v>2000</v>
      </c>
      <c r="H6" s="20" t="n">
        <v>1243</v>
      </c>
      <c r="I6" s="21">
        <f>G6-H6</f>
        <v/>
      </c>
      <c r="J6" s="8">
        <f>IF(G6=0,0,H6/G6)</f>
        <v/>
      </c>
      <c r="K6" s="35" t="inlineStr">
        <is>
          <t>N/A</t>
        </is>
      </c>
      <c r="L6" s="8">
        <f>MIN(J6,1)</f>
        <v/>
      </c>
      <c r="M6" t="inlineStr">
        <is>
          <t>Ok, small allowance</t>
        </is>
      </c>
      <c r="N6" s="7">
        <f>IF(E6="GC","1st Call","Other")</f>
        <v/>
      </c>
      <c r="O6" s="7">
        <f>IF(L6&gt;=1,"Complete",IF(L6&gt;0,"In Progress","Not Started"))</f>
        <v/>
      </c>
      <c r="Q6" s="35">
        <f>IFERROR(MID($A$1,FIND(" acq",$A$1)-4,4)*1,"")</f>
        <v/>
      </c>
      <c r="R6" s="7" t="n"/>
      <c r="S6" s="111" t="n"/>
    </row>
    <row r="7">
      <c r="A7" s="7" t="n">
        <v>100</v>
      </c>
      <c r="B7" s="7" t="inlineStr">
        <is>
          <t>51990-00</t>
        </is>
      </c>
      <c r="C7" s="7" t="inlineStr">
        <is>
          <t>Designer Fees</t>
        </is>
      </c>
      <c r="D7" s="40" t="inlineStr">
        <is>
          <t>Exterior Paint, Unit Interiors, Clubhouse/Amenity areas</t>
        </is>
      </c>
      <c r="E7" s="69" t="inlineStr">
        <is>
          <t>PMC</t>
        </is>
      </c>
      <c r="F7" s="7" t="inlineStr">
        <is>
          <t>Year 1</t>
        </is>
      </c>
      <c r="G7" s="20" t="n">
        <v>3000</v>
      </c>
      <c r="H7" s="20" t="n">
        <v>10357</v>
      </c>
      <c r="I7" s="21">
        <f>G7-H7</f>
        <v/>
      </c>
      <c r="J7" s="8">
        <f>IF(G7=0,0,H7/G7)</f>
        <v/>
      </c>
      <c r="K7" s="35" t="inlineStr">
        <is>
          <t>N/A</t>
        </is>
      </c>
      <c r="L7" s="8">
        <f>MIN(J7,1)</f>
        <v/>
      </c>
      <c r="M7" t="inlineStr">
        <is>
          <t>Exterior Paint, Unit Interiors, Clubhouse/Amenity areas</t>
        </is>
      </c>
      <c r="N7" s="7">
        <f>IF(E7="GC","1st Call","Other")</f>
        <v/>
      </c>
      <c r="O7" s="7">
        <f>IF(L7&gt;=1,"Complete",IF(L7&gt;0,"In Progress","Not Started"))</f>
        <v/>
      </c>
      <c r="Q7" s="35">
        <f>IFERROR(MID($A$1,FIND(" acq",$A$1)-4,4)*1,"")</f>
        <v/>
      </c>
      <c r="R7" s="7" t="n"/>
      <c r="S7" s="111" t="n"/>
    </row>
    <row r="8" ht="30" customHeight="1">
      <c r="A8" s="7" t="n">
        <v>103</v>
      </c>
      <c r="B8" s="7" t="inlineStr">
        <is>
          <t>51995-00</t>
        </is>
      </c>
      <c r="C8" s="7" t="inlineStr">
        <is>
          <t>Computers</t>
        </is>
      </c>
      <c r="D8" s="40" t="inlineStr">
        <is>
          <t>Allowance for new office computers and software, printer, office supplies</t>
        </is>
      </c>
      <c r="E8" s="69" t="inlineStr">
        <is>
          <t>PMC</t>
        </is>
      </c>
      <c r="F8" s="7" t="inlineStr">
        <is>
          <t>Year 1</t>
        </is>
      </c>
      <c r="G8" s="20" t="n">
        <v>4000</v>
      </c>
      <c r="H8" s="20" t="n">
        <v>4000</v>
      </c>
      <c r="I8" s="21">
        <f>G8-H8</f>
        <v/>
      </c>
      <c r="J8" s="8">
        <f>IF(G8=0,0,H8/G8)</f>
        <v/>
      </c>
      <c r="K8" s="35" t="inlineStr">
        <is>
          <t>N/A</t>
        </is>
      </c>
      <c r="L8" s="8">
        <f>MIN(J8,1)</f>
        <v/>
      </c>
      <c r="M8" t="inlineStr">
        <is>
          <t>Allowance for new office computers and software, printer, office supplies</t>
        </is>
      </c>
      <c r="N8" s="7">
        <f>IF(E8="GC","1st Call","Other")</f>
        <v/>
      </c>
      <c r="O8" s="7">
        <f>IF(L8&gt;=1,"Complete",IF(L8&gt;0,"In Progress","Not Started"))</f>
        <v/>
      </c>
      <c r="Q8" s="35">
        <f>IFERROR(MID($A$1,FIND(" acq",$A$1)-4,4)*1,"")</f>
        <v/>
      </c>
      <c r="R8" s="7" t="n"/>
      <c r="S8" s="111" t="n"/>
    </row>
    <row r="9" ht="30" customHeight="1">
      <c r="A9" s="17" t="n">
        <v>113</v>
      </c>
      <c r="B9" s="7" t="inlineStr">
        <is>
          <t>51180-00</t>
        </is>
      </c>
      <c r="C9" s="7" t="inlineStr">
        <is>
          <t>Property Photo Shoot</t>
        </is>
      </c>
      <c r="D9" s="40" t="inlineStr">
        <is>
          <t>Professional photos and vdeo of remodeled exterior areas, unit interiors when applicable</t>
        </is>
      </c>
      <c r="E9" s="69" t="inlineStr">
        <is>
          <t>PMC</t>
        </is>
      </c>
      <c r="F9" s="7" t="inlineStr">
        <is>
          <t>Year 1</t>
        </is>
      </c>
      <c r="G9" s="20" t="n">
        <v>4000</v>
      </c>
      <c r="H9" s="20" t="n">
        <v>5102</v>
      </c>
      <c r="I9" s="21">
        <f>G9-H9</f>
        <v/>
      </c>
      <c r="J9" s="8">
        <f>IF(G9=0,0,H9/G9)</f>
        <v/>
      </c>
      <c r="K9" s="35" t="inlineStr">
        <is>
          <t>N/A</t>
        </is>
      </c>
      <c r="L9" s="8">
        <f>MIN(J9,1)</f>
        <v/>
      </c>
      <c r="M9" t="inlineStr">
        <is>
          <t>Professional photos and vdeo of remodeled exterior areas, unit interiors when applicable</t>
        </is>
      </c>
      <c r="N9" s="7">
        <f>IF(E9="GC","1st Call","Other")</f>
        <v/>
      </c>
      <c r="O9" s="7">
        <f>IF(L9&gt;=1,"Complete",IF(L9&gt;0,"In Progress","Not Started"))</f>
        <v/>
      </c>
      <c r="Q9" s="35">
        <f>IFERROR(MID($A$1,FIND(" acq",$A$1)-4,4)*1,"")</f>
        <v/>
      </c>
      <c r="R9" s="7" t="n"/>
      <c r="S9" s="111" t="n"/>
    </row>
    <row r="10" hidden="1">
      <c r="A10" s="17" t="n">
        <v>42</v>
      </c>
      <c r="B10" s="7" t="inlineStr">
        <is>
          <t>51077-00</t>
        </is>
      </c>
      <c r="C10" s="7" t="inlineStr">
        <is>
          <t>Repair patio/balcony railings</t>
        </is>
      </c>
      <c r="D10" s="40" t="inlineStr">
        <is>
          <t>Secure rails</t>
        </is>
      </c>
      <c r="E10" s="41" t="inlineStr">
        <is>
          <t>GC</t>
        </is>
      </c>
      <c r="F10" s="7" t="inlineStr">
        <is>
          <t>Year 1</t>
        </is>
      </c>
      <c r="G10" s="20" t="n">
        <v>6000</v>
      </c>
      <c r="H10" s="20" t="n">
        <v>6000</v>
      </c>
      <c r="I10" s="21">
        <f>G10-H10</f>
        <v/>
      </c>
      <c r="J10" s="8">
        <f>IF(G10=0,0,H10/G10)</f>
        <v/>
      </c>
      <c r="K10" s="35" t="n">
        <v>0</v>
      </c>
      <c r="L10" s="8">
        <f>MIN(J10,1)</f>
        <v/>
      </c>
      <c r="M10" t="inlineStr">
        <is>
          <t>Secure rails</t>
        </is>
      </c>
      <c r="N10" s="7">
        <f>IF(E10="GC","1st Call","Other")</f>
        <v/>
      </c>
      <c r="O10" s="7">
        <f>IF(L10&gt;=1,"Complete",IF(L10&gt;0,"In Progress","Not Started"))</f>
        <v/>
      </c>
      <c r="Q10" s="35">
        <f>IFERROR(MID($A$1,FIND(" acq",$A$1)-4,4)*1,"")</f>
        <v/>
      </c>
      <c r="R10" s="7" t="n"/>
      <c r="S10" s="111" t="n"/>
    </row>
    <row r="11">
      <c r="A11" s="7" t="n">
        <v>120</v>
      </c>
      <c r="B11" s="7" t="inlineStr">
        <is>
          <t>51998-00</t>
        </is>
      </c>
      <c r="C11" s="7" t="inlineStr">
        <is>
          <t>Tools &amp; Equipment</t>
        </is>
      </c>
      <c r="D11" s="40" t="inlineStr">
        <is>
          <t>Maintenance tools, equipment, &amp; inventory</t>
        </is>
      </c>
      <c r="E11" s="69" t="inlineStr">
        <is>
          <t>PMC</t>
        </is>
      </c>
      <c r="F11" s="7" t="inlineStr">
        <is>
          <t>Year 1</t>
        </is>
      </c>
      <c r="G11" s="20" t="n">
        <v>7000</v>
      </c>
      <c r="H11" s="20" t="n">
        <v>6121</v>
      </c>
      <c r="I11" s="21">
        <f>G11-H11</f>
        <v/>
      </c>
      <c r="J11" s="8">
        <f>IF(G11=0,0,H11/G11)</f>
        <v/>
      </c>
      <c r="K11" s="35" t="inlineStr">
        <is>
          <t>N/A</t>
        </is>
      </c>
      <c r="L11" s="8">
        <f>MIN(J11,1)</f>
        <v/>
      </c>
      <c r="M11" t="inlineStr">
        <is>
          <t>Maintenance tools, equipment, &amp; inventory</t>
        </is>
      </c>
      <c r="N11" s="7">
        <f>IF(E11="GC","1st Call","Other")</f>
        <v/>
      </c>
      <c r="O11" s="7">
        <f>IF(L11&gt;=1,"Complete",IF(L11&gt;0,"In Progress","Not Started"))</f>
        <v/>
      </c>
      <c r="Q11" s="35">
        <f>IFERROR(MID($A$1,FIND(" acq",$A$1)-4,4)*1,"")</f>
        <v/>
      </c>
      <c r="R11" s="7" t="n"/>
      <c r="S11" s="111" t="n"/>
    </row>
    <row r="12">
      <c r="A12" s="17" t="n">
        <v>90</v>
      </c>
      <c r="B12" s="7" t="inlineStr">
        <is>
          <t>51993-01</t>
        </is>
      </c>
      <c r="C12" s="7" t="inlineStr">
        <is>
          <t xml:space="preserve">C02 Dectors </t>
        </is>
      </c>
      <c r="D12" s="40" t="inlineStr">
        <is>
          <t>Install CO2 detectors</t>
        </is>
      </c>
      <c r="E12" s="69" t="inlineStr">
        <is>
          <t>PMC</t>
        </is>
      </c>
      <c r="F12" s="7" t="inlineStr">
        <is>
          <t>Year 1</t>
        </is>
      </c>
      <c r="G12" s="20" t="n">
        <v>7200</v>
      </c>
      <c r="H12" s="20" t="n">
        <v>0</v>
      </c>
      <c r="I12" s="21">
        <f>G12-H12</f>
        <v/>
      </c>
      <c r="J12" s="8">
        <f>IF(G12=0,0,H12/G12)</f>
        <v/>
      </c>
      <c r="K12" s="35" t="inlineStr">
        <is>
          <t>N/A</t>
        </is>
      </c>
      <c r="L12" s="8">
        <f>MIN(J12,1)</f>
        <v/>
      </c>
      <c r="M12" t="inlineStr">
        <is>
          <t>Install CO2 detectors</t>
        </is>
      </c>
      <c r="N12" s="7">
        <f>IF(E12="GC","1st Call","Other")</f>
        <v/>
      </c>
      <c r="O12" s="7">
        <f>IF(L12&gt;=1,"Complete",IF(L12&gt;0,"In Progress","Not Started"))</f>
        <v/>
      </c>
      <c r="Q12" s="35">
        <f>IFERROR(MID($A$1,FIND(" acq",$A$1)-4,4)*1,"")</f>
        <v/>
      </c>
      <c r="R12" s="7" t="n"/>
      <c r="S12" s="111" t="n"/>
    </row>
    <row r="13">
      <c r="A13" s="7" t="n">
        <v>91</v>
      </c>
      <c r="B13" s="7" t="inlineStr">
        <is>
          <t>51993-01</t>
        </is>
      </c>
      <c r="C13" s="7" t="inlineStr">
        <is>
          <t>Fire Stops</t>
        </is>
      </c>
      <c r="D13" s="40" t="inlineStr">
        <is>
          <t>Basic Fire Stop (Pair covers 4 burner range)- For range vent hoods</t>
        </is>
      </c>
      <c r="E13" s="69" t="inlineStr">
        <is>
          <t>PMC</t>
        </is>
      </c>
      <c r="F13" s="7" t="inlineStr">
        <is>
          <t>Year 1</t>
        </is>
      </c>
      <c r="G13" s="20" t="n">
        <v>7656</v>
      </c>
      <c r="H13" s="20" t="n">
        <v>0</v>
      </c>
      <c r="I13" s="21">
        <f>G13-H13</f>
        <v/>
      </c>
      <c r="J13" s="8">
        <f>IF(G13=0,0,H13/G13)</f>
        <v/>
      </c>
      <c r="K13" s="35" t="inlineStr">
        <is>
          <t>N/A</t>
        </is>
      </c>
      <c r="L13" s="8">
        <f>MIN(J13,1)</f>
        <v/>
      </c>
      <c r="M13" t="inlineStr">
        <is>
          <t>Basic Fire Stop (Pair covers 4 burner range)- For range vent hoods</t>
        </is>
      </c>
      <c r="N13" s="7">
        <f>IF(E13="GC","1st Call","Other")</f>
        <v/>
      </c>
      <c r="O13" s="7">
        <f>IF(L13&gt;=1,"Complete",IF(L13&gt;0,"In Progress","Not Started"))</f>
        <v/>
      </c>
      <c r="Q13" s="35">
        <f>IFERROR(MID($A$1,FIND(" acq",$A$1)-4,4)*1,"")</f>
        <v/>
      </c>
      <c r="R13" s="7" t="n"/>
      <c r="S13" s="111" t="n"/>
    </row>
    <row r="14" hidden="1">
      <c r="A14" s="17" t="n">
        <v>40</v>
      </c>
      <c r="B14" s="7" t="inlineStr">
        <is>
          <t>51077-00</t>
        </is>
      </c>
      <c r="C14" s="7" t="inlineStr">
        <is>
          <t>Repair exterior stair railings</t>
        </is>
      </c>
      <c r="D14" s="40" t="inlineStr">
        <is>
          <t>Secure rails</t>
        </is>
      </c>
      <c r="E14" s="41" t="inlineStr">
        <is>
          <t>GC</t>
        </is>
      </c>
      <c r="F14" s="7" t="inlineStr">
        <is>
          <t>Year 1</t>
        </is>
      </c>
      <c r="G14" s="20" t="n">
        <v>8000</v>
      </c>
      <c r="H14" s="20" t="n">
        <v>8000</v>
      </c>
      <c r="I14" s="21">
        <f>G14-H14</f>
        <v/>
      </c>
      <c r="J14" s="8">
        <f>IF(G14=0,0,H14/G14)</f>
        <v/>
      </c>
      <c r="K14" s="35" t="n">
        <v>0</v>
      </c>
      <c r="L14" s="8">
        <f>MIN(J14,1)</f>
        <v/>
      </c>
      <c r="M14" t="inlineStr">
        <is>
          <t>Secure rails</t>
        </is>
      </c>
      <c r="N14" s="7">
        <f>IF(E14="GC","1st Call","Other")</f>
        <v/>
      </c>
      <c r="O14" s="7">
        <f>IF(L14&gt;=1,"Complete",IF(L14&gt;0,"In Progress","Not Started"))</f>
        <v/>
      </c>
      <c r="Q14" s="35">
        <f>IFERROR(MID($A$1,FIND(" acq",$A$1)-4,4)*1,"")</f>
        <v/>
      </c>
      <c r="R14" s="7" t="n"/>
      <c r="S14" s="111" t="n"/>
    </row>
    <row r="15" hidden="1">
      <c r="A15" s="7" t="n">
        <v>43</v>
      </c>
      <c r="B15" s="7" t="inlineStr">
        <is>
          <t>51070-00</t>
        </is>
      </c>
      <c r="C15" s="7" t="inlineStr">
        <is>
          <t>Expansion Joints</t>
        </is>
      </c>
      <c r="D15" s="40" t="inlineStr">
        <is>
          <t>Re-seal expansions</t>
        </is>
      </c>
      <c r="E15" s="41" t="inlineStr">
        <is>
          <t>GC</t>
        </is>
      </c>
      <c r="F15" s="7" t="inlineStr">
        <is>
          <t>Year 1</t>
        </is>
      </c>
      <c r="G15" s="20" t="n">
        <v>8000</v>
      </c>
      <c r="H15" s="20" t="n">
        <v>8000</v>
      </c>
      <c r="I15" s="21">
        <f>G15-H15</f>
        <v/>
      </c>
      <c r="J15" s="8">
        <f>IF(G15=0,0,H15/G15)</f>
        <v/>
      </c>
      <c r="K15" s="35" t="n">
        <v>0</v>
      </c>
      <c r="L15" s="8">
        <f>MIN(J15,1)</f>
        <v/>
      </c>
      <c r="M15" t="inlineStr">
        <is>
          <t>Re-seal expansions</t>
        </is>
      </c>
      <c r="N15" s="7">
        <f>IF(E15="GC","1st Call","Other")</f>
        <v/>
      </c>
      <c r="O15" s="7">
        <f>IF(L15&gt;=1,"Complete",IF(L15&gt;0,"In Progress","Not Started"))</f>
        <v/>
      </c>
      <c r="Q15" s="35">
        <f>IFERROR(MID($A$1,FIND(" acq",$A$1)-4,4)*1,"")</f>
        <v/>
      </c>
      <c r="R15" s="7" t="n"/>
      <c r="S15" s="111" t="n"/>
    </row>
    <row r="16" hidden="1">
      <c r="A16" s="17" t="n">
        <v>55</v>
      </c>
      <c r="B16" s="7" t="inlineStr">
        <is>
          <t>51062-00</t>
        </is>
      </c>
      <c r="C16" s="7" t="inlineStr">
        <is>
          <t>Flashing</t>
        </is>
      </c>
      <c r="D16" s="40" t="inlineStr">
        <is>
          <t>replace damaged z bar on siding replacement</t>
        </is>
      </c>
      <c r="E16" s="41" t="inlineStr">
        <is>
          <t>GC</t>
        </is>
      </c>
      <c r="F16" s="7" t="inlineStr">
        <is>
          <t>Year 1</t>
        </is>
      </c>
      <c r="G16" s="20" t="n">
        <v>8000</v>
      </c>
      <c r="H16" s="20" t="n">
        <v>8000</v>
      </c>
      <c r="I16" s="21">
        <f>G16-H16</f>
        <v/>
      </c>
      <c r="J16" s="8">
        <f>IF(G16=0,0,H16/G16)</f>
        <v/>
      </c>
      <c r="K16" s="35" t="n">
        <v>0</v>
      </c>
      <c r="L16" s="8">
        <f>MIN(J16,1)</f>
        <v/>
      </c>
      <c r="M16" t="inlineStr">
        <is>
          <t>replace damaged z bar on siding replacement</t>
        </is>
      </c>
      <c r="N16" s="7">
        <f>IF(E16="GC","1st Call","Other")</f>
        <v/>
      </c>
      <c r="O16" s="7">
        <f>IF(L16&gt;=1,"Complete",IF(L16&gt;0,"In Progress","Not Started"))</f>
        <v/>
      </c>
      <c r="Q16" s="35">
        <f>IFERROR(MID($A$1,FIND(" acq",$A$1)-4,4)*1,"")</f>
        <v/>
      </c>
      <c r="R16" s="7" t="n"/>
      <c r="S16" s="111" t="n"/>
    </row>
    <row r="17" hidden="1">
      <c r="A17" s="7" t="n">
        <v>56</v>
      </c>
      <c r="B17" s="7" t="inlineStr">
        <is>
          <t>51062-00</t>
        </is>
      </c>
      <c r="C17" s="7" t="inlineStr">
        <is>
          <t xml:space="preserve">Sealants &amp; caulking </t>
        </is>
      </c>
      <c r="D17" s="40" t="inlineStr">
        <is>
          <t>caulk and seal</t>
        </is>
      </c>
      <c r="E17" s="41" t="inlineStr">
        <is>
          <t>GC</t>
        </is>
      </c>
      <c r="F17" s="7" t="inlineStr">
        <is>
          <t>Year 1</t>
        </is>
      </c>
      <c r="G17" s="20" t="n">
        <v>8000</v>
      </c>
      <c r="H17" s="20" t="n">
        <v>8000</v>
      </c>
      <c r="I17" s="21">
        <f>G17-H17</f>
        <v/>
      </c>
      <c r="J17" s="8">
        <f>IF(G17=0,0,H17/G17)</f>
        <v/>
      </c>
      <c r="K17" s="35" t="n">
        <v>0</v>
      </c>
      <c r="L17" s="8">
        <f>MIN(J17,1)</f>
        <v/>
      </c>
      <c r="M17" t="inlineStr">
        <is>
          <t>caulk and seal</t>
        </is>
      </c>
      <c r="N17" s="7">
        <f>IF(E17="GC","1st Call","Other")</f>
        <v/>
      </c>
      <c r="O17" s="7">
        <f>IF(L17&gt;=1,"Complete",IF(L17&gt;0,"In Progress","Not Started"))</f>
        <v/>
      </c>
      <c r="Q17" s="35">
        <f>IFERROR(MID($A$1,FIND(" acq",$A$1)-4,4)*1,"")</f>
        <v/>
      </c>
      <c r="R17" s="7" t="n"/>
      <c r="S17" s="111" t="n"/>
    </row>
    <row r="18" hidden="1">
      <c r="A18" s="17" t="n">
        <v>111</v>
      </c>
      <c r="B18" s="7" t="inlineStr">
        <is>
          <t>51029-00</t>
        </is>
      </c>
      <c r="C18" s="7" t="inlineStr">
        <is>
          <t>Dog Park</t>
        </is>
      </c>
      <c r="D18" s="40" t="inlineStr">
        <is>
          <t>Water/Wash Station with concrete pad</t>
        </is>
      </c>
      <c r="E18" s="41" t="inlineStr">
        <is>
          <t>GC</t>
        </is>
      </c>
      <c r="F18" s="7" t="inlineStr">
        <is>
          <t>Year 1</t>
        </is>
      </c>
      <c r="G18" s="20" t="n">
        <v>8000</v>
      </c>
      <c r="H18" s="20" t="n">
        <v>8000</v>
      </c>
      <c r="I18" s="21">
        <f>G18-H18</f>
        <v/>
      </c>
      <c r="J18" s="8">
        <f>IF(G18=0,0,H18/G18)</f>
        <v/>
      </c>
      <c r="K18" s="35" t="n">
        <v>0</v>
      </c>
      <c r="L18" s="8">
        <f>MIN(J18,1)</f>
        <v/>
      </c>
      <c r="M18" t="inlineStr">
        <is>
          <t>Water/Wash Station with concrete pad</t>
        </is>
      </c>
      <c r="N18" s="7">
        <f>IF(E18="GC","1st Call","Other")</f>
        <v/>
      </c>
      <c r="O18" s="7">
        <f>IF(L18&gt;=1,"Complete",IF(L18&gt;0,"In Progress","Not Started"))</f>
        <v/>
      </c>
      <c r="Q18" s="35">
        <f>IFERROR(MID($A$1,FIND(" acq",$A$1)-4,4)*1,"")</f>
        <v/>
      </c>
      <c r="R18" s="7" t="n"/>
      <c r="S18" s="111" t="n"/>
    </row>
    <row r="19" hidden="1">
      <c r="A19" s="7" t="n">
        <v>28</v>
      </c>
      <c r="B19" s="7" t="inlineStr">
        <is>
          <t>51163-00</t>
        </is>
      </c>
      <c r="C19" s="7" t="inlineStr">
        <is>
          <t>Dumpster enclosures</t>
        </is>
      </c>
      <c r="D19" s="40" t="inlineStr">
        <is>
          <t>Repair and Paint</t>
        </is>
      </c>
      <c r="E19" s="41" t="inlineStr">
        <is>
          <t>GC</t>
        </is>
      </c>
      <c r="F19" s="7" t="inlineStr">
        <is>
          <t>Year 1</t>
        </is>
      </c>
      <c r="G19" s="20" t="n">
        <v>9000</v>
      </c>
      <c r="H19" s="20" t="n">
        <v>9000</v>
      </c>
      <c r="I19" s="21">
        <f>G19-H19</f>
        <v/>
      </c>
      <c r="J19" s="8">
        <f>IF(G19=0,0,H19/G19)</f>
        <v/>
      </c>
      <c r="K19" s="35" t="n">
        <v>0</v>
      </c>
      <c r="L19" s="8">
        <f>MIN(J19,1)</f>
        <v/>
      </c>
      <c r="M19" t="inlineStr">
        <is>
          <t>Repair and Paint</t>
        </is>
      </c>
      <c r="N19" s="7">
        <f>IF(E19="GC","1st Call","Other")</f>
        <v/>
      </c>
      <c r="O19" s="7">
        <f>IF(L19&gt;=1,"Complete",IF(L19&gt;0,"In Progress","Not Started"))</f>
        <v/>
      </c>
      <c r="Q19" s="35">
        <f>IFERROR(MID($A$1,FIND(" acq",$A$1)-4,4)*1,"")</f>
        <v/>
      </c>
      <c r="R19" s="7" t="n"/>
      <c r="S19" s="111" t="n"/>
    </row>
    <row r="20">
      <c r="A20" s="17" t="n">
        <v>97</v>
      </c>
      <c r="B20" s="7" t="inlineStr">
        <is>
          <t>51032-00</t>
        </is>
      </c>
      <c r="C20" s="7" t="inlineStr">
        <is>
          <t>Signage - Site</t>
        </is>
      </c>
      <c r="D20" s="40" t="inlineStr">
        <is>
          <t>Refresh</t>
        </is>
      </c>
      <c r="E20" s="67" t="inlineStr">
        <is>
          <t>Capex</t>
        </is>
      </c>
      <c r="F20" s="7" t="inlineStr">
        <is>
          <t>Year 1</t>
        </is>
      </c>
      <c r="G20" s="20" t="n">
        <v>10000</v>
      </c>
      <c r="H20" s="20" t="n">
        <v>47044</v>
      </c>
      <c r="I20" s="21">
        <f>G20-H20</f>
        <v/>
      </c>
      <c r="J20" s="8">
        <f>IF(G20=0,0,H20/G20)</f>
        <v/>
      </c>
      <c r="K20" s="35" t="inlineStr">
        <is>
          <t>N/A</t>
        </is>
      </c>
      <c r="L20" s="8">
        <f>MIN(J20,1)</f>
        <v/>
      </c>
      <c r="M20" t="inlineStr">
        <is>
          <t>Refresh</t>
        </is>
      </c>
      <c r="N20" s="7">
        <f>IF(E20="GC","1st Call","Other")</f>
        <v/>
      </c>
      <c r="O20" s="7">
        <f>IF(L20&gt;=1,"Complete",IF(L20&gt;0,"In Progress","Not Started"))</f>
        <v/>
      </c>
      <c r="Q20" s="35">
        <f>IFERROR(MID($A$1,FIND(" acq",$A$1)-4,4)*1,"")</f>
        <v/>
      </c>
      <c r="R20" s="7" t="n"/>
      <c r="S20" s="111" t="n"/>
    </row>
    <row r="21">
      <c r="A21" s="7" t="n">
        <v>105</v>
      </c>
      <c r="B21" s="7" t="inlineStr">
        <is>
          <t>51028-00</t>
        </is>
      </c>
      <c r="C21" s="7" t="inlineStr">
        <is>
          <t>Fitness Equipment</t>
        </is>
      </c>
      <c r="D21" s="40" t="inlineStr">
        <is>
          <t>Refresh equipment, add stair stepper</t>
        </is>
      </c>
      <c r="E21" s="67" t="inlineStr">
        <is>
          <t>Capex</t>
        </is>
      </c>
      <c r="F21" s="7" t="inlineStr">
        <is>
          <t>Year 1</t>
        </is>
      </c>
      <c r="G21" s="20" t="n">
        <v>10000</v>
      </c>
      <c r="H21" s="20" t="n">
        <v>8000</v>
      </c>
      <c r="I21" s="21">
        <f>G21-H21</f>
        <v/>
      </c>
      <c r="J21" s="8">
        <f>IF(G21=0,0,H21/G21)</f>
        <v/>
      </c>
      <c r="K21" s="35" t="inlineStr">
        <is>
          <t>N/A</t>
        </is>
      </c>
      <c r="L21" s="8">
        <f>MIN(J21,1)</f>
        <v/>
      </c>
      <c r="M21" t="inlineStr">
        <is>
          <t>Refresh equipment, add stair stepper</t>
        </is>
      </c>
      <c r="N21" s="7">
        <f>IF(E21="GC","1st Call","Other")</f>
        <v/>
      </c>
      <c r="O21" s="7">
        <f>IF(L21&gt;=1,"Complete",IF(L21&gt;0,"In Progress","Not Started"))</f>
        <v/>
      </c>
      <c r="Q21" s="35">
        <f>IFERROR(MID($A$1,FIND(" acq",$A$1)-4,4)*1,"")</f>
        <v/>
      </c>
      <c r="R21" s="7" t="n"/>
      <c r="S21" s="111" t="n"/>
    </row>
    <row r="22" hidden="1" ht="30" customHeight="1">
      <c r="A22" s="17" t="n">
        <v>110</v>
      </c>
      <c r="B22" s="7" t="inlineStr">
        <is>
          <t>51027-00</t>
        </is>
      </c>
      <c r="C22" s="7" t="inlineStr">
        <is>
          <t>Sports Courts</t>
        </is>
      </c>
      <c r="D22" s="40" t="inlineStr">
        <is>
          <t>Resurface, look at pickleball, replace basketball system if that stays</t>
        </is>
      </c>
      <c r="E22" s="41" t="inlineStr">
        <is>
          <t>GC</t>
        </is>
      </c>
      <c r="F22" s="7" t="inlineStr">
        <is>
          <t>Year 1</t>
        </is>
      </c>
      <c r="G22" s="20" t="n">
        <v>10000</v>
      </c>
      <c r="H22" s="20" t="n">
        <v>10000</v>
      </c>
      <c r="I22" s="21">
        <f>G22-H22</f>
        <v/>
      </c>
      <c r="J22" s="8">
        <f>IF(G22=0,0,H22/G22)</f>
        <v/>
      </c>
      <c r="K22" s="35" t="n">
        <v>0</v>
      </c>
      <c r="L22" s="8">
        <f>MIN(J22,1)</f>
        <v/>
      </c>
      <c r="M22" t="inlineStr">
        <is>
          <t>Resurface, look at pickleball, replace basketball system if that stays</t>
        </is>
      </c>
      <c r="N22" s="7">
        <f>IF(E22="GC","1st Call","Other")</f>
        <v/>
      </c>
      <c r="O22" s="7">
        <f>IF(L22&gt;=1,"Complete",IF(L22&gt;0,"In Progress","Not Started"))</f>
        <v/>
      </c>
      <c r="Q22" s="35">
        <f>IFERROR(MID($A$1,FIND(" acq",$A$1)-4,4)*1,"")</f>
        <v/>
      </c>
      <c r="R22" s="7" t="n"/>
      <c r="S22" s="111" t="n"/>
    </row>
    <row r="23" hidden="1" ht="75" customHeight="1">
      <c r="A23" s="7" t="n">
        <v>89</v>
      </c>
      <c r="B23" s="7" t="inlineStr">
        <is>
          <t>51090-00</t>
        </is>
      </c>
      <c r="C23" s="7" t="inlineStr">
        <is>
          <t>Unit Patio Concrete</t>
        </is>
      </c>
      <c r="D23" s="40" t="inlineStr">
        <is>
          <t>From PCA- 3.2.3- Uplifting concrete patio slabs was observed at Units 136, 139, and 107. The upheaval appears to be due, in part, to shallow tree root growth. Repair of the damaged patios is recommended. Consultation with an arborist may be warranted due to the shallow tree roots</t>
        </is>
      </c>
      <c r="E23" s="41" t="inlineStr">
        <is>
          <t>GC</t>
        </is>
      </c>
      <c r="F23" s="7" t="inlineStr">
        <is>
          <t>Year 1</t>
        </is>
      </c>
      <c r="G23" s="20" t="n">
        <v>10500</v>
      </c>
      <c r="H23" s="20" t="n">
        <v>10500</v>
      </c>
      <c r="I23" s="21">
        <f>G23-H23</f>
        <v/>
      </c>
      <c r="J23" s="8">
        <f>IF(G23=0,0,H23/G23)</f>
        <v/>
      </c>
      <c r="K23" s="35" t="n">
        <v>0</v>
      </c>
      <c r="L23" s="8">
        <f>MIN(J23,1)</f>
        <v/>
      </c>
      <c r="M23" t="inlineStr">
        <is>
          <t>From PCA- 3.2.3- Uplifting concrete patio slabs was observed at Units 136, 139, and 107. The upheaval appears to be due, in part, to shallow tree root growth. Repair of the damaged patios is recommend</t>
        </is>
      </c>
      <c r="N23" s="7">
        <f>IF(E23="GC","1st Call","Other")</f>
        <v/>
      </c>
      <c r="O23" s="7">
        <f>IF(L23&gt;=1,"Complete",IF(L23&gt;0,"In Progress","Not Started"))</f>
        <v/>
      </c>
      <c r="Q23" s="35">
        <f>IFERROR(MID($A$1,FIND(" acq",$A$1)-4,4)*1,"")</f>
        <v/>
      </c>
      <c r="R23" s="7" t="n"/>
      <c r="S23" s="111" t="n"/>
    </row>
    <row r="24" hidden="1">
      <c r="A24" s="17" t="n">
        <v>25</v>
      </c>
      <c r="B24" s="7" t="inlineStr">
        <is>
          <t>51026-00</t>
        </is>
      </c>
      <c r="C24" s="7" t="inlineStr">
        <is>
          <t>Repair / replace swimming pool pumps</t>
        </is>
      </c>
      <c r="D24" s="40" t="inlineStr">
        <is>
          <t>Anti entrapment devices</t>
        </is>
      </c>
      <c r="E24" s="41" t="inlineStr">
        <is>
          <t>GC</t>
        </is>
      </c>
      <c r="F24" s="7" t="inlineStr">
        <is>
          <t>Year 1</t>
        </is>
      </c>
      <c r="G24" s="20" t="n">
        <v>12900</v>
      </c>
      <c r="H24" s="20" t="n">
        <v>12900</v>
      </c>
      <c r="I24" s="21">
        <f>G24-H24</f>
        <v/>
      </c>
      <c r="J24" s="8">
        <f>IF(G24=0,0,H24/G24)</f>
        <v/>
      </c>
      <c r="K24" s="35" t="n">
        <v>0</v>
      </c>
      <c r="L24" s="8">
        <f>MIN(J24,1)</f>
        <v/>
      </c>
      <c r="M24" t="inlineStr">
        <is>
          <t>Anti entrapment devices</t>
        </is>
      </c>
      <c r="N24" s="7">
        <f>IF(E24="GC","1st Call","Other")</f>
        <v/>
      </c>
      <c r="O24" s="7">
        <f>IF(L24&gt;=1,"Complete",IF(L24&gt;0,"In Progress","Not Started"))</f>
        <v/>
      </c>
      <c r="Q24" s="35">
        <f>IFERROR(MID($A$1,FIND(" acq",$A$1)-4,4)*1,"")</f>
        <v/>
      </c>
      <c r="R24" s="7" t="n"/>
      <c r="S24" s="111" t="n"/>
    </row>
    <row r="25" hidden="1">
      <c r="A25" s="17" t="n">
        <v>54</v>
      </c>
      <c r="B25" s="7" t="inlineStr">
        <is>
          <t>51071-00</t>
        </is>
      </c>
      <c r="C25" s="7" t="inlineStr">
        <is>
          <t>Gutters &amp; downspouts</t>
        </is>
      </c>
      <c r="D25" s="40" t="inlineStr">
        <is>
          <t>Clean, re-pitch and resecure gutters</t>
        </is>
      </c>
      <c r="E25" s="41" t="inlineStr">
        <is>
          <t>GC</t>
        </is>
      </c>
      <c r="F25" s="7" t="inlineStr">
        <is>
          <t>Year 1</t>
        </is>
      </c>
      <c r="G25" s="20" t="n">
        <v>14000</v>
      </c>
      <c r="H25" s="20" t="n">
        <v>14000</v>
      </c>
      <c r="I25" s="21">
        <f>G25-H25</f>
        <v/>
      </c>
      <c r="J25" s="8">
        <f>IF(G25=0,0,H25/G25)</f>
        <v/>
      </c>
      <c r="K25" s="35" t="n">
        <v>0</v>
      </c>
      <c r="L25" s="8">
        <f>MIN(J25,1)</f>
        <v/>
      </c>
      <c r="M25" t="inlineStr">
        <is>
          <t>Clean, re-pitch and resecure gutters</t>
        </is>
      </c>
      <c r="N25" s="7">
        <f>IF(E25="GC","1st Call","Other")</f>
        <v/>
      </c>
      <c r="O25" s="7">
        <f>IF(L25&gt;=1,"Complete",IF(L25&gt;0,"In Progress","Not Started"))</f>
        <v/>
      </c>
      <c r="Q25" s="35">
        <f>IFERROR(MID($A$1,FIND(" acq",$A$1)-4,4)*1,"")</f>
        <v/>
      </c>
      <c r="R25" s="7" t="n"/>
      <c r="S25" s="111" t="n"/>
    </row>
    <row r="26" hidden="1">
      <c r="A26" s="7" t="n">
        <v>60</v>
      </c>
      <c r="B26" s="7" t="inlineStr">
        <is>
          <t>51075-00</t>
        </is>
      </c>
      <c r="C26" s="7" t="inlineStr">
        <is>
          <t>Repair / replace wood siding</t>
        </is>
      </c>
      <c r="D26" s="40" t="inlineStr">
        <is>
          <t>Replace rotted siding</t>
        </is>
      </c>
      <c r="E26" s="41" t="inlineStr">
        <is>
          <t>GC</t>
        </is>
      </c>
      <c r="F26" s="7" t="inlineStr">
        <is>
          <t>Year 1</t>
        </is>
      </c>
      <c r="G26" s="20" t="n">
        <v>14000</v>
      </c>
      <c r="H26" s="20" t="n">
        <v>14000</v>
      </c>
      <c r="I26" s="21">
        <f>G26-H26</f>
        <v/>
      </c>
      <c r="J26" s="8">
        <f>IF(G26=0,0,H26/G26)</f>
        <v/>
      </c>
      <c r="K26" s="35" t="n">
        <v>0</v>
      </c>
      <c r="L26" s="8">
        <f>MIN(J26,1)</f>
        <v/>
      </c>
      <c r="M26" t="inlineStr">
        <is>
          <t>Replace rotted siding</t>
        </is>
      </c>
      <c r="N26" s="7">
        <f>IF(E26="GC","1st Call","Other")</f>
        <v/>
      </c>
      <c r="O26" s="7">
        <f>IF(L26&gt;=1,"Complete",IF(L26&gt;0,"In Progress","Not Started"))</f>
        <v/>
      </c>
      <c r="Q26" s="35">
        <f>IFERROR(MID($A$1,FIND(" acq",$A$1)-4,4)*1,"")</f>
        <v/>
      </c>
      <c r="R26" s="7" t="n"/>
      <c r="S26" s="111" t="n"/>
    </row>
    <row r="27" hidden="1" ht="75" customHeight="1">
      <c r="A27" s="17" t="n">
        <v>17</v>
      </c>
      <c r="B27" s="7" t="inlineStr">
        <is>
          <t>51053-00</t>
        </is>
      </c>
      <c r="C27" s="7" t="inlineStr">
        <is>
          <t>Stripe parking areas</t>
        </is>
      </c>
      <c r="D27" s="40" t="inlineStr">
        <is>
          <t>Re-stripe
From PCA- 3.2.2- The seal coat and stall striping appeared to be in fair condition. Based on the observed condition and EUL, reapplication of the seal coat and parking stall striping is recommended in the short term.</t>
        </is>
      </c>
      <c r="E27" s="41" t="inlineStr">
        <is>
          <t>GC</t>
        </is>
      </c>
      <c r="F27" s="7" t="inlineStr">
        <is>
          <t>Year 1</t>
        </is>
      </c>
      <c r="G27" s="20" t="n">
        <v>14500</v>
      </c>
      <c r="H27" s="20" t="n">
        <v>14500</v>
      </c>
      <c r="I27" s="21">
        <f>G27-H27</f>
        <v/>
      </c>
      <c r="J27" s="8">
        <f>IF(G27=0,0,H27/G27)</f>
        <v/>
      </c>
      <c r="K27" s="35" t="n">
        <v>0</v>
      </c>
      <c r="L27" s="8">
        <f>MIN(J27,1)</f>
        <v/>
      </c>
      <c r="M27" t="inlineStr">
        <is>
          <t>Re-stripe
From PCA- 3.2.2- The seal coat and stall striping appeared to be in fair condition. Based on the observed condition and EUL, reapplication of the seal coat and parking stall striping is reco</t>
        </is>
      </c>
      <c r="N27" s="7">
        <f>IF(E27="GC","1st Call","Other")</f>
        <v/>
      </c>
      <c r="O27" s="7">
        <f>IF(L27&gt;=1,"Complete",IF(L27&gt;0,"In Progress","Not Started"))</f>
        <v/>
      </c>
      <c r="Q27" s="35">
        <f>IFERROR(MID($A$1,FIND(" acq",$A$1)-4,4)*1,"")</f>
        <v/>
      </c>
      <c r="R27" s="7" t="n"/>
      <c r="S27" s="111" t="n"/>
    </row>
    <row r="28" hidden="1">
      <c r="A28" s="7" t="n">
        <v>23</v>
      </c>
      <c r="B28" s="7" t="inlineStr">
        <is>
          <t>51021-00</t>
        </is>
      </c>
      <c r="C28" s="7" t="inlineStr">
        <is>
          <t>Replace swimming pool coping</t>
        </is>
      </c>
      <c r="D28" s="40" t="inlineStr">
        <is>
          <t>Deck o seal both pools</t>
        </is>
      </c>
      <c r="E28" s="41" t="inlineStr">
        <is>
          <t>GC</t>
        </is>
      </c>
      <c r="F28" s="7" t="inlineStr">
        <is>
          <t>Year 1</t>
        </is>
      </c>
      <c r="G28" s="20" t="n">
        <v>14500</v>
      </c>
      <c r="H28" s="20" t="n">
        <v>14500</v>
      </c>
      <c r="I28" s="21">
        <f>G28-H28</f>
        <v/>
      </c>
      <c r="J28" s="8">
        <f>IF(G28=0,0,H28/G28)</f>
        <v/>
      </c>
      <c r="K28" s="35" t="n">
        <v>0</v>
      </c>
      <c r="L28" s="8">
        <f>MIN(J28,1)</f>
        <v/>
      </c>
      <c r="M28" t="inlineStr">
        <is>
          <t>Deck o seal both pools</t>
        </is>
      </c>
      <c r="N28" s="7">
        <f>IF(E28="GC","1st Call","Other")</f>
        <v/>
      </c>
      <c r="O28" s="7">
        <f>IF(L28&gt;=1,"Complete",IF(L28&gt;0,"In Progress","Not Started"))</f>
        <v/>
      </c>
      <c r="Q28" s="35">
        <f>IFERROR(MID($A$1,FIND(" acq",$A$1)-4,4)*1,"")</f>
        <v/>
      </c>
      <c r="R28" s="7" t="n"/>
      <c r="S28" s="111" t="n"/>
    </row>
    <row r="29" ht="30" customHeight="1">
      <c r="A29" s="17" t="n">
        <v>96</v>
      </c>
      <c r="B29" s="7" t="inlineStr">
        <is>
          <t>51031-00</t>
        </is>
      </c>
      <c r="C29" s="7" t="inlineStr">
        <is>
          <t>Signage - Entry Monument</t>
        </is>
      </c>
      <c r="D29" s="40" t="inlineStr">
        <is>
          <t>Refresh 1 sign, replace the other, replace wall banner facing Fairhaven</t>
        </is>
      </c>
      <c r="E29" s="67" t="inlineStr">
        <is>
          <t>Capex</t>
        </is>
      </c>
      <c r="F29" s="7" t="inlineStr">
        <is>
          <t>Year 1</t>
        </is>
      </c>
      <c r="G29" s="20" t="n">
        <v>15000</v>
      </c>
      <c r="H29" s="20" t="n">
        <v>29576</v>
      </c>
      <c r="I29" s="21">
        <f>G29-H29</f>
        <v/>
      </c>
      <c r="J29" s="8">
        <f>IF(G29=0,0,H29/G29)</f>
        <v/>
      </c>
      <c r="K29" s="35" t="inlineStr">
        <is>
          <t>N/A</t>
        </is>
      </c>
      <c r="L29" s="8">
        <f>MIN(J29,1)</f>
        <v/>
      </c>
      <c r="M29" t="inlineStr">
        <is>
          <t>Refresh 1 sign, replace the other, replace wall banner facing Fairhaven</t>
        </is>
      </c>
      <c r="N29" s="7">
        <f>IF(E29="GC","1st Call","Other")</f>
        <v/>
      </c>
      <c r="O29" s="7">
        <f>IF(L29&gt;=1,"Complete",IF(L29&gt;0,"In Progress","Not Started"))</f>
        <v/>
      </c>
      <c r="Q29" s="35">
        <f>IFERROR(MID($A$1,FIND(" acq",$A$1)-4,4)*1,"")</f>
        <v/>
      </c>
      <c r="R29" s="7" t="n"/>
      <c r="S29" s="111" t="n"/>
    </row>
    <row r="30" hidden="1" ht="30" customHeight="1">
      <c r="A30" s="7" t="n">
        <v>101</v>
      </c>
      <c r="B30" s="7" t="inlineStr">
        <is>
          <t>51169-00</t>
        </is>
      </c>
      <c r="C30" s="7" t="inlineStr">
        <is>
          <t>Leasing Office Remodel</t>
        </is>
      </c>
      <c r="D30" s="40" t="inlineStr">
        <is>
          <t>Refresh paint on accent wall to brighten space, flooring, add lighting</t>
        </is>
      </c>
      <c r="E30" s="41" t="inlineStr">
        <is>
          <t>GC</t>
        </is>
      </c>
      <c r="F30" s="7" t="inlineStr">
        <is>
          <t>Year 1</t>
        </is>
      </c>
      <c r="G30" s="20" t="n">
        <v>15000</v>
      </c>
      <c r="H30" s="20" t="n">
        <v>15000</v>
      </c>
      <c r="I30" s="21">
        <f>G30-H30</f>
        <v/>
      </c>
      <c r="J30" s="8">
        <f>IF(G30=0,0,H30/G30)</f>
        <v/>
      </c>
      <c r="K30" s="35" t="n">
        <v>0</v>
      </c>
      <c r="L30" s="8">
        <f>MIN(J30,1)</f>
        <v/>
      </c>
      <c r="M30" t="inlineStr">
        <is>
          <t>Refresh paint on accent wall to brighten space, flooring, add lighting</t>
        </is>
      </c>
      <c r="N30" s="7">
        <f>IF(E30="GC","1st Call","Other")</f>
        <v/>
      </c>
      <c r="O30" s="7">
        <f>IF(L30&gt;=1,"Complete",IF(L30&gt;0,"In Progress","Not Started"))</f>
        <v/>
      </c>
      <c r="Q30" s="35">
        <f>IFERROR(MID($A$1,FIND(" acq",$A$1)-4,4)*1,"")</f>
        <v/>
      </c>
      <c r="R30" s="7" t="n"/>
      <c r="S30" s="111" t="n"/>
    </row>
    <row r="31" hidden="1" ht="30" customHeight="1">
      <c r="A31" s="17" t="n">
        <v>109</v>
      </c>
      <c r="B31" s="7" t="inlineStr">
        <is>
          <t>51160-04</t>
        </is>
      </c>
      <c r="C31" s="7" t="inlineStr">
        <is>
          <t>Picnic/Grill Furniture</t>
        </is>
      </c>
      <c r="D31" s="40" t="inlineStr">
        <is>
          <t>Allowance for new grills, furniture &amp; misc items, move concrete furniture from pool to picnic area</t>
        </is>
      </c>
      <c r="E31" s="41" t="inlineStr">
        <is>
          <t>GC</t>
        </is>
      </c>
      <c r="F31" s="7" t="inlineStr">
        <is>
          <t>Year 1</t>
        </is>
      </c>
      <c r="G31" s="20" t="n">
        <v>15000</v>
      </c>
      <c r="H31" s="20" t="n">
        <v>15000</v>
      </c>
      <c r="I31" s="21">
        <f>G31-H31</f>
        <v/>
      </c>
      <c r="J31" s="8">
        <f>IF(G31=0,0,H31/G31)</f>
        <v/>
      </c>
      <c r="K31" s="35" t="n">
        <v>0</v>
      </c>
      <c r="L31" s="8">
        <f>MIN(J31,1)</f>
        <v/>
      </c>
      <c r="M31" t="inlineStr">
        <is>
          <t>Allowance for new grills, furniture &amp; misc items, move concrete furniture from pool to picnic area</t>
        </is>
      </c>
      <c r="N31" s="7">
        <f>IF(E31="GC","1st Call","Other")</f>
        <v/>
      </c>
      <c r="O31" s="7">
        <f>IF(L31&gt;=1,"Complete",IF(L31&gt;0,"In Progress","Not Started"))</f>
        <v/>
      </c>
      <c r="Q31" s="35">
        <f>IFERROR(MID($A$1,FIND(" acq",$A$1)-4,4)*1,"")</f>
        <v/>
      </c>
      <c r="R31" s="7" t="n"/>
      <c r="S31" s="111" t="n"/>
    </row>
    <row r="32" hidden="1">
      <c r="A32" s="7" t="n">
        <v>114</v>
      </c>
      <c r="B32" s="7" t="inlineStr">
        <is>
          <t>51993-00</t>
        </is>
      </c>
      <c r="C32" s="7" t="inlineStr">
        <is>
          <t>Access Control System</t>
        </is>
      </c>
      <c r="D32" s="40" t="inlineStr">
        <is>
          <t>Add at entry gates and fitness center</t>
        </is>
      </c>
      <c r="E32" s="41" t="inlineStr">
        <is>
          <t>GC</t>
        </is>
      </c>
      <c r="F32" s="7" t="inlineStr">
        <is>
          <t>Year 1</t>
        </is>
      </c>
      <c r="G32" s="20" t="n">
        <v>15000</v>
      </c>
      <c r="H32" s="20" t="n">
        <v>15000</v>
      </c>
      <c r="I32" s="21">
        <f>G32-H32</f>
        <v/>
      </c>
      <c r="J32" s="8">
        <f>IF(G32=0,0,H32/G32)</f>
        <v/>
      </c>
      <c r="K32" s="35" t="n">
        <v>0</v>
      </c>
      <c r="L32" s="8">
        <f>MIN(J32,1)</f>
        <v/>
      </c>
      <c r="M32" t="inlineStr">
        <is>
          <t>Add at entry gates and fitness center</t>
        </is>
      </c>
      <c r="N32" s="7">
        <f>IF(E32="GC","1st Call","Other")</f>
        <v/>
      </c>
      <c r="O32" s="7">
        <f>IF(L32&gt;=1,"Complete",IF(L32&gt;0,"In Progress","Not Started"))</f>
        <v/>
      </c>
      <c r="Q32" s="35">
        <f>IFERROR(MID($A$1,FIND(" acq",$A$1)-4,4)*1,"")</f>
        <v/>
      </c>
      <c r="R32" s="7" t="n"/>
      <c r="S32" s="111" t="n"/>
    </row>
    <row r="33" hidden="1" ht="75" customHeight="1">
      <c r="A33" s="17" t="n">
        <v>117</v>
      </c>
      <c r="B33" s="7" t="inlineStr">
        <is>
          <t>51166-00</t>
        </is>
      </c>
      <c r="C33" s="7" t="inlineStr">
        <is>
          <t>Laundry rooms- one on each side</t>
        </is>
      </c>
      <c r="D33" s="40" t="inlineStr">
        <is>
          <t>Paint refresh, replace track lighting, resurface or replace counter, look at adding equipment 
From PCA- 4.3.3- Worn doors were observed at the laundry building at 1200 Fairhaven side of the property. Based on the observed condition, replacement of the doors is recommended.</t>
        </is>
      </c>
      <c r="E33" s="41" t="inlineStr">
        <is>
          <t>GC</t>
        </is>
      </c>
      <c r="F33" s="7" t="inlineStr">
        <is>
          <t>Year 1</t>
        </is>
      </c>
      <c r="G33" s="20" t="n">
        <v>15000</v>
      </c>
      <c r="H33" s="20" t="n">
        <v>15000</v>
      </c>
      <c r="I33" s="21">
        <f>G33-H33</f>
        <v/>
      </c>
      <c r="J33" s="8">
        <f>IF(G33=0,0,H33/G33)</f>
        <v/>
      </c>
      <c r="K33" s="35" t="n">
        <v>0</v>
      </c>
      <c r="L33" s="8">
        <f>MIN(J33,1)</f>
        <v/>
      </c>
      <c r="M33" t="inlineStr">
        <is>
          <t>Paint refresh, replace track lighting, resurface or replace counter, look at adding equipment 
From PCA- 4.3.3- Worn doors were observed at the laundry building at 1200 Fairhaven side of the property.</t>
        </is>
      </c>
      <c r="N33" s="7">
        <f>IF(E33="GC","1st Call","Other")</f>
        <v/>
      </c>
      <c r="O33" s="7">
        <f>IF(L33&gt;=1,"Complete",IF(L33&gt;0,"In Progress","Not Started"))</f>
        <v/>
      </c>
      <c r="Q33" s="35">
        <f>IFERROR(MID($A$1,FIND(" acq",$A$1)-4,4)*1,"")</f>
        <v/>
      </c>
      <c r="R33" s="7" t="n"/>
      <c r="S33" s="111" t="n"/>
    </row>
    <row r="34" hidden="1">
      <c r="A34" s="7" t="n">
        <v>127</v>
      </c>
      <c r="B34" s="7" t="inlineStr">
        <is>
          <t>51134-00</t>
        </is>
      </c>
      <c r="C34" s="7" t="inlineStr">
        <is>
          <t>Sanitary sewer piping</t>
        </is>
      </c>
      <c r="D34" s="40" t="inlineStr">
        <is>
          <t>Sewer Pipe Jetting</t>
        </is>
      </c>
      <c r="E34" s="41" t="inlineStr">
        <is>
          <t>GC</t>
        </is>
      </c>
      <c r="F34" s="7" t="inlineStr">
        <is>
          <t>Year 1</t>
        </is>
      </c>
      <c r="G34" s="20" t="n">
        <v>15000</v>
      </c>
      <c r="H34" s="20" t="n">
        <v>15000</v>
      </c>
      <c r="I34" s="21">
        <f>G34-H34</f>
        <v/>
      </c>
      <c r="J34" s="8">
        <f>IF(G34=0,0,H34/G34)</f>
        <v/>
      </c>
      <c r="K34" s="35" t="n">
        <v>0</v>
      </c>
      <c r="L34" s="8">
        <f>MIN(J34,1)</f>
        <v/>
      </c>
      <c r="M34" t="inlineStr">
        <is>
          <t>Sewer Pipe Jetting</t>
        </is>
      </c>
      <c r="N34" s="7">
        <f>IF(E34="GC","1st Call","Other")</f>
        <v/>
      </c>
      <c r="O34" s="7">
        <f>IF(L34&gt;=1,"Complete",IF(L34&gt;0,"In Progress","Not Started"))</f>
        <v/>
      </c>
      <c r="Q34" s="35">
        <f>IFERROR(MID($A$1,FIND(" acq",$A$1)-4,4)*1,"")</f>
        <v/>
      </c>
      <c r="R34" s="7" t="n"/>
      <c r="S34" s="111" t="n"/>
    </row>
    <row r="35" hidden="1" ht="30" customHeight="1">
      <c r="A35" s="17" t="n">
        <v>26</v>
      </c>
      <c r="B35" s="7" t="inlineStr">
        <is>
          <t>51076-00</t>
        </is>
      </c>
      <c r="C35" s="7" t="inlineStr">
        <is>
          <t>Fences &amp; gates - swimming pool</t>
        </is>
      </c>
      <c r="D35" s="40" t="inlineStr">
        <is>
          <t>Repair gates and paint   At gym pool- fix exit gate eye level hinge so it doesn't protrude</t>
        </is>
      </c>
      <c r="E35" s="41" t="inlineStr">
        <is>
          <t>GC</t>
        </is>
      </c>
      <c r="F35" s="7" t="inlineStr">
        <is>
          <t>Year 1</t>
        </is>
      </c>
      <c r="G35" s="20" t="n">
        <v>16000</v>
      </c>
      <c r="H35" s="20" t="n">
        <v>16000</v>
      </c>
      <c r="I35" s="21">
        <f>G35-H35</f>
        <v/>
      </c>
      <c r="J35" s="8">
        <f>IF(G35=0,0,H35/G35)</f>
        <v/>
      </c>
      <c r="K35" s="35" t="n">
        <v>0</v>
      </c>
      <c r="L35" s="8">
        <f>MIN(J35,1)</f>
        <v/>
      </c>
      <c r="M35" t="inlineStr">
        <is>
          <t>Repair gates and paint   At gym pool- fix exit gate eye level hinge so it doesn't protrude</t>
        </is>
      </c>
      <c r="N35" s="7">
        <f>IF(E35="GC","1st Call","Other")</f>
        <v/>
      </c>
      <c r="O35" s="7">
        <f>IF(L35&gt;=1,"Complete",IF(L35&gt;0,"In Progress","Not Started"))</f>
        <v/>
      </c>
      <c r="Q35" s="35">
        <f>IFERROR(MID($A$1,FIND(" acq",$A$1)-4,4)*1,"")</f>
        <v/>
      </c>
      <c r="R35" s="7" t="n"/>
      <c r="S35" s="111" t="n"/>
    </row>
    <row r="36" hidden="1">
      <c r="A36" s="7" t="n">
        <v>61</v>
      </c>
      <c r="B36" s="7" t="inlineStr">
        <is>
          <t>51075-00</t>
        </is>
      </c>
      <c r="C36" s="7" t="inlineStr">
        <is>
          <t>Repair stucco</t>
        </is>
      </c>
      <c r="D36" s="40" t="n"/>
      <c r="E36" s="41" t="inlineStr">
        <is>
          <t>GC</t>
        </is>
      </c>
      <c r="F36" s="7" t="inlineStr">
        <is>
          <t>Year 1</t>
        </is>
      </c>
      <c r="G36" s="20" t="n">
        <v>16000</v>
      </c>
      <c r="H36" s="20" t="n">
        <v>16000</v>
      </c>
      <c r="I36" s="21">
        <f>G36-H36</f>
        <v/>
      </c>
      <c r="J36" s="8">
        <f>IF(G36=0,0,H36/G36)</f>
        <v/>
      </c>
      <c r="K36" s="35" t="n">
        <v>0</v>
      </c>
      <c r="L36" s="8">
        <f>MIN(J36,1)</f>
        <v/>
      </c>
      <c r="N36" s="7">
        <f>IF(E36="GC","1st Call","Other")</f>
        <v/>
      </c>
      <c r="O36" s="7">
        <f>IF(L36&gt;=1,"Complete",IF(L36&gt;0,"In Progress","Not Started"))</f>
        <v/>
      </c>
      <c r="Q36" s="35">
        <f>IFERROR(MID($A$1,FIND(" acq",$A$1)-4,4)*1,"")</f>
        <v/>
      </c>
      <c r="R36" s="7" t="n"/>
      <c r="S36" s="111" t="n"/>
    </row>
    <row r="37" hidden="1" ht="45" customHeight="1">
      <c r="A37" s="17" t="n">
        <v>104</v>
      </c>
      <c r="B37" s="7" t="inlineStr">
        <is>
          <t>51160-00</t>
        </is>
      </c>
      <c r="C37" s="7" t="inlineStr">
        <is>
          <t>Fitness Center Remodel</t>
        </is>
      </c>
      <c r="D37" s="40" t="inlineStr">
        <is>
          <t>Fix front door, add lighting, replace fan with something more commercial, add mini split HVAC, new larger TV, add rubber matting under equipment</t>
        </is>
      </c>
      <c r="E37" s="41" t="inlineStr">
        <is>
          <t>GC</t>
        </is>
      </c>
      <c r="F37" s="7" t="inlineStr">
        <is>
          <t>Year 1</t>
        </is>
      </c>
      <c r="G37" s="20" t="n">
        <v>20000</v>
      </c>
      <c r="H37" s="20" t="n">
        <v>20000</v>
      </c>
      <c r="I37" s="21">
        <f>G37-H37</f>
        <v/>
      </c>
      <c r="J37" s="8">
        <f>IF(G37=0,0,H37/G37)</f>
        <v/>
      </c>
      <c r="K37" s="35" t="n">
        <v>0</v>
      </c>
      <c r="L37" s="8">
        <f>MIN(J37,1)</f>
        <v/>
      </c>
      <c r="M37" t="inlineStr">
        <is>
          <t>Fix front door, add lighting, replace fan with something more commercial, add mini split HVAC, new larger TV, add rubber matting under equipment</t>
        </is>
      </c>
      <c r="N37" s="7">
        <f>IF(E37="GC","1st Call","Other")</f>
        <v/>
      </c>
      <c r="O37" s="7">
        <f>IF(L37&gt;=1,"Complete",IF(L37&gt;0,"In Progress","Not Started"))</f>
        <v/>
      </c>
      <c r="Q37" s="35">
        <f>IFERROR(MID($A$1,FIND(" acq",$A$1)-4,4)*1,"")</f>
        <v/>
      </c>
      <c r="R37" s="7" t="n"/>
      <c r="S37" s="111" t="n"/>
    </row>
    <row r="38" hidden="1">
      <c r="A38" s="7" t="n">
        <v>106</v>
      </c>
      <c r="B38" s="7" t="inlineStr">
        <is>
          <t>51011-00</t>
        </is>
      </c>
      <c r="C38" s="7" t="inlineStr">
        <is>
          <t>Pool Area Remodel- 2 pools</t>
        </is>
      </c>
      <c r="D38" s="40" t="inlineStr">
        <is>
          <t>Allowance for lighting, other enhancements</t>
        </is>
      </c>
      <c r="E38" s="41" t="inlineStr">
        <is>
          <t>GC</t>
        </is>
      </c>
      <c r="F38" s="7" t="inlineStr">
        <is>
          <t>Year 1</t>
        </is>
      </c>
      <c r="G38" s="20" t="n">
        <v>20000</v>
      </c>
      <c r="H38" s="20" t="n">
        <v>20000</v>
      </c>
      <c r="I38" s="21">
        <f>G38-H38</f>
        <v/>
      </c>
      <c r="J38" s="8">
        <f>IF(G38=0,0,H38/G38)</f>
        <v/>
      </c>
      <c r="K38" s="35" t="n">
        <v>0</v>
      </c>
      <c r="L38" s="8">
        <f>MIN(J38,1)</f>
        <v/>
      </c>
      <c r="M38" t="inlineStr">
        <is>
          <t>Allowance for lighting, other enhancements</t>
        </is>
      </c>
      <c r="N38" s="7">
        <f>IF(E38="GC","1st Call","Other")</f>
        <v/>
      </c>
      <c r="O38" s="7">
        <f>IF(L38&gt;=1,"Complete",IF(L38&gt;0,"In Progress","Not Started"))</f>
        <v/>
      </c>
      <c r="Q38" s="35">
        <f>IFERROR(MID($A$1,FIND(" acq",$A$1)-4,4)*1,"")</f>
        <v/>
      </c>
      <c r="S38" s="112" t="n"/>
    </row>
    <row r="39" hidden="1">
      <c r="A39" s="7" t="n">
        <v>20</v>
      </c>
      <c r="B39" s="7" t="inlineStr">
        <is>
          <t>51046-00</t>
        </is>
      </c>
      <c r="C39" s="7" t="inlineStr">
        <is>
          <t>Landscape irrigation</t>
        </is>
      </c>
      <c r="D39" s="40" t="inlineStr">
        <is>
          <t>Inspect and repair</t>
        </is>
      </c>
      <c r="E39" s="41" t="inlineStr">
        <is>
          <t>GC</t>
        </is>
      </c>
      <c r="F39" s="7" t="inlineStr">
        <is>
          <t>Year 1</t>
        </is>
      </c>
      <c r="G39" s="20" t="n">
        <v>21000</v>
      </c>
      <c r="H39" s="20" t="n">
        <v>21000</v>
      </c>
      <c r="I39" s="21">
        <f>G39-H39</f>
        <v/>
      </c>
      <c r="J39" s="8">
        <f>IF(G39=0,0,H39/G39)</f>
        <v/>
      </c>
      <c r="K39" s="35" t="n">
        <v>0</v>
      </c>
      <c r="L39" s="18">
        <f>MIN(J39,1)</f>
        <v/>
      </c>
      <c r="M39" s="48" t="inlineStr">
        <is>
          <t>Inspect and repair</t>
        </is>
      </c>
      <c r="N39" s="48">
        <f>IF(E39="GC","1st Call","Other")</f>
        <v/>
      </c>
      <c r="O39" s="48">
        <f>IF(L39&gt;=1,"Complete",IF(L39&gt;0,"In Progress","Not Started"))</f>
        <v/>
      </c>
      <c r="P39" s="48" t="n"/>
      <c r="Q39" s="70">
        <f>IFERROR(MID($A$1,FIND(" acq",$A$1)-4,4)*1,"")</f>
        <v/>
      </c>
      <c r="S39" s="112" t="n"/>
    </row>
    <row r="40" hidden="1">
      <c r="A40" s="17" t="n">
        <v>21</v>
      </c>
      <c r="B40" s="7" t="inlineStr">
        <is>
          <t>51076-00</t>
        </is>
      </c>
      <c r="C40" s="7" t="inlineStr">
        <is>
          <t>Fences &amp; gates - site perimeter</t>
        </is>
      </c>
      <c r="D40" s="40" t="inlineStr">
        <is>
          <t>Paint Iron fencing on perimeter of community</t>
        </is>
      </c>
      <c r="E40" s="41" t="inlineStr">
        <is>
          <t>GC</t>
        </is>
      </c>
      <c r="F40" s="7" t="inlineStr">
        <is>
          <t>Year 1</t>
        </is>
      </c>
      <c r="G40" s="20" t="n">
        <v>25000</v>
      </c>
      <c r="H40" s="20" t="n">
        <v>25000</v>
      </c>
      <c r="I40" s="21">
        <f>G40-H40</f>
        <v/>
      </c>
      <c r="J40" s="8">
        <f>IF(G40=0,0,H40/G40)</f>
        <v/>
      </c>
      <c r="K40" s="35" t="n">
        <v>0</v>
      </c>
      <c r="L40" s="8">
        <f>MIN(J40,1)</f>
        <v/>
      </c>
      <c r="M40" t="inlineStr">
        <is>
          <t>Paint Iron fencing on perimeter of community</t>
        </is>
      </c>
      <c r="N40" s="7">
        <f>IF(E40="GC","1st Call","Other")</f>
        <v/>
      </c>
      <c r="O40" s="7">
        <f>IF(L40&gt;=1,"Complete",IF(L40&gt;0,"In Progress","Not Started"))</f>
        <v/>
      </c>
      <c r="Q40" s="35">
        <f>IFERROR(MID($A$1,FIND(" acq",$A$1)-4,4)*1,"")</f>
        <v/>
      </c>
      <c r="S40" s="112" t="n"/>
    </row>
    <row r="41" hidden="1">
      <c r="A41" s="7" t="n">
        <v>64</v>
      </c>
      <c r="B41" s="7" t="inlineStr">
        <is>
          <t>51082-00</t>
        </is>
      </c>
      <c r="C41" s="7" t="inlineStr">
        <is>
          <t>Repair / replace wood trim</t>
        </is>
      </c>
      <c r="D41" s="40" t="inlineStr">
        <is>
          <t>Replace rotted trim and fascia</t>
        </is>
      </c>
      <c r="E41" s="41" t="inlineStr">
        <is>
          <t>GC</t>
        </is>
      </c>
      <c r="F41" s="7" t="inlineStr">
        <is>
          <t>Year 1</t>
        </is>
      </c>
      <c r="G41" s="20" t="n">
        <v>26000</v>
      </c>
      <c r="H41" s="20" t="n">
        <v>26000</v>
      </c>
      <c r="I41" s="21">
        <f>G41-H41</f>
        <v/>
      </c>
      <c r="J41" s="8">
        <f>IF(G41=0,0,H41/G41)</f>
        <v/>
      </c>
      <c r="K41" s="35" t="n">
        <v>0</v>
      </c>
      <c r="L41" s="8">
        <f>MIN(J41,1)</f>
        <v/>
      </c>
      <c r="M41" t="inlineStr">
        <is>
          <t>Replace rotted trim and fascia</t>
        </is>
      </c>
      <c r="N41" s="7">
        <f>IF(E41="GC","1st Call","Other")</f>
        <v/>
      </c>
      <c r="O41" s="7">
        <f>IF(L41&gt;=1,"Complete",IF(L41&gt;0,"In Progress","Not Started"))</f>
        <v/>
      </c>
      <c r="Q41" s="35">
        <f>IFERROR(MID($A$1,FIND(" acq",$A$1)-4,4)*1,"")</f>
        <v/>
      </c>
      <c r="S41" s="112" t="n"/>
    </row>
    <row r="42" hidden="1">
      <c r="A42" s="17" t="n">
        <v>137</v>
      </c>
      <c r="B42" s="7" t="inlineStr">
        <is>
          <t>51141-00</t>
        </is>
      </c>
      <c r="C42" s="7" t="inlineStr">
        <is>
          <t xml:space="preserve">Replace breezeway lights </t>
        </is>
      </c>
      <c r="D42" s="40" t="inlineStr">
        <is>
          <t>Replace ceiling lights in breezeways</t>
        </is>
      </c>
      <c r="E42" s="41" t="inlineStr">
        <is>
          <t>GC</t>
        </is>
      </c>
      <c r="F42" s="7" t="inlineStr">
        <is>
          <t>Year 1</t>
        </is>
      </c>
      <c r="G42" s="20" t="n">
        <v>28000</v>
      </c>
      <c r="H42" s="20" t="n">
        <v>28000</v>
      </c>
      <c r="I42" s="21">
        <f>G42-H42</f>
        <v/>
      </c>
      <c r="J42" s="8">
        <f>IF(G42=0,0,H42/G42)</f>
        <v/>
      </c>
      <c r="K42" s="35" t="n">
        <v>0</v>
      </c>
      <c r="L42" s="8">
        <f>MIN(J42,1)</f>
        <v/>
      </c>
      <c r="M42" t="inlineStr">
        <is>
          <t>Replace ceiling lights in breezeways</t>
        </is>
      </c>
      <c r="N42" s="7">
        <f>IF(E42="GC","1st Call","Other")</f>
        <v/>
      </c>
      <c r="O42" s="7">
        <f>IF(L42&gt;=1,"Complete",IF(L42&gt;0,"In Progress","Not Started"))</f>
        <v/>
      </c>
      <c r="Q42" s="35">
        <f>IFERROR(MID($A$1,FIND(" acq",$A$1)-4,4)*1,"")</f>
        <v/>
      </c>
      <c r="S42" s="112" t="n"/>
    </row>
    <row r="43" hidden="1" ht="75" customHeight="1">
      <c r="A43" s="7" t="n">
        <v>19</v>
      </c>
      <c r="B43" s="7" t="inlineStr">
        <is>
          <t>51043-00</t>
        </is>
      </c>
      <c r="C43" s="7" t="inlineStr">
        <is>
          <t>Landscaping</t>
        </is>
      </c>
      <c r="D43" s="40" t="inlineStr">
        <is>
          <t>Tree trim and landscape maintenance throughout
From PCA- 3.2.4- Overgrown trees were observed to be in contact with the building facades along the perimeters of the buildings. Landscaping materials should not be in contact with the buildings or rooflines. Trimming all overgrown trees is recommended.</t>
        </is>
      </c>
      <c r="E43" s="41" t="inlineStr">
        <is>
          <t>GC</t>
        </is>
      </c>
      <c r="F43" s="7" t="inlineStr">
        <is>
          <t>Year 1</t>
        </is>
      </c>
      <c r="G43" s="20" t="n">
        <v>30000</v>
      </c>
      <c r="H43" s="20" t="n">
        <v>30000</v>
      </c>
      <c r="I43" s="21">
        <f>G43-H43</f>
        <v/>
      </c>
      <c r="J43" s="8">
        <f>IF(G43=0,0,H43/G43)</f>
        <v/>
      </c>
      <c r="K43" s="35" t="n">
        <v>0</v>
      </c>
      <c r="L43" s="8">
        <f>MIN(J43,1)</f>
        <v/>
      </c>
      <c r="M43" t="inlineStr">
        <is>
          <t>Tree trim and landscape maintenance throughout
From PCA- 3.2.4- Overgrown trees were observed to be in contact with the building facades along the perimeters of the buildings. Landscaping materials sh</t>
        </is>
      </c>
      <c r="N43" s="7">
        <f>IF(E43="GC","1st Call","Other")</f>
        <v/>
      </c>
      <c r="O43" s="7">
        <f>IF(L43&gt;=1,"Complete",IF(L43&gt;0,"In Progress","Not Started"))</f>
        <v/>
      </c>
      <c r="Q43" s="35">
        <f>IFERROR(MID($A$1,FIND(" acq",$A$1)-4,4)*1,"")</f>
        <v/>
      </c>
      <c r="S43" s="132" t="n">
        <v>45602</v>
      </c>
    </row>
    <row r="44" hidden="1">
      <c r="A44" s="7" t="n">
        <v>22</v>
      </c>
      <c r="B44" s="7" t="inlineStr">
        <is>
          <t>51023-00</t>
        </is>
      </c>
      <c r="C44" s="7" t="inlineStr">
        <is>
          <t>Resurface swimming pool</t>
        </is>
      </c>
      <c r="D44" s="40" t="inlineStr">
        <is>
          <t>Resurface two hot tubs</t>
        </is>
      </c>
      <c r="E44" s="41" t="inlineStr">
        <is>
          <t>GC</t>
        </is>
      </c>
      <c r="F44" s="7" t="inlineStr">
        <is>
          <t>Year 1</t>
        </is>
      </c>
      <c r="G44" s="20" t="n">
        <v>32000</v>
      </c>
      <c r="H44" s="20" t="n">
        <v>32000</v>
      </c>
      <c r="I44" s="21">
        <f>G44-H44</f>
        <v/>
      </c>
      <c r="J44" s="8">
        <f>IF(G44=0,0,H44/G44)</f>
        <v/>
      </c>
      <c r="K44" s="35" t="n">
        <v>0</v>
      </c>
      <c r="L44" s="8">
        <f>MIN(J44,1)</f>
        <v/>
      </c>
      <c r="M44" t="inlineStr">
        <is>
          <t>Resurface two hot tubs</t>
        </is>
      </c>
      <c r="N44" s="7">
        <f>IF(E44="GC","1st Call","Other")</f>
        <v/>
      </c>
      <c r="O44" s="7">
        <f>IF(L44&gt;=1,"Complete",IF(L44&gt;0,"In Progress","Not Started"))</f>
        <v/>
      </c>
      <c r="Q44" s="35">
        <f>IFERROR(MID($A$1,FIND(" acq",$A$1)-4,4)*1,"")</f>
        <v/>
      </c>
      <c r="S44" s="112" t="n"/>
    </row>
    <row r="45" hidden="1" ht="30" customHeight="1">
      <c r="A45" s="17" t="n">
        <v>62</v>
      </c>
      <c r="B45" s="7" t="inlineStr">
        <is>
          <t>51160-00</t>
        </is>
      </c>
      <c r="C45" s="7" t="inlineStr">
        <is>
          <t>Interior Hallway painting</t>
        </is>
      </c>
      <c r="D45" s="40" t="inlineStr">
        <is>
          <t>Paint hallways and front doors, Stripe stair treads in breezeways to address trip hazards</t>
        </is>
      </c>
      <c r="E45" s="41" t="inlineStr">
        <is>
          <t>GC</t>
        </is>
      </c>
      <c r="F45" s="7" t="inlineStr">
        <is>
          <t>Year 1</t>
        </is>
      </c>
      <c r="G45" s="20" t="n">
        <v>32000</v>
      </c>
      <c r="H45" s="20" t="n">
        <v>32000</v>
      </c>
      <c r="I45" s="21">
        <f>G45-H45</f>
        <v/>
      </c>
      <c r="J45" s="8">
        <f>IF(G45=0,0,H45/G45)</f>
        <v/>
      </c>
      <c r="K45" s="35" t="n">
        <v>0</v>
      </c>
      <c r="L45" s="8">
        <f>MIN(J45,1)</f>
        <v/>
      </c>
      <c r="M45" t="inlineStr">
        <is>
          <t>Paint hallways and front doors, Stripe stair treads in breezeways to address trip hazards</t>
        </is>
      </c>
      <c r="N45" s="7">
        <f>IF(E45="GC","1st Call","Other")</f>
        <v/>
      </c>
      <c r="O45" s="7">
        <f>IF(L45&gt;=1,"Complete",IF(L45&gt;0,"In Progress","Not Started"))</f>
        <v/>
      </c>
      <c r="Q45" s="35">
        <f>IFERROR(MID($A$1,FIND(" acq",$A$1)-4,4)*1,"")</f>
        <v/>
      </c>
      <c r="S45" s="112" t="n"/>
    </row>
    <row r="46" hidden="1" ht="45" customHeight="1">
      <c r="A46" s="17" t="n">
        <v>53</v>
      </c>
      <c r="B46" s="7" t="inlineStr">
        <is>
          <t>51061-00</t>
        </is>
      </c>
      <c r="C46" s="7" t="inlineStr">
        <is>
          <t>Asphalt composite shingle roofing</t>
        </is>
      </c>
      <c r="D46" s="40" t="inlineStr">
        <is>
          <t>Reportedly roofs were replaced on unit building 4 years ago however the ancillary buildings were not done.  Allowance for car port roof repairs &amp; replacements</t>
        </is>
      </c>
      <c r="E46" s="41" t="inlineStr">
        <is>
          <t>GC</t>
        </is>
      </c>
      <c r="F46" s="7" t="inlineStr">
        <is>
          <t>Year 1</t>
        </is>
      </c>
      <c r="G46" s="20" t="n">
        <v>35000</v>
      </c>
      <c r="H46" s="20" t="n">
        <v>35000</v>
      </c>
      <c r="I46" s="21">
        <f>G46-H46</f>
        <v/>
      </c>
      <c r="J46" s="8">
        <f>IF(G46=0,0,H46/G46)</f>
        <v/>
      </c>
      <c r="K46" s="35" t="n">
        <v>0</v>
      </c>
      <c r="L46" s="8">
        <f>MIN(J46,1)</f>
        <v/>
      </c>
      <c r="M46" t="inlineStr">
        <is>
          <t>Reportedly roofs were replaced on unit building 4 years ago however the ancillary buildings were not done.  Allowance for car port roof repairs &amp; replacements</t>
        </is>
      </c>
      <c r="N46" s="7">
        <f>IF(E46="GC","1st Call","Other")</f>
        <v/>
      </c>
      <c r="O46" s="7">
        <f>IF(L46&gt;=1,"Complete",IF(L46&gt;0,"In Progress","Not Started"))</f>
        <v/>
      </c>
      <c r="Q46" s="35">
        <f>IFERROR(MID($A$1,FIND(" acq",$A$1)-4,4)*1,"")</f>
        <v/>
      </c>
      <c r="S46" s="112" t="n"/>
    </row>
    <row r="47" hidden="1" ht="30" customHeight="1">
      <c r="A47" s="17" t="n">
        <v>30</v>
      </c>
      <c r="B47" s="7" t="inlineStr">
        <is>
          <t>51992-00</t>
        </is>
      </c>
      <c r="C47" s="7" t="inlineStr">
        <is>
          <t>Termite Treatment &amp; Repairs</t>
        </is>
      </c>
      <c r="D47" s="40" t="inlineStr">
        <is>
          <t>WDIR treatment and repairs will be required by lender within 60-90 days of closing.  Reference Terminix report and quote.</t>
        </is>
      </c>
      <c r="E47" s="41" t="inlineStr">
        <is>
          <t>GC</t>
        </is>
      </c>
      <c r="F47" s="7" t="inlineStr">
        <is>
          <t>Year 1</t>
        </is>
      </c>
      <c r="G47" s="20" t="n">
        <v>40000</v>
      </c>
      <c r="H47" s="20" t="n">
        <v>40000</v>
      </c>
      <c r="I47" s="21">
        <f>G47-H47</f>
        <v/>
      </c>
      <c r="J47" s="8">
        <f>IF(G47=0,0,H47/G47)</f>
        <v/>
      </c>
      <c r="K47" s="35" t="n">
        <v>0</v>
      </c>
      <c r="L47" s="8">
        <f>MIN(J47,1)</f>
        <v/>
      </c>
      <c r="M47" t="inlineStr">
        <is>
          <t>WDIR treatment and repairs will be required by lender within 60-90 days of closing.  Reference Terminix report and quote.</t>
        </is>
      </c>
      <c r="N47" s="7">
        <f>IF(E47="GC","1st Call","Other")</f>
        <v/>
      </c>
      <c r="O47" s="7">
        <f>IF(L47&gt;=1,"Complete",IF(L47&gt;0,"In Progress","Not Started"))</f>
        <v/>
      </c>
      <c r="Q47" s="35">
        <f>IFERROR(MID($A$1,FIND(" acq",$A$1)-4,4)*1,"")</f>
        <v/>
      </c>
      <c r="S47" s="132" t="n">
        <v>45602</v>
      </c>
    </row>
    <row r="48" hidden="1" ht="30" customHeight="1">
      <c r="A48" s="7" t="n">
        <v>119</v>
      </c>
      <c r="B48" s="7" t="inlineStr">
        <is>
          <t>51998-00</t>
        </is>
      </c>
      <c r="C48" s="7" t="inlineStr">
        <is>
          <t>New storage units by leasing office pool</t>
        </is>
      </c>
      <c r="D48" s="40" t="inlineStr">
        <is>
          <t>Add 8 new units against car port wall, behind existing storage units</t>
        </is>
      </c>
      <c r="E48" s="41" t="inlineStr">
        <is>
          <t>GC</t>
        </is>
      </c>
      <c r="F48" s="7" t="inlineStr">
        <is>
          <t>Year 1</t>
        </is>
      </c>
      <c r="G48" s="20" t="n">
        <v>40000</v>
      </c>
      <c r="H48" s="20" t="n">
        <v>40000</v>
      </c>
      <c r="I48" s="21">
        <f>G48-H48</f>
        <v/>
      </c>
      <c r="J48" s="8">
        <f>IF(G48=0,0,H48/G48)</f>
        <v/>
      </c>
      <c r="K48" s="35" t="n">
        <v>0</v>
      </c>
      <c r="L48" s="8">
        <f>MIN(J48,1)</f>
        <v/>
      </c>
      <c r="M48" t="inlineStr">
        <is>
          <t>Add 8 new units against car port wall, behind existing storage units</t>
        </is>
      </c>
      <c r="N48" s="7">
        <f>IF(E48="GC","1st Call","Other")</f>
        <v/>
      </c>
      <c r="O48" s="7">
        <f>IF(L48&gt;=1,"Complete",IF(L48&gt;0,"In Progress","Not Started"))</f>
        <v/>
      </c>
      <c r="Q48" s="35">
        <f>IFERROR(MID($A$1,FIND(" acq",$A$1)-4,4)*1,"")</f>
        <v/>
      </c>
      <c r="S48" s="112" t="n"/>
    </row>
    <row r="49" hidden="1" ht="75" customHeight="1">
      <c r="A49" s="7" t="n">
        <v>18</v>
      </c>
      <c r="B49" s="7" t="inlineStr">
        <is>
          <t>51053-00</t>
        </is>
      </c>
      <c r="C49" s="7" t="inlineStr">
        <is>
          <t xml:space="preserve">Asphalt Coating </t>
        </is>
      </c>
      <c r="D49" s="40" t="inlineStr">
        <is>
          <t>West side of community needs to be seal coated and crack fill From PCA- 3.2.2- Damaged pavement consisting of linear cracking, alligator cracking, potholes, and surface raveling was present at the drive aisles at both sides of the property. Sectional full-depth replacement and crack routing/sealing is recommended.</t>
        </is>
      </c>
      <c r="E49" s="41" t="inlineStr">
        <is>
          <t>GC</t>
        </is>
      </c>
      <c r="F49" s="7" t="inlineStr">
        <is>
          <t>Year 1</t>
        </is>
      </c>
      <c r="G49" s="20" t="n">
        <v>49000</v>
      </c>
      <c r="H49" s="20" t="n">
        <v>49000</v>
      </c>
      <c r="I49" s="21">
        <f>G49-H49</f>
        <v/>
      </c>
      <c r="J49" s="8">
        <f>IF(G49=0,0,H49/G49)</f>
        <v/>
      </c>
      <c r="K49" s="35" t="n">
        <v>0</v>
      </c>
      <c r="L49" s="8">
        <f>MIN(J49,1)</f>
        <v/>
      </c>
      <c r="M49" t="inlineStr">
        <is>
          <t>West side of community needs to be seal coated and crack fill From PCA- 3.2.2- Damaged pavement consisting of linear cracking, alligator cracking, potholes, and surface raveling was present at the dri</t>
        </is>
      </c>
      <c r="N49" s="7">
        <f>IF(E49="GC","1st Call","Other")</f>
        <v/>
      </c>
      <c r="O49" s="7">
        <f>IF(L49&gt;=1,"Complete",IF(L49&gt;0,"In Progress","Not Started"))</f>
        <v/>
      </c>
      <c r="Q49" s="35">
        <f>IFERROR(MID($A$1,FIND(" acq",$A$1)-4,4)*1,"")</f>
        <v/>
      </c>
      <c r="S49" s="112" t="n"/>
    </row>
    <row r="50" hidden="1" ht="105" customHeight="1">
      <c r="A50" s="7" t="n">
        <v>24</v>
      </c>
      <c r="B50" s="7" t="inlineStr">
        <is>
          <t>51022-00</t>
        </is>
      </c>
      <c r="C50" s="7" t="inlineStr">
        <is>
          <t>Replace swimming pool deck</t>
        </is>
      </c>
      <c r="D50" s="40" t="inlineStr">
        <is>
          <t>Both pool decks need to be cleaned, etched and coated.
Replacing decks add $60k totalAt Leasing pool- look at changing entry for adjacent maintenance shed to back side, or relocate current maintenance shop From PCA- 3.2.9- Cracking was observed at the concrete decking surrounding the swimming pool at 1100 Fairhaven. Repair of the cracked concrete pool deck is recommended.</t>
        </is>
      </c>
      <c r="E50" s="41" t="inlineStr">
        <is>
          <t>GC</t>
        </is>
      </c>
      <c r="F50" s="7" t="inlineStr">
        <is>
          <t>Year 1</t>
        </is>
      </c>
      <c r="G50" s="20" t="n">
        <v>50000</v>
      </c>
      <c r="H50" s="20" t="n">
        <v>50000</v>
      </c>
      <c r="I50" s="21">
        <f>G50-H50</f>
        <v/>
      </c>
      <c r="J50" s="8">
        <f>IF(G50=0,0,H50/G50)</f>
        <v/>
      </c>
      <c r="K50" s="35" t="n">
        <v>0</v>
      </c>
      <c r="L50" s="8">
        <f>MIN(J50,1)</f>
        <v/>
      </c>
      <c r="M50" t="inlineStr">
        <is>
          <t>Both pool decks need to be cleaned, etched and coated.
Replacing decks add $60k totalAt Leasing pool- look at changing entry for adjacent maintenance shed to back side, or relocate current maintenance</t>
        </is>
      </c>
      <c r="N50" s="7">
        <f>IF(E50="GC","1st Call","Other")</f>
        <v/>
      </c>
      <c r="O50" s="7">
        <f>IF(L50&gt;=1,"Complete",IF(L50&gt;0,"In Progress","Not Started"))</f>
        <v/>
      </c>
      <c r="Q50" s="35">
        <f>IFERROR(MID($A$1,FIND(" acq",$A$1)-4,4)*1,"")</f>
        <v/>
      </c>
      <c r="S50" s="112" t="n"/>
    </row>
    <row r="51">
      <c r="A51" s="17" t="n">
        <v>116</v>
      </c>
      <c r="B51" s="7" t="inlineStr">
        <is>
          <t>51168-00</t>
        </is>
      </c>
      <c r="C51" s="7" t="inlineStr">
        <is>
          <t>Package Lockers</t>
        </is>
      </c>
      <c r="D51" s="40" t="inlineStr">
        <is>
          <t>Add package locker system</t>
        </is>
      </c>
      <c r="E51" s="67" t="inlineStr">
        <is>
          <t>Capex</t>
        </is>
      </c>
      <c r="F51" s="7" t="inlineStr">
        <is>
          <t>Year 1</t>
        </is>
      </c>
      <c r="G51" s="20" t="n">
        <v>50000</v>
      </c>
      <c r="H51" s="20" t="n">
        <v>0</v>
      </c>
      <c r="I51" s="21">
        <f>G51-H51</f>
        <v/>
      </c>
      <c r="J51" s="8">
        <f>IF(G51=0,0,H51/G51)</f>
        <v/>
      </c>
      <c r="K51" s="35" t="inlineStr">
        <is>
          <t>N/A</t>
        </is>
      </c>
      <c r="L51" s="8">
        <f>MIN(J51,1)</f>
        <v/>
      </c>
      <c r="M51" t="inlineStr">
        <is>
          <t>Add package locker system</t>
        </is>
      </c>
      <c r="N51" s="7">
        <f>IF(E51="GC","1st Call","Other")</f>
        <v/>
      </c>
      <c r="O51" s="7">
        <f>IF(L51&gt;=1,"Complete",IF(L51&gt;0,"In Progress","Not Started"))</f>
        <v/>
      </c>
      <c r="Q51" s="35">
        <f>IFERROR(MID($A$1,FIND(" acq",$A$1)-4,4)*1,"")</f>
        <v/>
      </c>
      <c r="S51" s="112" t="n"/>
    </row>
    <row r="52" hidden="1" ht="45" customHeight="1">
      <c r="A52" s="17" t="n">
        <v>123</v>
      </c>
      <c r="B52" s="7" t="inlineStr">
        <is>
          <t>51110-00</t>
        </is>
      </c>
      <c r="C52" s="7" t="inlineStr">
        <is>
          <t>Common area water heaters / boilers</t>
        </is>
      </c>
      <c r="D52" s="40" t="inlineStr">
        <is>
          <t>3 Boilers are reported to be original, contingency for replacement. 1 goes out frequently and they have a bid for $21k to replace</t>
        </is>
      </c>
      <c r="E52" s="41" t="inlineStr">
        <is>
          <t>GC</t>
        </is>
      </c>
      <c r="F52" s="7" t="inlineStr">
        <is>
          <t>Year 1</t>
        </is>
      </c>
      <c r="G52" s="20" t="n">
        <v>63000</v>
      </c>
      <c r="H52" s="20" t="n">
        <v>63000</v>
      </c>
      <c r="I52" s="21">
        <f>G52-H52</f>
        <v/>
      </c>
      <c r="J52" s="8">
        <f>IF(G52=0,0,H52/G52)</f>
        <v/>
      </c>
      <c r="K52" s="35" t="n">
        <v>0</v>
      </c>
      <c r="L52" s="8">
        <f>MIN(J52,1)</f>
        <v/>
      </c>
      <c r="M52" t="inlineStr">
        <is>
          <t>3 Boilers are reported to be original, contingency for replacement. 1 goes out frequently and they have a bid for $21k to replace</t>
        </is>
      </c>
      <c r="N52" s="7">
        <f>IF(E52="GC","1st Call","Other")</f>
        <v/>
      </c>
      <c r="O52" s="7">
        <f>IF(L52&gt;=1,"Complete",IF(L52&gt;0,"In Progress","Not Started"))</f>
        <v/>
      </c>
      <c r="Q52" s="35">
        <f>IFERROR(MID($A$1,FIND(" acq",$A$1)-4,4)*1,"")</f>
        <v/>
      </c>
      <c r="S52" s="112" t="n"/>
    </row>
    <row r="53" hidden="1">
      <c r="A53" s="7" t="n">
        <v>107</v>
      </c>
      <c r="B53" s="7" t="inlineStr">
        <is>
          <t>51011-00</t>
        </is>
      </c>
      <c r="C53" s="7" t="inlineStr">
        <is>
          <t>Pool Furniture- 2 pools</t>
        </is>
      </c>
      <c r="D53" s="40" t="inlineStr">
        <is>
          <t>New furniture &amp; games</t>
        </is>
      </c>
      <c r="E53" s="41" t="inlineStr">
        <is>
          <t>GC</t>
        </is>
      </c>
      <c r="F53" s="7" t="inlineStr">
        <is>
          <t>Year 1</t>
        </is>
      </c>
      <c r="G53" s="20" t="n">
        <v>70000</v>
      </c>
      <c r="H53" s="20" t="n">
        <v>70000</v>
      </c>
      <c r="I53" s="21">
        <f>G53-H53</f>
        <v/>
      </c>
      <c r="J53" s="8">
        <f>IF(G53=0,0,H53/G53)</f>
        <v/>
      </c>
      <c r="K53" s="35" t="n">
        <v>0</v>
      </c>
      <c r="L53" s="8">
        <f>MIN(J53,1)</f>
        <v/>
      </c>
      <c r="M53" t="inlineStr">
        <is>
          <t>New furniture &amp; games</t>
        </is>
      </c>
      <c r="N53" s="7">
        <f>IF(E53="GC","1st Call","Other")</f>
        <v/>
      </c>
      <c r="O53" s="7">
        <f>IF(L53&gt;=1,"Complete",IF(L53&gt;0,"In Progress","Not Started"))</f>
        <v/>
      </c>
      <c r="Q53" s="35">
        <f>IFERROR(MID($A$1,FIND(" acq",$A$1)-4,4)*1,"")</f>
        <v/>
      </c>
      <c r="S53" s="112" t="n"/>
    </row>
    <row r="54" hidden="1" ht="75" customHeight="1">
      <c r="A54" s="17" t="n">
        <v>131</v>
      </c>
      <c r="B54" s="7" t="inlineStr">
        <is>
          <t>51120-00</t>
        </is>
      </c>
      <c r="C54" s="7" t="inlineStr">
        <is>
          <t>HVAC</t>
        </is>
      </c>
      <c r="D54" s="40" t="inlineStr">
        <is>
          <t>Contingency for HVAC replacements
From PCA- 5.2- While generally reported to be functional, approximately 80% of the units appear to be in service past the end of useful life. As such, replacement of these units is recommended in the short term.</t>
        </is>
      </c>
      <c r="E54" s="41" t="inlineStr">
        <is>
          <t>GC</t>
        </is>
      </c>
      <c r="F54" s="7" t="inlineStr">
        <is>
          <t>Year 1</t>
        </is>
      </c>
      <c r="G54" s="20" t="n">
        <v>75000</v>
      </c>
      <c r="H54" s="20" t="n">
        <v>75000</v>
      </c>
      <c r="I54" s="21">
        <f>G54-H54</f>
        <v/>
      </c>
      <c r="J54" s="8">
        <f>IF(G54=0,0,H54/G54)</f>
        <v/>
      </c>
      <c r="K54" s="35" t="n">
        <v>0</v>
      </c>
      <c r="L54" s="8">
        <f>MIN(J54,1)</f>
        <v/>
      </c>
      <c r="M54" t="inlineStr">
        <is>
          <t xml:space="preserve">Contingency for HVAC replacements
From PCA- 5.2- While generally reported to be functional, approximately 80% of the units appear to be in service past the end of useful life. As such, replacement of </t>
        </is>
      </c>
      <c r="N54" s="7">
        <f>IF(E54="GC","1st Call","Other")</f>
        <v/>
      </c>
      <c r="O54" s="7">
        <f>IF(L54&gt;=1,"Complete",IF(L54&gt;0,"In Progress","Not Started"))</f>
        <v/>
      </c>
      <c r="Q54" s="35">
        <f>IFERROR(MID($A$1,FIND(" acq",$A$1)-4,4)*1,"")</f>
        <v/>
      </c>
      <c r="S54" s="112" t="n"/>
    </row>
    <row r="55" hidden="1">
      <c r="A55" s="7" t="n">
        <v>27</v>
      </c>
      <c r="B55" s="7" t="inlineStr">
        <is>
          <t>51172-00</t>
        </is>
      </c>
      <c r="C55" s="7" t="inlineStr">
        <is>
          <t>Carports / Garages</t>
        </is>
      </c>
      <c r="D55" s="40" t="inlineStr">
        <is>
          <t>Replace rotted wood and paint parking buildings Exterior only</t>
        </is>
      </c>
      <c r="E55" s="41" t="inlineStr">
        <is>
          <t>GC</t>
        </is>
      </c>
      <c r="F55" s="7" t="inlineStr">
        <is>
          <t>Year 1</t>
        </is>
      </c>
      <c r="G55" s="20" t="n">
        <v>95000</v>
      </c>
      <c r="H55" s="20" t="n">
        <v>95000</v>
      </c>
      <c r="I55" s="21">
        <f>G55-H55</f>
        <v/>
      </c>
      <c r="J55" s="8">
        <f>IF(G55=0,0,H55/G55)</f>
        <v/>
      </c>
      <c r="K55" s="35" t="n">
        <v>0</v>
      </c>
      <c r="L55" s="8">
        <f>MIN(J55,1)</f>
        <v/>
      </c>
      <c r="M55" t="inlineStr">
        <is>
          <t>Replace rotted wood and paint parking buildings Exterior only</t>
        </is>
      </c>
      <c r="N55" s="7">
        <f>IF(E55="GC","1st Call","Other")</f>
        <v/>
      </c>
      <c r="O55" s="7">
        <f>IF(L55&gt;=1,"Complete",IF(L55&gt;0,"In Progress","Not Started"))</f>
        <v/>
      </c>
      <c r="Q55" s="35">
        <f>IFERROR(MID($A$1,FIND(" acq",$A$1)-4,4)*1,"")</f>
        <v/>
      </c>
      <c r="S55" s="112" t="n"/>
    </row>
    <row r="56" hidden="1" ht="240" customHeight="1">
      <c r="A56" s="17" t="n">
        <v>15</v>
      </c>
      <c r="B56" s="7" t="inlineStr">
        <is>
          <t>51200-00</t>
        </is>
      </c>
      <c r="C56" s="7" t="inlineStr">
        <is>
          <t>Gas Submeter Replacements</t>
        </is>
      </c>
      <c r="D56" s="40" t="inlineStr">
        <is>
          <t>Need to replace old submeters, 10% will be inspected each year by Orange County Weights &amp; Measures. Summary from property:This property is sub-metered. We own the meters (not the gas company) and that is why we get the proceeds from water, trash, gas and electric from all the bills(RUBS). Real page is the servicing company. We did have our maintenance crew install the electric meters, so I would assume that we would just have our maintenance personnel install the gas meters. We just paid our maintenance crew hourly wage and it was a couple of days.  You may confirm with Real Page, Reina Laymus 972-810-2274, reina.layumas@realpage.com. All meters MUST be checked by OC Weights and Measures (registration is receipt is in the Dropbox)Permit #EG-00921 and it is a requirement to have a ten-year maintenance check.  I have included the explanation in the Dropbox, please refer to it or confirm with Reina Laymus Direct Line 972-810-2274</t>
        </is>
      </c>
      <c r="E56" s="41" t="inlineStr">
        <is>
          <t>GC</t>
        </is>
      </c>
      <c r="F56" s="7" t="inlineStr">
        <is>
          <t>Year 1</t>
        </is>
      </c>
      <c r="G56" s="20" t="n">
        <v>96000</v>
      </c>
      <c r="H56" s="20" t="n">
        <v>96000</v>
      </c>
      <c r="I56" s="21">
        <f>G56-H56</f>
        <v/>
      </c>
      <c r="J56" s="8">
        <f>IF(G56=0,0,H56/G56)</f>
        <v/>
      </c>
      <c r="K56" s="35" t="n">
        <v>0</v>
      </c>
      <c r="L56" s="8">
        <f>MIN(J56,1)</f>
        <v/>
      </c>
      <c r="M56" t="inlineStr">
        <is>
          <t>Need to replace old submeters, 10% will be inspected each year by Orange County Weights &amp; Measures. Summary from property:This property is sub-metered. We own the meters (not the gas company) and that</t>
        </is>
      </c>
      <c r="N56" s="7">
        <f>IF(E56="GC","1st Call","Other")</f>
        <v/>
      </c>
      <c r="O56" s="7">
        <f>IF(L56&gt;=1,"Complete",IF(L56&gt;0,"In Progress","Not Started"))</f>
        <v/>
      </c>
      <c r="Q56" s="35">
        <f>IFERROR(MID($A$1,FIND(" acq",$A$1)-4,4)*1,"")</f>
        <v/>
      </c>
      <c r="S56" s="112" t="n"/>
    </row>
    <row r="57" hidden="1" ht="180" customHeight="1">
      <c r="A57" s="7" t="n">
        <v>16</v>
      </c>
      <c r="B57" s="7" t="inlineStr">
        <is>
          <t>51050-00</t>
        </is>
      </c>
      <c r="C57" s="7" t="inlineStr">
        <is>
          <t>Pavement</t>
        </is>
      </c>
      <c r="D57" s="40" t="inlineStr">
        <is>
          <t>East side of community has deteriorated drives that need to be milled and overlayed From PCA- 3.2.1- The concrete drainage swales appeared to be in good to fair condition. Isolated areas of damage swales were observed throughout the property, primarily near heavy alligator cracking of the asphalt pavement. Replacement of the damaged concrete swales is recommended in conjunction with the asphalt pavement repairs discussed below.From PCA- 3.2.2- Damaged pavement consisting of linear cracking, alligator cracking, potholes, and surface raveling was present at the drive aisles at both sides of the property. Sectional full-depth replacement and crack routing/sealing is recommended.</t>
        </is>
      </c>
      <c r="E57" s="41" t="inlineStr">
        <is>
          <t>GC</t>
        </is>
      </c>
      <c r="F57" s="7" t="inlineStr">
        <is>
          <t>Year 1</t>
        </is>
      </c>
      <c r="G57" s="20" t="n">
        <v>108000</v>
      </c>
      <c r="H57" s="20" t="n">
        <v>108000</v>
      </c>
      <c r="I57" s="21">
        <f>G57-H57</f>
        <v/>
      </c>
      <c r="J57" s="8">
        <f>IF(G57=0,0,H57/G57)</f>
        <v/>
      </c>
      <c r="K57" s="35" t="n">
        <v>0</v>
      </c>
      <c r="L57" s="8">
        <f>MIN(J57,1)</f>
        <v/>
      </c>
      <c r="M57" t="inlineStr">
        <is>
          <t>East side of community has deteriorated drives that need to be milled and overlayed From PCA- 3.2.1- The concrete drainage swales appeared to be in good to fair condition. Isolated areas of damage swa</t>
        </is>
      </c>
      <c r="N57" s="7">
        <f>IF(E57="GC","1st Call","Other")</f>
        <v/>
      </c>
      <c r="O57" s="7">
        <f>IF(L57&gt;=1,"Complete",IF(L57&gt;0,"In Progress","Not Started"))</f>
        <v/>
      </c>
      <c r="Q57" s="35">
        <f>IFERROR(MID($A$1,FIND(" acq",$A$1)-4,4)*1,"")</f>
        <v/>
      </c>
      <c r="S57" s="112" t="n"/>
    </row>
    <row r="58" hidden="1">
      <c r="A58" s="17" t="n">
        <v>41</v>
      </c>
      <c r="B58" s="7" t="inlineStr">
        <is>
          <t>51072-00</t>
        </is>
      </c>
      <c r="C58" s="7" t="inlineStr">
        <is>
          <t>Repair balcony framing &amp; decking</t>
        </is>
      </c>
      <c r="D58" s="40" t="inlineStr">
        <is>
          <t>Place Holder to have all balconies inspected and repaired</t>
        </is>
      </c>
      <c r="E58" s="41" t="inlineStr">
        <is>
          <t>GC</t>
        </is>
      </c>
      <c r="F58" s="7" t="inlineStr">
        <is>
          <t>Year 1</t>
        </is>
      </c>
      <c r="G58" s="20" t="n">
        <v>160000</v>
      </c>
      <c r="H58" s="20" t="n">
        <v>160000</v>
      </c>
      <c r="I58" s="21">
        <f>G58-H58</f>
        <v/>
      </c>
      <c r="J58" s="8">
        <f>IF(G58=0,0,H58/G58)</f>
        <v/>
      </c>
      <c r="K58" s="35" t="n">
        <v>0</v>
      </c>
      <c r="L58" s="8">
        <f>MIN(J58,1)</f>
        <v/>
      </c>
      <c r="M58" t="inlineStr">
        <is>
          <t>Place Holder to have all balconies inspected and repaired</t>
        </is>
      </c>
      <c r="N58" s="7">
        <f>IF(E58="GC","1st Call","Other")</f>
        <v/>
      </c>
      <c r="O58" s="7">
        <f>IF(L58&gt;=1,"Complete",IF(L58&gt;0,"In Progress","Not Started"))</f>
        <v/>
      </c>
      <c r="Q58" s="35">
        <f>IFERROR(MID($A$1,FIND(" acq",$A$1)-4,4)*1,"")</f>
        <v/>
      </c>
      <c r="S58" s="112" t="n"/>
    </row>
    <row r="59" hidden="1" ht="240" customHeight="1">
      <c r="A59" s="17" t="n">
        <v>14</v>
      </c>
      <c r="B59" s="7" t="inlineStr">
        <is>
          <t>51132-00</t>
        </is>
      </c>
      <c r="C59" s="7" t="inlineStr">
        <is>
          <t>Gas, Water, Sanitary Sewer Piping</t>
        </is>
      </c>
      <c r="D59" s="40" t="inlineStr">
        <is>
          <t>Active leak on East side of community with temp line to the boilers this will have to be repaired and the gas lines will have to be pressure testedMay not be needed, the property team is replacing the gas and water lines currently, and is likely to be complete before takeover.Contingency for additional gas and water line replacement.From PCA- 5.1- Based on age and observed condition, phased replacement of the domestic water and sanitary drain systems is anticipated later in the evaluation period. An opinion of cost for this work is included in Table 2. Routine maintenance is anticipated throughout the evaluation period.
From PCA- 5.3- The natural gas services to each building did not appear to be equipped with automatic seismic shut-off devices to prevent dangerous gas leaks in the event of a line break during a significant seismic event. Installation of automatic seismic shut-off devices at each building is recommended.</t>
        </is>
      </c>
      <c r="E59" s="41" t="inlineStr">
        <is>
          <t>GC</t>
        </is>
      </c>
      <c r="F59" s="7" t="inlineStr">
        <is>
          <t>Year 1</t>
        </is>
      </c>
      <c r="G59" s="20" t="n">
        <v>200000</v>
      </c>
      <c r="H59" s="20" t="n">
        <v>200000</v>
      </c>
      <c r="I59" s="21">
        <f>G59-H59</f>
        <v/>
      </c>
      <c r="J59" s="8">
        <f>IF(G59=0,0,H59/G59)</f>
        <v/>
      </c>
      <c r="K59" s="35" t="n">
        <v>0</v>
      </c>
      <c r="L59" s="8">
        <f>MIN(J59,1)</f>
        <v/>
      </c>
      <c r="M59" t="inlineStr">
        <is>
          <t>Active leak on East side of community with temp line to the boilers this will have to be repaired and the gas lines will have to be pressure testedMay not be needed, the property team is replacing the</t>
        </is>
      </c>
      <c r="N59" s="7">
        <f>IF(E59="GC","1st Call","Other")</f>
        <v/>
      </c>
      <c r="O59" s="7">
        <f>IF(L59&gt;=1,"Complete",IF(L59&gt;0,"In Progress","Not Started"))</f>
        <v/>
      </c>
      <c r="Q59" s="35">
        <f>IFERROR(MID($A$1,FIND(" acq",$A$1)-4,4)*1,"")</f>
        <v/>
      </c>
      <c r="S59" s="112" t="n"/>
    </row>
    <row r="60" hidden="1" ht="90" customHeight="1">
      <c r="A60" s="7" t="n">
        <v>63</v>
      </c>
      <c r="B60" s="7" t="inlineStr">
        <is>
          <t>51080-00</t>
        </is>
      </c>
      <c r="C60" s="7" t="inlineStr">
        <is>
          <t>Exterior building</t>
        </is>
      </c>
      <c r="D60" s="40" t="inlineStr">
        <is>
          <t>Paint exterior 
From PCA- 4.3.1- The paint finish on the apartment buildings was noted to be chipping and worn. Based on the observed condition, reapplication of exterior paint is recommended in the short term, which should include repair/replacement of deteriorated wood trim components.</t>
        </is>
      </c>
      <c r="E60" s="41" t="inlineStr">
        <is>
          <t>GC</t>
        </is>
      </c>
      <c r="F60" s="7" t="inlineStr">
        <is>
          <t>Year 1</t>
        </is>
      </c>
      <c r="G60" s="20" t="n">
        <v>200000</v>
      </c>
      <c r="H60" s="20" t="n">
        <v>200000</v>
      </c>
      <c r="I60" s="21">
        <f>G60-H60</f>
        <v/>
      </c>
      <c r="J60" s="8">
        <f>IF(G60=0,0,H60/G60)</f>
        <v/>
      </c>
      <c r="K60" s="35" t="n">
        <v>0</v>
      </c>
      <c r="L60" s="8">
        <f>MIN(J60,1)</f>
        <v/>
      </c>
      <c r="M60" t="inlineStr">
        <is>
          <t>Paint exterior 
From PCA- 4.3.1- The paint finish on the apartment buildings was noted to be chipping and worn. Based on the observed condition, reapplication of exterior paint is recommended in the s</t>
        </is>
      </c>
      <c r="N60" s="7">
        <f>IF(E60="GC","1st Call","Other")</f>
        <v/>
      </c>
      <c r="O60" s="7">
        <f>IF(L60&gt;=1,"Complete",IF(L60&gt;0,"In Progress","Not Started"))</f>
        <v/>
      </c>
      <c r="Q60" s="35">
        <f>IFERROR(MID($A$1,FIND(" acq",$A$1)-4,4)*1,"")</f>
        <v/>
      </c>
      <c r="S60" s="112" t="n"/>
    </row>
    <row r="61" hidden="1" ht="210" customHeight="1">
      <c r="A61" s="7" t="n">
        <v>136</v>
      </c>
      <c r="B61" s="7" t="inlineStr">
        <is>
          <t>51140-00</t>
        </is>
      </c>
      <c r="C61" s="7" t="inlineStr">
        <is>
          <t>Electrical distribution</t>
        </is>
      </c>
      <c r="D61" s="40" t="inlineStr">
        <is>
          <t>Place holder to replace Zinsco Load center in each unit ( Zinsco breakers have not been formally recalled however are considered to be a safety hazard) this number will not include any code upgrades that could be required by the electric inspector 
From PCA- 5.3- Zinsco circuit breaker panels were reported and observed at the units. Zinsco breaker panels lack UL labeling, are considered to be non-code compliant, and are a latent fire hazard. Retaining a licensed electrician to replace the panels is recommended.
From PCA- 5.3- The electrical systems appeared to be in fair to poor condition. The electrical systems were typically from the original construction and aged. Updates were not observed. Based on observed condition and EUL, replacement of the electrical service equipment is recommended in the short term.</t>
        </is>
      </c>
      <c r="E61" s="41" t="inlineStr">
        <is>
          <t>GC</t>
        </is>
      </c>
      <c r="F61" s="7" t="inlineStr">
        <is>
          <t>Year 1</t>
        </is>
      </c>
      <c r="G61" s="20" t="n">
        <v>380000</v>
      </c>
      <c r="H61" s="20" t="n">
        <v>380000</v>
      </c>
      <c r="I61" s="21">
        <f>G61-H61</f>
        <v/>
      </c>
      <c r="J61" s="8">
        <f>IF(G61=0,0,H61/G61)</f>
        <v/>
      </c>
      <c r="K61" s="35" t="n">
        <v>0</v>
      </c>
      <c r="L61" s="8">
        <f>MIN(J61,1)</f>
        <v/>
      </c>
      <c r="M61" t="inlineStr">
        <is>
          <t>Place holder to replace Zinsco Load center in each unit ( Zinsco breakers have not been formally recalled however are considered to be a safety hazard) this number will not include any code upgrades t</t>
        </is>
      </c>
      <c r="N61" s="7">
        <f>IF(E61="GC","1st Call","Other")</f>
        <v/>
      </c>
      <c r="O61" s="7">
        <f>IF(L61&gt;=1,"Complete",IF(L61&gt;0,"In Progress","Not Started"))</f>
        <v/>
      </c>
      <c r="Q61" s="35">
        <f>IFERROR(MID($A$1,FIND(" acq",$A$1)-4,4)*1,"")</f>
        <v/>
      </c>
      <c r="S61" s="112" t="n"/>
    </row>
    <row r="62">
      <c r="D62" s="40" t="n"/>
      <c r="E62" s="41" t="n"/>
      <c r="G62" s="20" t="n"/>
      <c r="H62" s="20" t="n"/>
      <c r="I62" s="21" t="n"/>
      <c r="J62" s="8" t="n"/>
      <c r="K62" s="35" t="n"/>
      <c r="S62" s="112" t="n"/>
    </row>
    <row r="63">
      <c r="C63" s="48" t="inlineStr">
        <is>
          <t>PROJECTS subtotal (excl. contingency/CM fee)</t>
        </is>
      </c>
      <c r="E63" s="68" t="n"/>
      <c r="G63" s="22">
        <f>SUM(G5:G61)</f>
        <v/>
      </c>
      <c r="H63" s="22">
        <f>SUM(H5:H61)</f>
        <v/>
      </c>
      <c r="I63" s="22">
        <f>SUM(I5:I61)</f>
        <v/>
      </c>
      <c r="J63" s="18">
        <f>IF(G63=0,0,H63/G63)</f>
        <v/>
      </c>
      <c r="K63" s="35" t="n"/>
      <c r="L63" s="8">
        <f>MIN(J63,1)</f>
        <v/>
      </c>
      <c r="O63" s="7">
        <f>IF(L63&gt;=1,"Complete",IF(L63&gt;0,"In Progress","Not Started"))</f>
        <v/>
      </c>
      <c r="S63" s="112" t="n"/>
    </row>
    <row r="64">
      <c r="E64" s="52" t="n"/>
      <c r="K64" s="35" t="n"/>
      <c r="S64" s="112" t="n"/>
    </row>
    <row r="65">
      <c r="A65" s="7" t="n">
        <v>143</v>
      </c>
      <c r="B65" s="7" t="inlineStr">
        <is>
          <t>51175-00</t>
        </is>
      </c>
      <c r="C65" s="7" t="inlineStr">
        <is>
          <t>Contingency</t>
        </is>
      </c>
      <c r="D65" s="40" t="inlineStr">
        <is>
          <t>Contingency Amount</t>
        </is>
      </c>
      <c r="E65" s="67" t="inlineStr">
        <is>
          <t>CON</t>
        </is>
      </c>
      <c r="F65" s="15" t="inlineStr">
        <is>
          <t>Contingency</t>
        </is>
      </c>
      <c r="G65" s="20" t="n">
        <v>70064</v>
      </c>
      <c r="H65" s="20" t="n">
        <v>0</v>
      </c>
      <c r="I65" s="21">
        <f>G65-H65</f>
        <v/>
      </c>
      <c r="J65" s="8">
        <f>IF(G65=0,0,H65/G65)</f>
        <v/>
      </c>
      <c r="K65" s="35" t="inlineStr">
        <is>
          <t>N/A</t>
        </is>
      </c>
      <c r="L65" s="8">
        <f>MIN(J65,1)</f>
        <v/>
      </c>
      <c r="M65" t="inlineStr">
        <is>
          <t>Contingency Amount</t>
        </is>
      </c>
      <c r="N65" s="7">
        <f>IF(E65="GC","1st Call","Other")</f>
        <v/>
      </c>
      <c r="O65" s="7">
        <f>IF(L65&gt;=1,"Complete",IF(L65&gt;0,"In Progress","Not Started"))</f>
        <v/>
      </c>
      <c r="Q65" s="35">
        <f>IFERROR(MID($A$1,FIND(" acq",$A$1)-4,4)*1,"")</f>
        <v/>
      </c>
      <c r="S65" s="112" t="n"/>
    </row>
    <row r="66">
      <c r="A66" s="7" t="n">
        <v>144</v>
      </c>
      <c r="B66" s="7" t="inlineStr">
        <is>
          <t>51190-00</t>
        </is>
      </c>
      <c r="C66" s="7" t="inlineStr">
        <is>
          <t>Construction Management Fee</t>
        </is>
      </c>
      <c r="D66" s="40" t="inlineStr">
        <is>
          <t>CM Fees</t>
        </is>
      </c>
      <c r="E66" s="67" t="inlineStr">
        <is>
          <t>CMF</t>
        </is>
      </c>
      <c r="F66" s="15" t="inlineStr">
        <is>
          <t>CM Fee</t>
        </is>
      </c>
      <c r="G66" s="20" t="n">
        <v>116966</v>
      </c>
      <c r="H66" s="20" t="n">
        <v>42153</v>
      </c>
      <c r="I66" s="21">
        <f>G66-H66</f>
        <v/>
      </c>
      <c r="J66" s="8">
        <f>IF(G66=0,0,H66/G66)</f>
        <v/>
      </c>
      <c r="K66" s="35" t="inlineStr">
        <is>
          <t>N/A</t>
        </is>
      </c>
      <c r="L66" s="8">
        <f>MIN(J66,1)</f>
        <v/>
      </c>
      <c r="M66" t="inlineStr">
        <is>
          <t>CM Fees</t>
        </is>
      </c>
      <c r="N66" s="7">
        <f>IF(E66="GC","1st Call","Other")</f>
        <v/>
      </c>
      <c r="O66" s="7">
        <f>IF(L66&gt;=1,"Complete",IF(L66&gt;0,"In Progress","Not Started"))</f>
        <v/>
      </c>
      <c r="Q66" s="35">
        <f>IFERROR(MID($A$1,FIND(" acq",$A$1)-4,4)*1,"")</f>
        <v/>
      </c>
      <c r="S66" s="112" t="n"/>
    </row>
    <row r="67">
      <c r="K67" s="35" t="n"/>
      <c r="S67" s="112" t="n"/>
    </row>
    <row r="68">
      <c r="K68" s="35" t="n"/>
      <c r="S68" s="112" t="n"/>
    </row>
    <row r="69">
      <c r="K69" s="35" t="n"/>
      <c r="S69" s="112" t="n"/>
    </row>
    <row r="70">
      <c r="I70" s="21" t="n"/>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61">
    <filterColumn colId="4" hiddenButton="0" showButton="1">
      <filters>
        <filter val="Capex"/>
        <filter val="PMC"/>
      </filters>
    </filterColumn>
  </autoFilter>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28.xml><?xml version="1.0" encoding="utf-8"?>
<worksheet xmlns="http://schemas.openxmlformats.org/spreadsheetml/2006/main">
  <sheetPr filterMode="1">
    <outlinePr summaryBelow="1" summaryRight="1"/>
    <pageSetUpPr/>
  </sheetPr>
  <dimension ref="A1:T173"/>
  <sheetViews>
    <sheetView topLeftCell="C1" zoomScaleNormal="100" workbookViewId="0">
      <selection activeCell="K1" sqref="K1:K1048576"/>
    </sheetView>
  </sheetViews>
  <sheetFormatPr baseColWidth="8" defaultColWidth="9.140625" defaultRowHeight="15"/>
  <cols>
    <col hidden="1" width="13"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Village at Broadstone — 2024 acq · GC @ budget</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idden="1">
      <c r="A5" s="7" t="n">
        <v>89</v>
      </c>
      <c r="B5" s="7" t="inlineStr">
        <is>
          <t>0900 - FF&amp;E in Units</t>
        </is>
      </c>
      <c r="C5" s="7" t="inlineStr">
        <is>
          <t>Unit Renovations</t>
        </is>
      </c>
      <c r="D5" s="40" t="inlineStr">
        <is>
          <t>Classic, Partial &amp; Premium (A, B &amp; C Units)</t>
        </is>
      </c>
      <c r="E5" s="41" t="inlineStr">
        <is>
          <t>GC</t>
        </is>
      </c>
      <c r="F5" s="7" t="inlineStr">
        <is>
          <t>Year 1</t>
        </is>
      </c>
      <c r="G5" s="20" t="n">
        <v>2586304</v>
      </c>
      <c r="H5" s="20" t="n">
        <v>2586304</v>
      </c>
      <c r="I5" s="21">
        <f>G5-H5</f>
        <v/>
      </c>
      <c r="J5" s="8">
        <f>IF(G5=0,0,H5/G5)</f>
        <v/>
      </c>
      <c r="K5" s="35" t="n">
        <v>0</v>
      </c>
      <c r="L5" s="8">
        <f>MIN(J5,1)</f>
        <v/>
      </c>
      <c r="M5" t="inlineStr">
        <is>
          <t>Classic</t>
        </is>
      </c>
      <c r="N5" s="7">
        <f>IF(E5="GC","1st Call","Other")</f>
        <v/>
      </c>
      <c r="O5" s="7">
        <f>IF(L5&gt;=1,"Complete",IF(L5&gt;0,"In Progress","Not Started"))</f>
        <v/>
      </c>
      <c r="Q5" s="35">
        <f>IFERROR(MID($A$1,FIND(" acq",$A$1)-4,4)*1,"")</f>
        <v/>
      </c>
      <c r="R5" s="7" t="n"/>
      <c r="S5" s="111" t="n"/>
    </row>
    <row r="6" hidden="1" ht="30" customHeight="1">
      <c r="A6" s="7" t="n">
        <v>78</v>
      </c>
      <c r="B6" s="7" t="inlineStr">
        <is>
          <t>0800 - Exterior Wall</t>
        </is>
      </c>
      <c r="C6" s="7" t="inlineStr">
        <is>
          <t>Exterior Paint</t>
        </is>
      </c>
      <c r="D6" s="40" t="inlineStr">
        <is>
          <t>Paint one coat of SW Superpaint on the siding, trim, shutters, doors, railings and ammenities.</t>
        </is>
      </c>
      <c r="E6" s="41" t="inlineStr">
        <is>
          <t>GC</t>
        </is>
      </c>
      <c r="F6" s="7" t="inlineStr">
        <is>
          <t>Year 1</t>
        </is>
      </c>
      <c r="G6" s="20" t="n">
        <v>270000</v>
      </c>
      <c r="H6" s="20" t="n">
        <v>270000</v>
      </c>
      <c r="I6" s="21">
        <f>G6-H6</f>
        <v/>
      </c>
      <c r="J6" s="8">
        <f>IF(G6=0,0,H6/G6)</f>
        <v/>
      </c>
      <c r="K6" s="35" t="n">
        <v>0</v>
      </c>
      <c r="L6" s="8">
        <f>MIN(J6,1)</f>
        <v/>
      </c>
      <c r="M6" t="inlineStr">
        <is>
          <t>Paint one coat of SW Superpaint on the siding, trim, shutters, doors, railings and ammenities.</t>
        </is>
      </c>
      <c r="N6" s="7">
        <f>IF(E6="GC","1st Call","Other")</f>
        <v/>
      </c>
      <c r="O6" s="7">
        <f>IF(L6&gt;=1,"Complete",IF(L6&gt;0,"In Progress","Not Started"))</f>
        <v/>
      </c>
      <c r="Q6" s="35">
        <f>IFERROR(MID($A$1,FIND(" acq",$A$1)-4,4)*1,"")</f>
        <v/>
      </c>
      <c r="R6" s="7" t="n"/>
      <c r="S6" s="111" t="n"/>
    </row>
    <row r="7" hidden="1" ht="30" customHeight="1">
      <c r="A7" s="7" t="n">
        <v>113</v>
      </c>
      <c r="B7" s="7" t="inlineStr">
        <is>
          <t>1100- Specialties, Equipment &amp; Furnishings</t>
        </is>
      </c>
      <c r="C7" s="7" t="inlineStr">
        <is>
          <t>Clubhouse / Office Remodel</t>
        </is>
      </c>
      <c r="D7" s="40" t="inlineStr">
        <is>
          <t>New flooring, paint in the clubhouse to modernize it, using Bell Apex clubhouse as a target finish level.</t>
        </is>
      </c>
      <c r="E7" s="41" t="inlineStr">
        <is>
          <t>GC</t>
        </is>
      </c>
      <c r="F7" s="7" t="inlineStr">
        <is>
          <t>Year 1</t>
        </is>
      </c>
      <c r="G7" s="20" t="n">
        <v>130000</v>
      </c>
      <c r="H7" s="20" t="n">
        <v>130000</v>
      </c>
      <c r="I7" s="21">
        <f>G7-H7</f>
        <v/>
      </c>
      <c r="J7" s="8">
        <f>IF(G7=0,0,H7/G7)</f>
        <v/>
      </c>
      <c r="K7" s="35" t="n">
        <v>0</v>
      </c>
      <c r="L7" s="8">
        <f>MIN(J7,1)</f>
        <v/>
      </c>
      <c r="M7" t="inlineStr">
        <is>
          <t>New flooring, paint in the clubhouse to modernize it, using Bell Apex clubhouse as a target finish level.</t>
        </is>
      </c>
      <c r="N7" s="7">
        <f>IF(E7="GC","1st Call","Other")</f>
        <v/>
      </c>
      <c r="O7" s="7">
        <f>IF(L7&gt;=1,"Complete",IF(L7&gt;0,"In Progress","Not Started"))</f>
        <v/>
      </c>
      <c r="Q7" s="35">
        <f>IFERROR(MID($A$1,FIND(" acq",$A$1)-4,4)*1,"")</f>
        <v/>
      </c>
      <c r="R7" s="7" t="n"/>
      <c r="S7" s="111" t="n"/>
    </row>
    <row r="8" hidden="1">
      <c r="A8" s="17" t="n">
        <v>18</v>
      </c>
      <c r="B8" s="7" t="inlineStr">
        <is>
          <t>0200 - Site Utilities &amp; Improvements</t>
        </is>
      </c>
      <c r="C8" s="7" t="inlineStr">
        <is>
          <t>Landscape Irrigation &amp; Drainage</t>
        </is>
      </c>
      <c r="D8" s="40" t="inlineStr">
        <is>
          <t>Repair, replace and troubleshoot exhisting irrigation system.</t>
        </is>
      </c>
      <c r="E8" s="41" t="inlineStr">
        <is>
          <t>GC</t>
        </is>
      </c>
      <c r="F8" s="7" t="inlineStr">
        <is>
          <t>Year 1</t>
        </is>
      </c>
      <c r="G8" s="20" t="n">
        <v>81000</v>
      </c>
      <c r="H8" s="20" t="n">
        <v>81000</v>
      </c>
      <c r="I8" s="21">
        <f>G8-H8</f>
        <v/>
      </c>
      <c r="J8" s="8">
        <f>IF(G8=0,0,H8/G8)</f>
        <v/>
      </c>
      <c r="K8" s="35" t="n">
        <v>0</v>
      </c>
      <c r="L8" s="8">
        <f>MIN(J8,1)</f>
        <v/>
      </c>
      <c r="M8" t="inlineStr">
        <is>
          <t>Repair, replace and troubleshoot exhisting irrigation system.</t>
        </is>
      </c>
      <c r="N8" s="7">
        <f>IF(E8="GC","1st Call","Other")</f>
        <v/>
      </c>
      <c r="O8" s="7">
        <f>IF(L8&gt;=1,"Complete",IF(L8&gt;0,"In Progress","Not Started"))</f>
        <v/>
      </c>
      <c r="Q8" s="35">
        <f>IFERROR(MID($A$1,FIND(" acq",$A$1)-4,4)*1,"")</f>
        <v/>
      </c>
      <c r="R8" s="7" t="n"/>
      <c r="S8" s="111" t="n"/>
    </row>
    <row r="9" hidden="1">
      <c r="A9" s="17" t="n">
        <v>114</v>
      </c>
      <c r="B9" s="7" t="inlineStr">
        <is>
          <t>1100- Specialties, Equipment &amp; Furnishings</t>
        </is>
      </c>
      <c r="C9" s="7" t="inlineStr">
        <is>
          <t>Clubhouse / Office Furniture</t>
        </is>
      </c>
      <c r="D9" s="40" t="inlineStr">
        <is>
          <t>New FF&amp;E</t>
        </is>
      </c>
      <c r="E9" s="41" t="inlineStr">
        <is>
          <t>GC</t>
        </is>
      </c>
      <c r="F9" s="7" t="inlineStr">
        <is>
          <t>Year 1</t>
        </is>
      </c>
      <c r="G9" s="20" t="n">
        <v>70000</v>
      </c>
      <c r="H9" s="20" t="n">
        <v>70000</v>
      </c>
      <c r="I9" s="21">
        <f>G9-H9</f>
        <v/>
      </c>
      <c r="J9" s="8">
        <f>IF(G9=0,0,H9/G9)</f>
        <v/>
      </c>
      <c r="K9" s="35" t="n">
        <v>0</v>
      </c>
      <c r="L9" s="8">
        <f>MIN(J9,1)</f>
        <v/>
      </c>
      <c r="M9" t="inlineStr">
        <is>
          <t>New FF&amp;E</t>
        </is>
      </c>
      <c r="N9" s="7">
        <f>IF(E9="GC","1st Call","Other")</f>
        <v/>
      </c>
      <c r="O9" s="7">
        <f>IF(L9&gt;=1,"Complete",IF(L9&gt;0,"In Progress","Not Started"))</f>
        <v/>
      </c>
      <c r="Q9" s="35">
        <f>IFERROR(MID($A$1,FIND(" acq",$A$1)-4,4)*1,"")</f>
        <v/>
      </c>
      <c r="R9" s="7" t="n"/>
      <c r="S9" s="111" t="n"/>
    </row>
    <row r="10" hidden="1" ht="165" customHeight="1">
      <c r="A10" s="7" t="n">
        <v>58</v>
      </c>
      <c r="B10" s="7" t="inlineStr">
        <is>
          <t>0700 - Roofing</t>
        </is>
      </c>
      <c r="C10" s="7" t="inlineStr">
        <is>
          <t>Roof Repairs</t>
        </is>
      </c>
      <c r="D10" s="40" t="inlineStr">
        <is>
          <t>Remove rusted nails on pipe boots across the community. Install new rain collars, screws, and seal bottom flanges. Remove rusted nails on (all) flashing, install new screws and seal. Remove rusted nails on static vents, install new screws and seal. Remove and replace damaged pipe boots, install new ice and water shields, and new shingles. Replace missing/damaged shingles. Repair exposed nails. Reattach the corner of the metal fascia. Install elbows on the downspouts. Replace damaged downspouts and reattach downspouts to gutters. Remove rusted nails on (all) flashing, install new screws and seal. Remove rusted nails on static vents, install new screws, and seal clean gutters.</t>
        </is>
      </c>
      <c r="E10" s="41" t="inlineStr">
        <is>
          <t>GC</t>
        </is>
      </c>
      <c r="F10" s="7" t="inlineStr">
        <is>
          <t>Year 1</t>
        </is>
      </c>
      <c r="G10" s="20" t="n">
        <v>57000</v>
      </c>
      <c r="H10" s="20" t="n">
        <v>57000</v>
      </c>
      <c r="I10" s="21">
        <f>G10-H10</f>
        <v/>
      </c>
      <c r="J10" s="8">
        <f>IF(G10=0,0,H10/G10)</f>
        <v/>
      </c>
      <c r="K10" s="35" t="n">
        <v>0</v>
      </c>
      <c r="L10" s="8">
        <f>MIN(J10,1)</f>
        <v/>
      </c>
      <c r="M10" t="inlineStr">
        <is>
          <t>Remove rusted nails on pipe boots across the community. Install new rain collars, screws, and seal bottom flanges. Remove rusted nails on (all) flashing, install new screws and seal. Remove rusted nai</t>
        </is>
      </c>
      <c r="N10" s="7">
        <f>IF(E10="GC","1st Call","Other")</f>
        <v/>
      </c>
      <c r="O10" s="7">
        <f>IF(L10&gt;=1,"Complete",IF(L10&gt;0,"In Progress","Not Started"))</f>
        <v/>
      </c>
      <c r="Q10" s="35">
        <f>IFERROR(MID($A$1,FIND(" acq",$A$1)-4,4)*1,"")</f>
        <v/>
      </c>
      <c r="R10" s="7" t="n"/>
      <c r="S10" s="111" t="n"/>
    </row>
    <row r="11" hidden="1" ht="30" customHeight="1">
      <c r="A11" s="17" t="n">
        <v>118</v>
      </c>
      <c r="B11" s="7" t="inlineStr">
        <is>
          <t>1100- Specialties, Equipment &amp; Furnishings</t>
        </is>
      </c>
      <c r="C11" s="7" t="inlineStr">
        <is>
          <t>Pool Furniture</t>
        </is>
      </c>
      <c r="D11" s="40" t="inlineStr">
        <is>
          <t>New furniture to replace existing strap, new lounge seating, bar stools, cornhole, other games</t>
        </is>
      </c>
      <c r="E11" s="41" t="inlineStr">
        <is>
          <t>GC</t>
        </is>
      </c>
      <c r="F11" s="7" t="inlineStr">
        <is>
          <t>Year 1</t>
        </is>
      </c>
      <c r="G11" s="20" t="n">
        <v>45000</v>
      </c>
      <c r="H11" s="20" t="n">
        <v>45000</v>
      </c>
      <c r="I11" s="21">
        <f>G11-H11</f>
        <v/>
      </c>
      <c r="J11" s="8">
        <f>IF(G11=0,0,H11/G11)</f>
        <v/>
      </c>
      <c r="K11" s="35" t="n">
        <v>0</v>
      </c>
      <c r="L11" s="8">
        <f>MIN(J11,1)</f>
        <v/>
      </c>
      <c r="M11" t="inlineStr">
        <is>
          <t>New furniture to replace existing strap, new lounge seating, bar stools, cornhole, other games</t>
        </is>
      </c>
      <c r="N11" s="7">
        <f>IF(E11="GC","1st Call","Other")</f>
        <v/>
      </c>
      <c r="O11" s="7">
        <f>IF(L11&gt;=1,"Complete",IF(L11&gt;0,"In Progress","Not Started"))</f>
        <v/>
      </c>
      <c r="Q11" s="35">
        <f>IFERROR(MID($A$1,FIND(" acq",$A$1)-4,4)*1,"")</f>
        <v/>
      </c>
      <c r="R11" s="7" t="n"/>
      <c r="S11" s="111" t="n"/>
    </row>
    <row r="12" hidden="1" ht="45" customHeight="1">
      <c r="A12" s="7" t="n">
        <v>138</v>
      </c>
      <c r="B12" s="7" t="inlineStr">
        <is>
          <t>1400 - Plumbing</t>
        </is>
      </c>
      <c r="C12" s="7" t="inlineStr">
        <is>
          <t>Fire Sprinklers</t>
        </is>
      </c>
      <c r="D12" s="40" t="inlineStr">
        <is>
          <t>PCA Item- $40,818- Replace deficient sprinkler heads, per inspection
report.</t>
        </is>
      </c>
      <c r="E12" s="41" t="inlineStr">
        <is>
          <t>GC</t>
        </is>
      </c>
      <c r="F12" s="7" t="inlineStr">
        <is>
          <t>Year 1</t>
        </is>
      </c>
      <c r="G12" s="20" t="n">
        <v>40818</v>
      </c>
      <c r="H12" s="20" t="n">
        <v>40818</v>
      </c>
      <c r="I12" s="21">
        <f>G12-H12</f>
        <v/>
      </c>
      <c r="J12" s="8">
        <f>IF(G12=0,0,H12/G12)</f>
        <v/>
      </c>
      <c r="K12" s="35" t="n">
        <v>0</v>
      </c>
      <c r="L12" s="8">
        <f>MIN(J12,1)</f>
        <v/>
      </c>
      <c r="M12" t="inlineStr">
        <is>
          <t>PCA Item- $40,818- Replace deficient sprinkler heads, per inspection
report.</t>
        </is>
      </c>
      <c r="N12" s="7">
        <f>IF(E12="GC","1st Call","Other")</f>
        <v/>
      </c>
      <c r="O12" s="7">
        <f>IF(L12&gt;=1,"Complete",IF(L12&gt;0,"In Progress","Not Started"))</f>
        <v/>
      </c>
      <c r="Q12" s="35">
        <f>IFERROR(MID($A$1,FIND(" acq",$A$1)-4,4)*1,"")</f>
        <v/>
      </c>
      <c r="R12" s="7" t="n"/>
      <c r="S12" s="131" t="n">
        <v>45533</v>
      </c>
    </row>
    <row r="13" hidden="1">
      <c r="A13" s="17" t="n">
        <v>22</v>
      </c>
      <c r="B13" s="7" t="inlineStr">
        <is>
          <t>0200 - Site Utilities &amp; Improvements</t>
        </is>
      </c>
      <c r="C13" s="7" t="inlineStr">
        <is>
          <t>Landscaping Enhancements</t>
        </is>
      </c>
      <c r="D13" s="40" t="inlineStr">
        <is>
          <t>Remove, add plants.</t>
        </is>
      </c>
      <c r="E13" s="41" t="inlineStr">
        <is>
          <t>GC</t>
        </is>
      </c>
      <c r="F13" s="7" t="inlineStr">
        <is>
          <t>Year 1</t>
        </is>
      </c>
      <c r="G13" s="20" t="n">
        <v>40000</v>
      </c>
      <c r="H13" s="20" t="n">
        <v>40000</v>
      </c>
      <c r="I13" s="21">
        <f>G13-H13</f>
        <v/>
      </c>
      <c r="J13" s="8">
        <f>IF(G13=0,0,H13/G13)</f>
        <v/>
      </c>
      <c r="K13" s="35" t="n">
        <v>0</v>
      </c>
      <c r="L13" s="8">
        <f>MIN(J13,1)</f>
        <v/>
      </c>
      <c r="M13" t="inlineStr">
        <is>
          <t>Remove, add plants.</t>
        </is>
      </c>
      <c r="N13" s="7">
        <f>IF(E13="GC","1st Call","Other")</f>
        <v/>
      </c>
      <c r="O13" s="7">
        <f>IF(L13&gt;=1,"Complete",IF(L13&gt;0,"In Progress","Not Started"))</f>
        <v/>
      </c>
      <c r="Q13" s="35">
        <f>IFERROR(MID($A$1,FIND(" acq",$A$1)-4,4)*1,"")</f>
        <v/>
      </c>
      <c r="R13" s="7" t="n"/>
      <c r="S13" s="111" t="n"/>
    </row>
    <row r="14" hidden="1">
      <c r="A14" s="7" t="n">
        <v>104</v>
      </c>
      <c r="B14" s="7" t="inlineStr">
        <is>
          <t>0900 - FF&amp;E in Units</t>
        </is>
      </c>
      <c r="C14" s="7" t="inlineStr">
        <is>
          <t>Fire Stops</t>
        </is>
      </c>
      <c r="D14" s="40" t="inlineStr">
        <is>
          <t>LowPro (Pair covers 4 burner range)- For range top microwaves</t>
        </is>
      </c>
      <c r="E14" s="41" t="inlineStr">
        <is>
          <t>GC</t>
        </is>
      </c>
      <c r="F14" s="7" t="inlineStr">
        <is>
          <t>Year 1</t>
        </is>
      </c>
      <c r="G14" s="20" t="n">
        <v>35063</v>
      </c>
      <c r="H14" s="20" t="n">
        <v>35063</v>
      </c>
      <c r="I14" s="21">
        <f>G14-H14</f>
        <v/>
      </c>
      <c r="J14" s="8">
        <f>IF(G14=0,0,H14/G14)</f>
        <v/>
      </c>
      <c r="K14" s="35" t="n">
        <v>0</v>
      </c>
      <c r="L14" s="8">
        <f>MIN(J14,1)</f>
        <v/>
      </c>
      <c r="M14" t="inlineStr">
        <is>
          <t>LowPro (Pair covers 4 burner range)- For range top microwaves</t>
        </is>
      </c>
      <c r="N14" s="7">
        <f>IF(E14="GC","1st Call","Other")</f>
        <v/>
      </c>
      <c r="O14" s="7">
        <f>IF(L14&gt;=1,"Complete",IF(L14&gt;0,"In Progress","Not Started"))</f>
        <v/>
      </c>
      <c r="Q14" s="35">
        <f>IFERROR(MID($A$1,FIND(" acq",$A$1)-4,4)*1,"")</f>
        <v/>
      </c>
      <c r="R14" s="7" t="n"/>
      <c r="S14" s="111" t="n"/>
    </row>
    <row r="15" hidden="1" ht="30" customHeight="1">
      <c r="A15" s="17" t="n">
        <v>116</v>
      </c>
      <c r="B15" s="7" t="inlineStr">
        <is>
          <t>1100- Specialties, Equipment &amp; Furnishings</t>
        </is>
      </c>
      <c r="C15" s="7" t="inlineStr">
        <is>
          <t>Fitness Equipment</t>
        </is>
      </c>
      <c r="D15" s="40" t="inlineStr">
        <is>
          <t>Need new equipment, stairstepper, have rack, need more weights</t>
        </is>
      </c>
      <c r="E15" s="41" t="inlineStr">
        <is>
          <t>GC</t>
        </is>
      </c>
      <c r="F15" s="7" t="inlineStr">
        <is>
          <t>Year 1</t>
        </is>
      </c>
      <c r="G15" s="20" t="n">
        <v>35000</v>
      </c>
      <c r="H15" s="20" t="n">
        <v>35000</v>
      </c>
      <c r="I15" s="21">
        <f>G15-H15</f>
        <v/>
      </c>
      <c r="J15" s="8">
        <f>IF(G15=0,0,H15/G15)</f>
        <v/>
      </c>
      <c r="K15" s="35" t="n">
        <v>0</v>
      </c>
      <c r="L15" s="8">
        <f>MIN(J15,1)</f>
        <v/>
      </c>
      <c r="M15" t="inlineStr">
        <is>
          <t>Need new equipment, stairstepper, have rack, need more weights</t>
        </is>
      </c>
      <c r="N15" s="7">
        <f>IF(E15="GC","1st Call","Other")</f>
        <v/>
      </c>
      <c r="O15" s="7">
        <f>IF(L15&gt;=1,"Complete",IF(L15&gt;0,"In Progress","Not Started"))</f>
        <v/>
      </c>
      <c r="Q15" s="35">
        <f>IFERROR(MID($A$1,FIND(" acq",$A$1)-4,4)*1,"")</f>
        <v/>
      </c>
      <c r="R15" s="7" t="n"/>
      <c r="S15" s="111" t="n"/>
    </row>
    <row r="16" hidden="1" ht="45" customHeight="1">
      <c r="A16" s="7" t="n">
        <v>21</v>
      </c>
      <c r="B16" s="7" t="inlineStr">
        <is>
          <t>0200 - Site Utilities &amp; Improvements</t>
        </is>
      </c>
      <c r="C16" s="7" t="inlineStr">
        <is>
          <t>Tree Trim &amp; Shrub Cutback</t>
        </is>
      </c>
      <c r="D16" s="40" t="inlineStr">
        <is>
          <t>Trim trees &amp; reduce shrubs where appropriate. Remove dead tree throughout all 3 phases to prevent any future damage to buildings and to limit life safety liability.</t>
        </is>
      </c>
      <c r="E16" s="41" t="inlineStr">
        <is>
          <t>GC</t>
        </is>
      </c>
      <c r="F16" s="7" t="inlineStr">
        <is>
          <t>Year 1</t>
        </is>
      </c>
      <c r="G16" s="20" t="n">
        <v>30000</v>
      </c>
      <c r="H16" s="20" t="n">
        <v>30000</v>
      </c>
      <c r="I16" s="21">
        <f>G16-H16</f>
        <v/>
      </c>
      <c r="J16" s="8">
        <f>IF(G16=0,0,H16/G16)</f>
        <v/>
      </c>
      <c r="K16" s="35" t="n">
        <v>0</v>
      </c>
      <c r="L16" s="8">
        <f>MIN(J16,1)</f>
        <v/>
      </c>
      <c r="M16" t="inlineStr">
        <is>
          <t>Trim trees &amp; reduce shrubs where appropriate. Remove dead tree throughout all 3 phases to prevent any future damage to buildings and to limit life safety liability.</t>
        </is>
      </c>
      <c r="N16" s="7">
        <f>IF(E16="GC","1st Call","Other")</f>
        <v/>
      </c>
      <c r="O16" s="7">
        <f>IF(L16&gt;=1,"Complete",IF(L16&gt;0,"In Progress","Not Started"))</f>
        <v/>
      </c>
      <c r="Q16" s="35">
        <f>IFERROR(MID($A$1,FIND(" acq",$A$1)-4,4)*1,"")</f>
        <v/>
      </c>
      <c r="R16" s="7" t="n"/>
      <c r="S16" s="111" t="n"/>
    </row>
    <row r="17" hidden="1" ht="60" customHeight="1">
      <c r="A17" s="17" t="n">
        <v>11</v>
      </c>
      <c r="B17" s="7" t="inlineStr">
        <is>
          <t>0200 - Site Utilities &amp; Improvements</t>
        </is>
      </c>
      <c r="C17" s="7" t="inlineStr">
        <is>
          <t>Stripe parking areas</t>
        </is>
      </c>
      <c r="D17" s="40" t="inlineStr">
        <is>
          <t>Clean parking lot of debris and oil, crack fill 3000lf. Apply one coat of latex sealer and stripe to existing layout.
Includes PCA Item- $24,000- Seal coat and stripe asphalt pavement</t>
        </is>
      </c>
      <c r="E17" s="41" t="inlineStr">
        <is>
          <t>GC</t>
        </is>
      </c>
      <c r="F17" s="7" t="inlineStr">
        <is>
          <t>Year 1</t>
        </is>
      </c>
      <c r="G17" s="20" t="n">
        <v>29000</v>
      </c>
      <c r="H17" s="20" t="n">
        <v>29000</v>
      </c>
      <c r="I17" s="21">
        <f>G17-H17</f>
        <v/>
      </c>
      <c r="J17" s="8">
        <f>IF(G17=0,0,H17/G17)</f>
        <v/>
      </c>
      <c r="K17" s="35" t="n">
        <v>0</v>
      </c>
      <c r="L17" s="8">
        <f>MIN(J17,1)</f>
        <v/>
      </c>
      <c r="M17" t="inlineStr">
        <is>
          <t>Clean parking lot of debris and oil, crack fill 3000lf. Apply one coat of latex sealer and stripe to existing layout.
Includes PCA Item- $24,000- Seal coat and stripe asphalt pavement</t>
        </is>
      </c>
      <c r="N17" s="7">
        <f>IF(E17="GC","1st Call","Other")</f>
        <v/>
      </c>
      <c r="O17" s="7">
        <f>IF(L17&gt;=1,"Complete",IF(L17&gt;0,"In Progress","Not Started"))</f>
        <v/>
      </c>
      <c r="Q17" s="35">
        <f>IFERROR(MID($A$1,FIND(" acq",$A$1)-4,4)*1,"")</f>
        <v/>
      </c>
      <c r="R17" s="7" t="n"/>
      <c r="S17" s="131" t="n">
        <v>45808</v>
      </c>
    </row>
    <row r="18" hidden="1">
      <c r="A18" s="7" t="n">
        <v>149</v>
      </c>
      <c r="B18" s="7" t="inlineStr">
        <is>
          <t>1600 - Electrical</t>
        </is>
      </c>
      <c r="C18" s="7" t="inlineStr">
        <is>
          <t>Replace all balcony ceiling lights &amp; breezeway light</t>
        </is>
      </c>
      <c r="D18" s="40" t="inlineStr">
        <is>
          <t>Replace dated fixtures</t>
        </is>
      </c>
      <c r="E18" s="41" t="inlineStr">
        <is>
          <t>GC</t>
        </is>
      </c>
      <c r="F18" s="7" t="inlineStr">
        <is>
          <t>Year 1</t>
        </is>
      </c>
      <c r="G18" s="20" t="n">
        <v>25000</v>
      </c>
      <c r="H18" s="20" t="n">
        <v>25000</v>
      </c>
      <c r="I18" s="21">
        <f>G18-H18</f>
        <v/>
      </c>
      <c r="J18" s="8">
        <f>IF(G18=0,0,H18/G18)</f>
        <v/>
      </c>
      <c r="K18" s="35" t="n">
        <v>0</v>
      </c>
      <c r="L18" s="8">
        <f>MIN(J18,1)</f>
        <v/>
      </c>
      <c r="M18" t="inlineStr">
        <is>
          <t>Replace dated fixtures</t>
        </is>
      </c>
      <c r="N18" s="7">
        <f>IF(E18="GC","1st Call","Other")</f>
        <v/>
      </c>
      <c r="O18" s="7">
        <f>IF(L18&gt;=1,"Complete",IF(L18&gt;0,"In Progress","Not Started"))</f>
        <v/>
      </c>
      <c r="Q18" s="35">
        <f>IFERROR(MID($A$1,FIND(" acq",$A$1)-4,4)*1,"")</f>
        <v/>
      </c>
      <c r="R18" s="7" t="n"/>
      <c r="S18" s="111" t="n"/>
    </row>
    <row r="19" hidden="1">
      <c r="A19" s="17" t="n">
        <v>106</v>
      </c>
      <c r="B19" s="7" t="inlineStr">
        <is>
          <t>0900 - FF&amp;E in Units</t>
        </is>
      </c>
      <c r="C19" s="7" t="inlineStr">
        <is>
          <t>Drier vents</t>
        </is>
      </c>
      <c r="D19" s="40" t="inlineStr">
        <is>
          <t>Clean drier vents</t>
        </is>
      </c>
      <c r="E19" s="41" t="inlineStr">
        <is>
          <t>GC</t>
        </is>
      </c>
      <c r="F19" s="7" t="inlineStr">
        <is>
          <t>Year 1</t>
        </is>
      </c>
      <c r="G19" s="20" t="n">
        <v>22500</v>
      </c>
      <c r="H19" s="20" t="n">
        <v>22500</v>
      </c>
      <c r="I19" s="21">
        <f>G19-H19</f>
        <v/>
      </c>
      <c r="J19" s="8">
        <f>IF(G19=0,0,H19/G19)</f>
        <v/>
      </c>
      <c r="K19" s="35" t="n">
        <v>0</v>
      </c>
      <c r="L19" s="8">
        <f>MIN(J19,1)</f>
        <v/>
      </c>
      <c r="M19" t="inlineStr">
        <is>
          <t>Clean drier vents</t>
        </is>
      </c>
      <c r="N19" s="7">
        <f>IF(E19="GC","1st Call","Other")</f>
        <v/>
      </c>
      <c r="O19" s="7">
        <f>IF(L19&gt;=1,"Complete",IF(L19&gt;0,"In Progress","Not Started"))</f>
        <v/>
      </c>
      <c r="Q19" s="35">
        <f>IFERROR(MID($A$1,FIND(" acq",$A$1)-4,4)*1,"")</f>
        <v/>
      </c>
      <c r="R19" s="7" t="n"/>
      <c r="S19" s="111" t="n"/>
    </row>
    <row r="20" hidden="1" ht="30" customHeight="1">
      <c r="A20" s="7" t="n">
        <v>84</v>
      </c>
      <c r="B20" s="7" t="inlineStr">
        <is>
          <t>0800 - Exterior Wall</t>
        </is>
      </c>
      <c r="C20" s="7" t="inlineStr">
        <is>
          <t>Window screens</t>
        </is>
      </c>
      <c r="D20" s="40" t="inlineStr">
        <is>
          <t>Contingency to remove and replace some of the 1/2 screens on the windows of the residential units and clubhouse.</t>
        </is>
      </c>
      <c r="E20" s="41" t="inlineStr">
        <is>
          <t>GC</t>
        </is>
      </c>
      <c r="F20" s="7" t="inlineStr">
        <is>
          <t>Year 1</t>
        </is>
      </c>
      <c r="G20" s="20" t="n">
        <v>20000</v>
      </c>
      <c r="H20" s="20" t="n">
        <v>20000</v>
      </c>
      <c r="I20" s="21">
        <f>G20-H20</f>
        <v/>
      </c>
      <c r="J20" s="8">
        <f>IF(G20=0,0,H20/G20)</f>
        <v/>
      </c>
      <c r="K20" s="35" t="n">
        <v>0</v>
      </c>
      <c r="L20" s="8">
        <f>MIN(J20,1)</f>
        <v/>
      </c>
      <c r="M20" t="inlineStr">
        <is>
          <t>Contingency to remove and replace some of the 1/2 screens on the windows of the residential units and clubhouse.</t>
        </is>
      </c>
      <c r="N20" s="7">
        <f>IF(E20="GC","1st Call","Other")</f>
        <v/>
      </c>
      <c r="O20" s="7">
        <f>IF(L20&gt;=1,"Complete",IF(L20&gt;0,"In Progress","Not Started"))</f>
        <v/>
      </c>
      <c r="Q20" s="35">
        <f>IFERROR(MID($A$1,FIND(" acq",$A$1)-4,4)*1,"")</f>
        <v/>
      </c>
      <c r="R20" s="7" t="n"/>
      <c r="S20" s="111" t="n"/>
    </row>
    <row r="21" hidden="1">
      <c r="A21" s="17" t="n">
        <v>122</v>
      </c>
      <c r="B21" s="7" t="inlineStr">
        <is>
          <t>1100- Specialties, Equipment &amp; Furnishings</t>
        </is>
      </c>
      <c r="C21" s="7" t="inlineStr">
        <is>
          <t>Unit Model Update</t>
        </is>
      </c>
      <c r="D21" s="40" t="inlineStr">
        <is>
          <t>New furniture in model unit</t>
        </is>
      </c>
      <c r="E21" s="41" t="inlineStr">
        <is>
          <t>GC</t>
        </is>
      </c>
      <c r="F21" s="7" t="inlineStr">
        <is>
          <t>Year 1</t>
        </is>
      </c>
      <c r="G21" s="20" t="n">
        <v>20000</v>
      </c>
      <c r="H21" s="20" t="n">
        <v>20000</v>
      </c>
      <c r="I21" s="21">
        <f>G21-H21</f>
        <v/>
      </c>
      <c r="J21" s="8">
        <f>IF(G21=0,0,H21/G21)</f>
        <v/>
      </c>
      <c r="K21" s="35" t="n">
        <v>0</v>
      </c>
      <c r="L21" s="8">
        <f>MIN(J21,1)</f>
        <v/>
      </c>
      <c r="M21" t="inlineStr">
        <is>
          <t>New furniture in model unit</t>
        </is>
      </c>
      <c r="N21" s="7">
        <f>IF(E21="GC","1st Call","Other")</f>
        <v/>
      </c>
      <c r="O21" s="7">
        <f>IF(L21&gt;=1,"Complete",IF(L21&gt;0,"In Progress","Not Started"))</f>
        <v/>
      </c>
      <c r="Q21" s="35">
        <f>IFERROR(MID($A$1,FIND(" acq",$A$1)-4,4)*1,"")</f>
        <v/>
      </c>
      <c r="R21" s="7" t="n"/>
      <c r="S21" s="111" t="n"/>
    </row>
    <row r="22" hidden="1" ht="30" customHeight="1">
      <c r="A22" s="7" t="n">
        <v>29</v>
      </c>
      <c r="B22" s="7" t="inlineStr">
        <is>
          <t>0200 - Site Utilities &amp; Improvements</t>
        </is>
      </c>
      <c r="C22" s="7" t="inlineStr">
        <is>
          <t xml:space="preserve">Grill stations </t>
        </is>
      </c>
      <c r="D22" s="40" t="inlineStr">
        <is>
          <t>Upgrade grill stations with new Bull Outlaw grill heads, granite countertops and gas timers. Repair and paint pergolas.</t>
        </is>
      </c>
      <c r="E22" s="41" t="inlineStr">
        <is>
          <t>GC</t>
        </is>
      </c>
      <c r="F22" s="7" t="inlineStr">
        <is>
          <t>Year 1</t>
        </is>
      </c>
      <c r="G22" s="20" t="n">
        <v>15000</v>
      </c>
      <c r="H22" s="20" t="n">
        <v>15000</v>
      </c>
      <c r="I22" s="21">
        <f>G22-H22</f>
        <v/>
      </c>
      <c r="J22" s="8">
        <f>IF(G22=0,0,H22/G22)</f>
        <v/>
      </c>
      <c r="K22" s="35" t="n">
        <v>0</v>
      </c>
      <c r="L22" s="8">
        <f>MIN(J22,1)</f>
        <v/>
      </c>
      <c r="M22" t="inlineStr">
        <is>
          <t>Upgrade grill stations with new Bull Outlaw grill heads, granite countertops and gas timers. Repair and paint pergolas.</t>
        </is>
      </c>
      <c r="N22" s="7">
        <f>IF(E22="GC","1st Call","Other")</f>
        <v/>
      </c>
      <c r="O22" s="7">
        <f>IF(L22&gt;=1,"Complete",IF(L22&gt;0,"In Progress","Not Started"))</f>
        <v/>
      </c>
      <c r="Q22" s="35">
        <f>IFERROR(MID($A$1,FIND(" acq",$A$1)-4,4)*1,"")</f>
        <v/>
      </c>
      <c r="R22" s="7" t="n"/>
      <c r="S22" s="111" t="n"/>
    </row>
    <row r="23" hidden="1">
      <c r="A23" s="17" t="n">
        <v>80</v>
      </c>
      <c r="B23" s="7" t="inlineStr">
        <is>
          <t>0800 - Exterior Wall</t>
        </is>
      </c>
      <c r="C23" s="7" t="inlineStr">
        <is>
          <t>Shutters</t>
        </is>
      </c>
      <c r="D23" s="40" t="inlineStr">
        <is>
          <t>Paint or replace faded shutters</t>
        </is>
      </c>
      <c r="E23" s="41" t="inlineStr">
        <is>
          <t>GC</t>
        </is>
      </c>
      <c r="F23" s="7" t="inlineStr">
        <is>
          <t>Year 1</t>
        </is>
      </c>
      <c r="G23" s="20" t="n">
        <v>15000</v>
      </c>
      <c r="H23" s="20" t="n">
        <v>15000</v>
      </c>
      <c r="I23" s="21">
        <f>G23-H23</f>
        <v/>
      </c>
      <c r="J23" s="8">
        <f>IF(G23=0,0,H23/G23)</f>
        <v/>
      </c>
      <c r="K23" s="35" t="n">
        <v>0</v>
      </c>
      <c r="L23" s="8">
        <f>MIN(J23,1)</f>
        <v/>
      </c>
      <c r="M23" t="inlineStr">
        <is>
          <t>Paint or replace faded shutters</t>
        </is>
      </c>
      <c r="N23" s="7">
        <f>IF(E23="GC","1st Call","Other")</f>
        <v/>
      </c>
      <c r="O23" s="7">
        <f>IF(L23&gt;=1,"Complete",IF(L23&gt;0,"In Progress","Not Started"))</f>
        <v/>
      </c>
      <c r="Q23" s="35">
        <f>IFERROR(MID($A$1,FIND(" acq",$A$1)-4,4)*1,"")</f>
        <v/>
      </c>
      <c r="R23" s="7" t="n"/>
      <c r="S23" s="111" t="n"/>
    </row>
    <row r="24" hidden="1">
      <c r="A24" s="7" t="n">
        <v>119</v>
      </c>
      <c r="B24" s="7" t="inlineStr">
        <is>
          <t>1100- Specialties, Equipment &amp; Furnishings</t>
        </is>
      </c>
      <c r="C24" s="7" t="inlineStr">
        <is>
          <t>Picnic/Grill Area Remodel</t>
        </is>
      </c>
      <c r="D24" s="40" t="inlineStr">
        <is>
          <t>For 2 grill areas outside of pool-Add full covered pergola over grill</t>
        </is>
      </c>
      <c r="E24" s="41" t="inlineStr">
        <is>
          <t>GC</t>
        </is>
      </c>
      <c r="F24" s="7" t="inlineStr">
        <is>
          <t>Year 1</t>
        </is>
      </c>
      <c r="G24" s="20" t="n">
        <v>15000</v>
      </c>
      <c r="H24" s="20" t="n">
        <v>15000</v>
      </c>
      <c r="I24" s="21">
        <f>G24-H24</f>
        <v/>
      </c>
      <c r="J24" s="8">
        <f>IF(G24=0,0,H24/G24)</f>
        <v/>
      </c>
      <c r="K24" s="35" t="n">
        <v>0</v>
      </c>
      <c r="L24" s="8">
        <f>MIN(J24,1)</f>
        <v/>
      </c>
      <c r="M24" t="inlineStr">
        <is>
          <t>For 2 grill areas outside of pool-Add full covered pergola over grill</t>
        </is>
      </c>
      <c r="N24" s="7">
        <f>IF(E24="GC","1st Call","Other")</f>
        <v/>
      </c>
      <c r="O24" s="7">
        <f>IF(L24&gt;=1,"Complete",IF(L24&gt;0,"In Progress","Not Started"))</f>
        <v/>
      </c>
      <c r="Q24" s="35">
        <f>IFERROR(MID($A$1,FIND(" acq",$A$1)-4,4)*1,"")</f>
        <v/>
      </c>
      <c r="R24" s="7" t="n"/>
      <c r="S24" s="111" t="n"/>
    </row>
    <row r="25" hidden="1" ht="30" customHeight="1">
      <c r="A25" s="17" t="n">
        <v>121</v>
      </c>
      <c r="B25" s="7" t="inlineStr">
        <is>
          <t>1100- Specialties, Equipment &amp; Furnishings</t>
        </is>
      </c>
      <c r="C25" s="7" t="inlineStr">
        <is>
          <t>Dog Park</t>
        </is>
      </c>
      <c r="D25" s="40" t="inlineStr">
        <is>
          <t>Water/Wash Station with concrete pad
Shade sail or pergola</t>
        </is>
      </c>
      <c r="E25" s="41" t="inlineStr">
        <is>
          <t>GC</t>
        </is>
      </c>
      <c r="F25" s="7" t="inlineStr">
        <is>
          <t>Year 1</t>
        </is>
      </c>
      <c r="G25" s="20" t="n">
        <v>15000</v>
      </c>
      <c r="H25" s="20" t="n">
        <v>15000</v>
      </c>
      <c r="I25" s="21">
        <f>G25-H25</f>
        <v/>
      </c>
      <c r="J25" s="8">
        <f>IF(G25=0,0,H25/G25)</f>
        <v/>
      </c>
      <c r="K25" s="35" t="n">
        <v>0</v>
      </c>
      <c r="L25" s="8">
        <f>MIN(J25,1)</f>
        <v/>
      </c>
      <c r="M25" t="inlineStr">
        <is>
          <t>Water/Wash Station with concrete pad
Shade sail or pergola</t>
        </is>
      </c>
      <c r="N25" s="7">
        <f>IF(E25="GC","1st Call","Other")</f>
        <v/>
      </c>
      <c r="O25" s="7">
        <f>IF(L25&gt;=1,"Complete",IF(L25&gt;0,"In Progress","Not Started"))</f>
        <v/>
      </c>
      <c r="Q25" s="35">
        <f>IFERROR(MID($A$1,FIND(" acq",$A$1)-4,4)*1,"")</f>
        <v/>
      </c>
      <c r="R25" s="7" t="n"/>
      <c r="S25" s="111" t="n"/>
    </row>
    <row r="26" hidden="1" ht="45" customHeight="1">
      <c r="A26" s="7" t="n">
        <v>77</v>
      </c>
      <c r="B26" s="7" t="inlineStr">
        <is>
          <t>0800 - Exterior Wall</t>
        </is>
      </c>
      <c r="C26" s="7" t="inlineStr">
        <is>
          <t xml:space="preserve">Bldg. Exterior Cladding </t>
        </is>
      </c>
      <c r="D26" s="40" t="inlineStr">
        <is>
          <t>Repair damaged fiber cement siding and trim. Secure shutters. Repair damaged metal fascia, metal row lock flashing and vinyl soffit.</t>
        </is>
      </c>
      <c r="E26" s="41" t="inlineStr">
        <is>
          <t>GC</t>
        </is>
      </c>
      <c r="F26" s="7" t="inlineStr">
        <is>
          <t>Year 1</t>
        </is>
      </c>
      <c r="G26" s="20" t="n">
        <v>14500</v>
      </c>
      <c r="H26" s="20" t="n">
        <v>14500</v>
      </c>
      <c r="I26" s="21">
        <f>G26-H26</f>
        <v/>
      </c>
      <c r="J26" s="8">
        <f>IF(G26=0,0,H26/G26)</f>
        <v/>
      </c>
      <c r="K26" s="35" t="n">
        <v>0</v>
      </c>
      <c r="L26" s="8">
        <f>MIN(J26,1)</f>
        <v/>
      </c>
      <c r="M26" t="inlineStr">
        <is>
          <t>Repair damaged fiber cement siding and trim. Secure shutters. Repair damaged metal fascia, metal row lock flashing and vinyl soffit.</t>
        </is>
      </c>
      <c r="N26" s="7">
        <f>IF(E26="GC","1st Call","Other")</f>
        <v/>
      </c>
      <c r="O26" s="7">
        <f>IF(L26&gt;=1,"Complete",IF(L26&gt;0,"In Progress","Not Started"))</f>
        <v/>
      </c>
      <c r="Q26" s="35">
        <f>IFERROR(MID($A$1,FIND(" acq",$A$1)-4,4)*1,"")</f>
        <v/>
      </c>
      <c r="R26" s="7" t="n"/>
      <c r="S26" s="111" t="n"/>
    </row>
    <row r="27" hidden="1" ht="30" customHeight="1">
      <c r="A27" s="7" t="n">
        <v>17</v>
      </c>
      <c r="B27" s="7" t="inlineStr">
        <is>
          <t>0200 - Site Utilities &amp; Improvements</t>
        </is>
      </c>
      <c r="C27" s="7" t="inlineStr">
        <is>
          <t>Sidewalks</t>
        </is>
      </c>
      <c r="D27" s="40" t="inlineStr">
        <is>
          <t>Remove and replace approx 375sf of concrete sidewalk. Perform approx. 40EA grinds at lifted sidewalk seams.</t>
        </is>
      </c>
      <c r="E27" s="41" t="inlineStr">
        <is>
          <t>GC</t>
        </is>
      </c>
      <c r="F27" s="7" t="inlineStr">
        <is>
          <t>Year 1</t>
        </is>
      </c>
      <c r="G27" s="20" t="n">
        <v>12000</v>
      </c>
      <c r="H27" s="20" t="n">
        <v>12000</v>
      </c>
      <c r="I27" s="21">
        <f>G27-H27</f>
        <v/>
      </c>
      <c r="J27" s="8">
        <f>IF(G27=0,0,H27/G27)</f>
        <v/>
      </c>
      <c r="K27" s="35" t="n">
        <v>0</v>
      </c>
      <c r="L27" s="8">
        <f>MIN(J27,1)</f>
        <v/>
      </c>
      <c r="M27" t="inlineStr">
        <is>
          <t>Remove and replace approx 375sf of concrete sidewalk. Perform approx. 40EA grinds at lifted sidewalk seams.</t>
        </is>
      </c>
      <c r="N27" s="7">
        <f>IF(E27="GC","1st Call","Other")</f>
        <v/>
      </c>
      <c r="O27" s="7">
        <f>IF(L27&gt;=1,"Complete",IF(L27&gt;0,"In Progress","Not Started"))</f>
        <v/>
      </c>
      <c r="Q27" s="35">
        <f>IFERROR(MID($A$1,FIND(" acq",$A$1)-4,4)*1,"")</f>
        <v/>
      </c>
      <c r="R27" s="7" t="n"/>
      <c r="S27" s="111" t="n"/>
    </row>
    <row r="28" hidden="1">
      <c r="A28" s="7" t="n">
        <v>143</v>
      </c>
      <c r="B28" s="7" t="inlineStr">
        <is>
          <t>1500- HVAC</t>
        </is>
      </c>
      <c r="C28" s="7" t="inlineStr">
        <is>
          <t>HVAC Replacements</t>
        </is>
      </c>
      <c r="D28" s="40" t="inlineStr">
        <is>
          <t>Cost to replace two units at $5,200/unit</t>
        </is>
      </c>
      <c r="E28" s="41" t="inlineStr">
        <is>
          <t>GC</t>
        </is>
      </c>
      <c r="F28" s="7" t="inlineStr">
        <is>
          <t>Year 1</t>
        </is>
      </c>
      <c r="G28" s="20" t="n">
        <v>10400</v>
      </c>
      <c r="H28" s="20" t="n">
        <v>10400</v>
      </c>
      <c r="I28" s="21">
        <f>G28-H28</f>
        <v/>
      </c>
      <c r="J28" s="8">
        <f>IF(G28=0,0,H28/G28)</f>
        <v/>
      </c>
      <c r="K28" s="35" t="n">
        <v>0</v>
      </c>
      <c r="L28" s="8">
        <f>MIN(J28,1)</f>
        <v/>
      </c>
      <c r="M28" t="inlineStr">
        <is>
          <t>Cost to replace two units at $5,200/unit</t>
        </is>
      </c>
      <c r="N28" s="7">
        <f>IF(E28="GC","1st Call","Other")</f>
        <v/>
      </c>
      <c r="O28" s="7">
        <f>IF(L28&gt;=1,"Complete",IF(L28&gt;0,"In Progress","Not Started"))</f>
        <v/>
      </c>
      <c r="Q28" s="35">
        <f>IFERROR(MID($A$1,FIND(" acq",$A$1)-4,4)*1,"")</f>
        <v/>
      </c>
      <c r="R28" s="7" t="n"/>
      <c r="S28" s="111" t="n"/>
    </row>
    <row r="29" hidden="1">
      <c r="A29" s="17" t="n">
        <v>14</v>
      </c>
      <c r="B29" s="7" t="inlineStr">
        <is>
          <t>0200 - Site Utilities &amp; Improvements</t>
        </is>
      </c>
      <c r="C29" s="7" t="inlineStr">
        <is>
          <t>Compactor Ramp</t>
        </is>
      </c>
      <c r="D29" s="40" t="inlineStr">
        <is>
          <t>Build an ADA ramp at the compactor.</t>
        </is>
      </c>
      <c r="E29" s="41" t="inlineStr">
        <is>
          <t>GC</t>
        </is>
      </c>
      <c r="F29" s="7" t="inlineStr">
        <is>
          <t>Year 1</t>
        </is>
      </c>
      <c r="G29" s="20" t="n">
        <v>10000</v>
      </c>
      <c r="H29" s="20" t="n">
        <v>10000</v>
      </c>
      <c r="I29" s="21">
        <f>G29-H29</f>
        <v/>
      </c>
      <c r="J29" s="8">
        <f>IF(G29=0,0,H29/G29)</f>
        <v/>
      </c>
      <c r="K29" s="35" t="n">
        <v>0</v>
      </c>
      <c r="L29" s="8">
        <f>MIN(J29,1)</f>
        <v/>
      </c>
      <c r="M29" t="inlineStr">
        <is>
          <t>Build an ADA ramp at the compactor.</t>
        </is>
      </c>
      <c r="N29" s="7">
        <f>IF(E29="GC","1st Call","Other")</f>
        <v/>
      </c>
      <c r="O29" s="7">
        <f>IF(L29&gt;=1,"Complete",IF(L29&gt;0,"In Progress","Not Started"))</f>
        <v/>
      </c>
      <c r="Q29" s="35">
        <f>IFERROR(MID($A$1,FIND(" acq",$A$1)-4,4)*1,"")</f>
        <v/>
      </c>
      <c r="R29" s="7" t="n"/>
      <c r="S29" s="111" t="n"/>
    </row>
    <row r="30" hidden="1">
      <c r="A30" s="7" t="n">
        <v>69</v>
      </c>
      <c r="B30" s="7" t="inlineStr">
        <is>
          <t>0800 - Exterior Wall</t>
        </is>
      </c>
      <c r="C30" s="7" t="inlineStr">
        <is>
          <t xml:space="preserve">Soffit/roof fascia repair </t>
        </is>
      </c>
      <c r="D30" s="40" t="inlineStr">
        <is>
          <t>Repair where failing, building 5 &amp; others</t>
        </is>
      </c>
      <c r="E30" s="41" t="inlineStr">
        <is>
          <t>GC</t>
        </is>
      </c>
      <c r="F30" s="7" t="inlineStr">
        <is>
          <t>Year 1</t>
        </is>
      </c>
      <c r="G30" s="20" t="n">
        <v>10000</v>
      </c>
      <c r="H30" s="20" t="n">
        <v>10000</v>
      </c>
      <c r="I30" s="21">
        <f>G30-H30</f>
        <v/>
      </c>
      <c r="J30" s="8">
        <f>IF(G30=0,0,H30/G30)</f>
        <v/>
      </c>
      <c r="K30" s="35" t="n">
        <v>0</v>
      </c>
      <c r="L30" s="8">
        <f>MIN(J30,1)</f>
        <v/>
      </c>
      <c r="M30" t="inlineStr">
        <is>
          <t>Repair where failing, building 5 &amp; others</t>
        </is>
      </c>
      <c r="N30" s="7">
        <f>IF(E30="GC","1st Call","Other")</f>
        <v/>
      </c>
      <c r="O30" s="7">
        <f>IF(L30&gt;=1,"Complete",IF(L30&gt;0,"In Progress","Not Started"))</f>
        <v/>
      </c>
      <c r="Q30" s="35">
        <f>IFERROR(MID($A$1,FIND(" acq",$A$1)-4,4)*1,"")</f>
        <v/>
      </c>
      <c r="R30" s="7" t="n"/>
      <c r="S30" s="111" t="n"/>
    </row>
    <row r="31" hidden="1" ht="30" customHeight="1">
      <c r="A31" s="17" t="n">
        <v>117</v>
      </c>
      <c r="B31" s="7" t="inlineStr">
        <is>
          <t>1100- Specialties, Equipment &amp; Furnishings</t>
        </is>
      </c>
      <c r="C31" s="7" t="inlineStr">
        <is>
          <t>Pool Area Remodel</t>
        </is>
      </c>
      <c r="D31" s="40" t="inlineStr">
        <is>
          <t>Move gate/fencing in so that the grill area can be used when the pool is closed, add TV above sink under pool grill pergola</t>
        </is>
      </c>
      <c r="E31" s="41" t="inlineStr">
        <is>
          <t>GC</t>
        </is>
      </c>
      <c r="F31" s="7" t="inlineStr">
        <is>
          <t>Year 1</t>
        </is>
      </c>
      <c r="G31" s="20" t="n">
        <v>10000</v>
      </c>
      <c r="H31" s="20" t="n">
        <v>10000</v>
      </c>
      <c r="I31" s="21">
        <f>G31-H31</f>
        <v/>
      </c>
      <c r="J31" s="8">
        <f>IF(G31=0,0,H31/G31)</f>
        <v/>
      </c>
      <c r="K31" s="35" t="n">
        <v>0</v>
      </c>
      <c r="L31" s="8">
        <f>MIN(J31,1)</f>
        <v/>
      </c>
      <c r="M31" t="inlineStr">
        <is>
          <t>Move gate/fencing in so that the grill area can be used when the pool is closed, add TV above sink under pool grill pergola</t>
        </is>
      </c>
      <c r="N31" s="7">
        <f>IF(E31="GC","1st Call","Other")</f>
        <v/>
      </c>
      <c r="O31" s="7">
        <f>IF(L31&gt;=1,"Complete",IF(L31&gt;0,"In Progress","Not Started"))</f>
        <v/>
      </c>
      <c r="Q31" s="35">
        <f>IFERROR(MID($A$1,FIND(" acq",$A$1)-4,4)*1,"")</f>
        <v/>
      </c>
      <c r="R31" s="7" t="n"/>
      <c r="S31" s="111" t="n"/>
    </row>
    <row r="32" hidden="1" ht="60" customHeight="1">
      <c r="A32" s="7" t="n">
        <v>150</v>
      </c>
      <c r="B32" s="7" t="inlineStr">
        <is>
          <t>1600 - Electrical</t>
        </is>
      </c>
      <c r="C32" s="7" t="inlineStr">
        <is>
          <t>Fire and Life Safety</t>
        </is>
      </c>
      <c r="D32" s="40" t="inlineStr">
        <is>
          <t>Repair pull stations throughout the property. Install a riser room sign where missing, install fire extinguishers and repair extinguisher boxes, repair emergency lights, and horn strobe repairs</t>
        </is>
      </c>
      <c r="E32" s="41" t="inlineStr">
        <is>
          <t>GC</t>
        </is>
      </c>
      <c r="F32" s="7" t="inlineStr">
        <is>
          <t>Year 1</t>
        </is>
      </c>
      <c r="G32" s="20" t="n">
        <v>10000</v>
      </c>
      <c r="H32" s="20" t="n">
        <v>10000</v>
      </c>
      <c r="I32" s="21">
        <f>G32-H32</f>
        <v/>
      </c>
      <c r="J32" s="8">
        <f>IF(G32=0,0,H32/G32)</f>
        <v/>
      </c>
      <c r="K32" s="35" t="n">
        <v>0</v>
      </c>
      <c r="L32" s="8">
        <f>MIN(J32,1)</f>
        <v/>
      </c>
      <c r="M32" t="inlineStr">
        <is>
          <t>Repair pull stations throughout the property. Install a riser room sign where missing, install fire extinguishers and repair extinguisher boxes, repair emergency lights, and horn strobe repairs</t>
        </is>
      </c>
      <c r="N32" s="7">
        <f>IF(E32="GC","1st Call","Other")</f>
        <v/>
      </c>
      <c r="O32" s="7">
        <f>IF(L32&gt;=1,"Complete",IF(L32&gt;0,"In Progress","Not Started"))</f>
        <v/>
      </c>
      <c r="Q32" s="35">
        <f>IFERROR(MID($A$1,FIND(" acq",$A$1)-4,4)*1,"")</f>
        <v/>
      </c>
      <c r="R32" s="7" t="n"/>
      <c r="S32" s="111" t="n"/>
    </row>
    <row r="33" hidden="1" ht="30" customHeight="1">
      <c r="A33" s="17" t="n">
        <v>152</v>
      </c>
      <c r="B33" s="7" t="inlineStr">
        <is>
          <t>1600 - Electrical</t>
        </is>
      </c>
      <c r="C33" s="7" t="inlineStr">
        <is>
          <t>Common area light fixtures</t>
        </is>
      </c>
      <c r="D33" s="40" t="inlineStr">
        <is>
          <t>Possibly replace remaining halogen parking lot pole lights with LED</t>
        </is>
      </c>
      <c r="E33" s="41" t="inlineStr">
        <is>
          <t>GC</t>
        </is>
      </c>
      <c r="F33" s="7" t="inlineStr">
        <is>
          <t>Year 1</t>
        </is>
      </c>
      <c r="G33" s="20" t="n">
        <v>10000</v>
      </c>
      <c r="H33" s="20" t="n">
        <v>10000</v>
      </c>
      <c r="I33" s="21">
        <f>G33-H33</f>
        <v/>
      </c>
      <c r="J33" s="8">
        <f>IF(G33=0,0,H33/G33)</f>
        <v/>
      </c>
      <c r="K33" s="35" t="n">
        <v>0</v>
      </c>
      <c r="L33" s="8">
        <f>MIN(J33,1)</f>
        <v/>
      </c>
      <c r="M33" t="inlineStr">
        <is>
          <t>Possibly replace remaining halogen parking lot pole lights with LED</t>
        </is>
      </c>
      <c r="N33" s="7">
        <f>IF(E33="GC","1st Call","Other")</f>
        <v/>
      </c>
      <c r="O33" s="7">
        <f>IF(L33&gt;=1,"Complete",IF(L33&gt;0,"In Progress","Not Started"))</f>
        <v/>
      </c>
      <c r="Q33" s="35">
        <f>IFERROR(MID($A$1,FIND(" acq",$A$1)-4,4)*1,"")</f>
        <v/>
      </c>
      <c r="R33" s="7" t="n"/>
      <c r="S33" s="111" t="n"/>
    </row>
    <row r="34" hidden="1" ht="30" customHeight="1">
      <c r="A34" s="7" t="n">
        <v>28</v>
      </c>
      <c r="B34" s="7" t="inlineStr">
        <is>
          <t>0200 - Site Utilities &amp; Improvements</t>
        </is>
      </c>
      <c r="C34" s="7" t="inlineStr">
        <is>
          <t>Fences &amp; gates - swimming pool</t>
        </is>
      </c>
      <c r="D34" s="40" t="inlineStr">
        <is>
          <t>Add fence between pool and grill area, repair broken pool gate latch</t>
        </is>
      </c>
      <c r="E34" s="41" t="inlineStr">
        <is>
          <t>GC</t>
        </is>
      </c>
      <c r="F34" s="7" t="inlineStr">
        <is>
          <t>Year 1</t>
        </is>
      </c>
      <c r="G34" s="20" t="n">
        <v>9500</v>
      </c>
      <c r="H34" s="20" t="n">
        <v>9500</v>
      </c>
      <c r="I34" s="21">
        <f>G34-H34</f>
        <v/>
      </c>
      <c r="J34" s="8">
        <f>IF(G34=0,0,H34/G34)</f>
        <v/>
      </c>
      <c r="K34" s="35" t="n">
        <v>0</v>
      </c>
      <c r="L34" s="8">
        <f>MIN(J34,1)</f>
        <v/>
      </c>
      <c r="M34" t="inlineStr">
        <is>
          <t>Add fence between pool and grill area, repair broken pool gate latch</t>
        </is>
      </c>
      <c r="N34" s="7">
        <f>IF(E34="GC","1st Call","Other")</f>
        <v/>
      </c>
      <c r="O34" s="7">
        <f>IF(L34&gt;=1,"Complete",IF(L34&gt;0,"In Progress","Not Started"))</f>
        <v/>
      </c>
      <c r="Q34" s="35">
        <f>IFERROR(MID($A$1,FIND(" acq",$A$1)-4,4)*1,"")</f>
        <v/>
      </c>
      <c r="R34" s="7" t="n"/>
      <c r="S34" s="111" t="n"/>
    </row>
    <row r="35" hidden="1">
      <c r="A35" s="17" t="n">
        <v>31</v>
      </c>
      <c r="B35" s="7" t="inlineStr">
        <is>
          <t>0200 - Site Utilities &amp; Improvements</t>
        </is>
      </c>
      <c r="C35" s="7" t="inlineStr">
        <is>
          <t>Playground equipment</t>
        </is>
      </c>
      <c r="D35" s="40" t="inlineStr">
        <is>
          <t>Add mulch and plastic coat damaged landings</t>
        </is>
      </c>
      <c r="E35" s="41" t="inlineStr">
        <is>
          <t>GC</t>
        </is>
      </c>
      <c r="F35" s="7" t="inlineStr">
        <is>
          <t>Year 1</t>
        </is>
      </c>
      <c r="G35" s="20" t="n">
        <v>8000</v>
      </c>
      <c r="H35" s="20" t="n">
        <v>8000</v>
      </c>
      <c r="I35" s="21">
        <f>G35-H35</f>
        <v/>
      </c>
      <c r="J35" s="8">
        <f>IF(G35=0,0,H35/G35)</f>
        <v/>
      </c>
      <c r="K35" s="35" t="n">
        <v>0</v>
      </c>
      <c r="L35" s="8">
        <f>MIN(J35,1)</f>
        <v/>
      </c>
      <c r="M35" t="inlineStr">
        <is>
          <t>Add mulch and plastic coat damaged landings</t>
        </is>
      </c>
      <c r="N35" s="7">
        <f>IF(E35="GC","1st Call","Other")</f>
        <v/>
      </c>
      <c r="O35" s="7">
        <f>IF(L35&gt;=1,"Complete",IF(L35&gt;0,"In Progress","Not Started"))</f>
        <v/>
      </c>
      <c r="Q35" s="35">
        <f>IFERROR(MID($A$1,FIND(" acq",$A$1)-4,4)*1,"")</f>
        <v/>
      </c>
      <c r="R35" s="7" t="n"/>
      <c r="S35" s="111" t="n"/>
    </row>
    <row r="36" hidden="1" ht="75" customHeight="1">
      <c r="A36" s="7" t="n">
        <v>144</v>
      </c>
      <c r="B36" s="7" t="inlineStr">
        <is>
          <t>1500- HVAC</t>
        </is>
      </c>
      <c r="C36" s="7" t="inlineStr">
        <is>
          <t>Replace Refrigerant Line Insulation</t>
        </is>
      </c>
      <c r="D36" s="40" t="inlineStr">
        <is>
          <t>From MEPFLS Report- Insulation at the refrigerant lines at the outdoor condensing units were observed to be deteriorated. Insufficient insulation at the refrigerant lines decreases system efficiency. Repair or replacement of the insulation is recommended to maintain system efficiency.</t>
        </is>
      </c>
      <c r="E36" s="41" t="inlineStr">
        <is>
          <t>GC</t>
        </is>
      </c>
      <c r="F36" s="7" t="inlineStr">
        <is>
          <t>Year 1</t>
        </is>
      </c>
      <c r="G36" s="20" t="n">
        <v>7500</v>
      </c>
      <c r="H36" s="20" t="n">
        <v>7500</v>
      </c>
      <c r="I36" s="21">
        <f>G36-H36</f>
        <v/>
      </c>
      <c r="J36" s="8">
        <f>IF(G36=0,0,H36/G36)</f>
        <v/>
      </c>
      <c r="K36" s="35" t="n">
        <v>0</v>
      </c>
      <c r="L36" s="8">
        <f>MIN(J36,1)</f>
        <v/>
      </c>
      <c r="M36" t="inlineStr">
        <is>
          <t xml:space="preserve">From MEPFLS Report- Insulation at the refrigerant lines at the outdoor condensing units were observed to be deteriorated. Insufficient insulation at the refrigerant lines decreases system efficiency. </t>
        </is>
      </c>
      <c r="N36" s="7">
        <f>IF(E36="GC","1st Call","Other")</f>
        <v/>
      </c>
      <c r="O36" s="7">
        <f>IF(L36&gt;=1,"Complete",IF(L36&gt;0,"In Progress","Not Started"))</f>
        <v/>
      </c>
      <c r="Q36" s="35">
        <f>IFERROR(MID($A$1,FIND(" acq",$A$1)-4,4)*1,"")</f>
        <v/>
      </c>
      <c r="R36" s="7" t="n"/>
      <c r="S36" s="111" t="n"/>
    </row>
    <row r="37" hidden="1" ht="75" customHeight="1">
      <c r="A37" s="7" t="n">
        <v>139</v>
      </c>
      <c r="B37" s="7" t="inlineStr">
        <is>
          <t>1400 - Plumbing</t>
        </is>
      </c>
      <c r="C37" s="7" t="inlineStr">
        <is>
          <t>Provide Drain Pans for Domestic Hot Water Heaters</t>
        </is>
      </c>
      <c r="D37" s="40" t="inlineStr">
        <is>
          <t>From MEPFLS Report- Several domestic water heaters in residential units were observed to be missing drain pans. Partner recommends thatall residential domestic hot water heaters are provided a drain pan to reduce the risk of damage should a leak occur.</t>
        </is>
      </c>
      <c r="E37" s="41" t="inlineStr">
        <is>
          <t>GC</t>
        </is>
      </c>
      <c r="F37" s="7" t="inlineStr">
        <is>
          <t>Year 1</t>
        </is>
      </c>
      <c r="G37" s="20" t="n">
        <v>5000</v>
      </c>
      <c r="H37" s="20" t="n">
        <v>5000</v>
      </c>
      <c r="I37" s="21">
        <f>G37-H37</f>
        <v/>
      </c>
      <c r="J37" s="8">
        <f>IF(G37=0,0,H37/G37)</f>
        <v/>
      </c>
      <c r="K37" s="35" t="n">
        <v>0</v>
      </c>
      <c r="L37" s="8">
        <f>MIN(J37,1)</f>
        <v/>
      </c>
      <c r="M37" t="inlineStr">
        <is>
          <t>From MEPFLS Report- Several domestic water heaters in residential units were observed to be missing drain pans. Partner recommends thatall residential domestic hot water heaters are provided a drain p</t>
        </is>
      </c>
      <c r="N37" s="7">
        <f>IF(E37="GC","1st Call","Other")</f>
        <v/>
      </c>
      <c r="O37" s="7">
        <f>IF(L37&gt;=1,"Complete",IF(L37&gt;0,"In Progress","Not Started"))</f>
        <v/>
      </c>
      <c r="Q37" s="35">
        <f>IFERROR(MID($A$1,FIND(" acq",$A$1)-4,4)*1,"")</f>
        <v/>
      </c>
      <c r="R37" s="7" t="n"/>
      <c r="S37" s="111" t="n"/>
    </row>
    <row r="38" hidden="1" ht="60" customHeight="1">
      <c r="A38" s="17" t="n">
        <v>140</v>
      </c>
      <c r="B38" s="7" t="inlineStr">
        <is>
          <t>1400 - Plumbing</t>
        </is>
      </c>
      <c r="C38" s="7" t="inlineStr">
        <is>
          <t>Scope and Clear Sewer Lines</t>
        </is>
      </c>
      <c r="D38" s="40" t="inlineStr">
        <is>
          <t>From MEPFLS Report- Recent scoping and clearing of the sanitary drain lines was not reported; therefore, Partner recommends that a contractor scope all of the sanitary sewer lines and clear and blockages.</t>
        </is>
      </c>
      <c r="E38" s="41" t="inlineStr">
        <is>
          <t>GC</t>
        </is>
      </c>
      <c r="F38" s="7" t="inlineStr">
        <is>
          <t>Year 1</t>
        </is>
      </c>
      <c r="G38" s="20" t="n">
        <v>5000</v>
      </c>
      <c r="H38" s="20" t="n">
        <v>5000</v>
      </c>
      <c r="I38" s="21">
        <f>G38-H38</f>
        <v/>
      </c>
      <c r="J38" s="8">
        <f>IF(G38=0,0,H38/G38)</f>
        <v/>
      </c>
      <c r="K38" s="35" t="n">
        <v>0</v>
      </c>
      <c r="L38" s="8">
        <f>MIN(J38,1)</f>
        <v/>
      </c>
      <c r="M38" t="inlineStr">
        <is>
          <t>From MEPFLS Report- Recent scoping and clearing of the sanitary drain lines was not reported; therefore, Partner recommends that a contractor scope all of the sanitary sewer lines and clear and blocka</t>
        </is>
      </c>
      <c r="N38" s="7">
        <f>IF(E38="GC","1st Call","Other")</f>
        <v/>
      </c>
      <c r="O38" s="7">
        <f>IF(L38&gt;=1,"Complete",IF(L38&gt;0,"In Progress","Not Started"))</f>
        <v/>
      </c>
      <c r="Q38" s="35">
        <f>IFERROR(MID($A$1,FIND(" acq",$A$1)-4,4)*1,"")</f>
        <v/>
      </c>
      <c r="S38" s="112" t="n"/>
    </row>
    <row r="39" hidden="1" ht="75" customHeight="1">
      <c r="A39" s="7" t="n">
        <v>19</v>
      </c>
      <c r="B39" s="7" t="inlineStr">
        <is>
          <t>0200 - Site Utilities &amp; Improvements</t>
        </is>
      </c>
      <c r="C39" s="7" t="inlineStr">
        <is>
          <t>Irrigation Repairs</t>
        </is>
      </c>
      <c r="D39" s="40" t="inlineStr">
        <is>
          <t>4 Rain bird 5000, 15 Rain bird 1806, 6 MP Rotator Nozzles, 33 Rain bird Nozzles, 2 Wireless Rain sensors, 7 zones not running. A diagnostic is needed for the controller wire adjustment to run uniformly with property. Replace 8 valve box lids.  Controller 1 for 27 zones and Controller 2 for 25 zones.</t>
        </is>
      </c>
      <c r="E39" s="41" t="inlineStr">
        <is>
          <t>GC</t>
        </is>
      </c>
      <c r="F39" s="7" t="inlineStr">
        <is>
          <t>Year 1</t>
        </is>
      </c>
      <c r="G39" s="20" t="n">
        <v>4400</v>
      </c>
      <c r="H39" s="20" t="n">
        <v>4400</v>
      </c>
      <c r="I39" s="21">
        <f>G39-H39</f>
        <v/>
      </c>
      <c r="J39" s="8">
        <f>IF(G39=0,0,H39/G39)</f>
        <v/>
      </c>
      <c r="K39" s="35" t="n">
        <v>0</v>
      </c>
      <c r="L39" s="18">
        <f>MIN(J39,1)</f>
        <v/>
      </c>
      <c r="M39" s="48" t="inlineStr">
        <is>
          <t>4 Rain bird 5000, 15 Rain bird 1806, 6 MP Rotator Nozzles, 33 Rain bird Nozzles, 2 Wireless Rain sensors, 7 zones not running. A diagnostic is needed for the controller wire adjustment to run uniforml</t>
        </is>
      </c>
      <c r="N39" s="48">
        <f>IF(E39="GC","1st Call","Other")</f>
        <v/>
      </c>
      <c r="O39" s="48">
        <f>IF(L39&gt;=1,"Complete",IF(L39&gt;0,"In Progress","Not Started"))</f>
        <v/>
      </c>
      <c r="P39" s="48" t="n"/>
      <c r="Q39" s="70">
        <f>IFERROR(MID($A$1,FIND(" acq",$A$1)-4,4)*1,"")</f>
        <v/>
      </c>
      <c r="S39" s="112" t="n"/>
    </row>
    <row r="40" hidden="1">
      <c r="A40" s="17" t="n">
        <v>115</v>
      </c>
      <c r="B40" s="7" t="inlineStr">
        <is>
          <t>1100- Specialties, Equipment &amp; Furnishings</t>
        </is>
      </c>
      <c r="C40" s="7" t="inlineStr">
        <is>
          <t>Fitness Center Remodel</t>
        </is>
      </c>
      <c r="D40" s="40" t="inlineStr">
        <is>
          <t>Add conduit for power and data cables to TVs</t>
        </is>
      </c>
      <c r="E40" s="41" t="inlineStr">
        <is>
          <t>GC</t>
        </is>
      </c>
      <c r="F40" s="7" t="inlineStr">
        <is>
          <t>Year 1</t>
        </is>
      </c>
      <c r="G40" s="20" t="n">
        <v>3000</v>
      </c>
      <c r="H40" s="20" t="n">
        <v>3000</v>
      </c>
      <c r="I40" s="21">
        <f>G40-H40</f>
        <v/>
      </c>
      <c r="J40" s="8">
        <f>IF(G40=0,0,H40/G40)</f>
        <v/>
      </c>
      <c r="K40" s="35" t="n">
        <v>0</v>
      </c>
      <c r="L40" s="8">
        <f>MIN(J40,1)</f>
        <v/>
      </c>
      <c r="M40" t="inlineStr">
        <is>
          <t>Add conduit for power and data cables to TVs</t>
        </is>
      </c>
      <c r="N40" s="7">
        <f>IF(E40="GC","1st Call","Other")</f>
        <v/>
      </c>
      <c r="O40" s="7">
        <f>IF(L40&gt;=1,"Complete",IF(L40&gt;0,"In Progress","Not Started"))</f>
        <v/>
      </c>
      <c r="Q40" s="35">
        <f>IFERROR(MID($A$1,FIND(" acq",$A$1)-4,4)*1,"")</f>
        <v/>
      </c>
      <c r="S40" s="112" t="n"/>
    </row>
    <row r="41" hidden="1">
      <c r="A41" s="7" t="n">
        <v>120</v>
      </c>
      <c r="B41" s="7" t="inlineStr">
        <is>
          <t>1100- Specialties, Equipment &amp; Furnishings</t>
        </is>
      </c>
      <c r="C41" s="7" t="inlineStr">
        <is>
          <t>Picnic/Grill Furniture</t>
        </is>
      </c>
      <c r="D41" s="40" t="inlineStr">
        <is>
          <t>Add benches by cornhole, misc furniture</t>
        </is>
      </c>
      <c r="E41" s="41" t="inlineStr">
        <is>
          <t>GC</t>
        </is>
      </c>
      <c r="F41" s="7" t="inlineStr">
        <is>
          <t>Year 1</t>
        </is>
      </c>
      <c r="G41" s="20" t="n">
        <v>3000</v>
      </c>
      <c r="H41" s="20" t="n">
        <v>3000</v>
      </c>
      <c r="I41" s="21">
        <f>G41-H41</f>
        <v/>
      </c>
      <c r="J41" s="8">
        <f>IF(G41=0,0,H41/G41)</f>
        <v/>
      </c>
      <c r="K41" s="35" t="n">
        <v>0</v>
      </c>
      <c r="L41" s="8">
        <f>MIN(J41,1)</f>
        <v/>
      </c>
      <c r="M41" t="inlineStr">
        <is>
          <t>Add benches by cornhole, misc furniture</t>
        </is>
      </c>
      <c r="N41" s="7">
        <f>IF(E41="GC","1st Call","Other")</f>
        <v/>
      </c>
      <c r="O41" s="7">
        <f>IF(L41&gt;=1,"Complete",IF(L41&gt;0,"In Progress","Not Started"))</f>
        <v/>
      </c>
      <c r="Q41" s="35">
        <f>IFERROR(MID($A$1,FIND(" acq",$A$1)-4,4)*1,"")</f>
        <v/>
      </c>
      <c r="S41" s="112" t="n"/>
    </row>
    <row r="42" ht="30" customHeight="1">
      <c r="A42" s="17" t="n">
        <v>109</v>
      </c>
      <c r="B42" s="7" t="inlineStr">
        <is>
          <t>1100- Specialties, Equipment &amp; Furnishings</t>
        </is>
      </c>
      <c r="C42" s="7" t="inlineStr">
        <is>
          <t>Signage - Site</t>
        </is>
      </c>
      <c r="D42" s="40" t="inlineStr">
        <is>
          <t>Change signage for leasing hours since they are not open Sundays, add hanging clock for Sunday hours</t>
        </is>
      </c>
      <c r="E42" s="69" t="inlineStr">
        <is>
          <t>PMC</t>
        </is>
      </c>
      <c r="F42" s="7" t="inlineStr">
        <is>
          <t>Year 1</t>
        </is>
      </c>
      <c r="G42" s="20" t="n">
        <v>250</v>
      </c>
      <c r="H42" s="20" t="n">
        <v>0</v>
      </c>
      <c r="I42" s="21">
        <f>G42-H42</f>
        <v/>
      </c>
      <c r="J42" s="8">
        <f>IF(G42=0,0,H42/G42)</f>
        <v/>
      </c>
      <c r="K42" s="35" t="inlineStr">
        <is>
          <t>N/A</t>
        </is>
      </c>
      <c r="L42" s="8">
        <f>MIN(J42,1)</f>
        <v/>
      </c>
      <c r="M42" t="inlineStr">
        <is>
          <t>Change signage for leasing hours since they are not open Sundays, add hanging clock for Sunday hours</t>
        </is>
      </c>
      <c r="N42" s="7">
        <f>IF(E42="GC","1st Call","Other")</f>
        <v/>
      </c>
      <c r="O42" s="7">
        <f>IF(L42&gt;=1,"Complete",IF(L42&gt;0,"In Progress","Not Started"))</f>
        <v/>
      </c>
      <c r="Q42" s="35">
        <f>IFERROR(MID($A$1,FIND(" acq",$A$1)-4,4)*1,"")</f>
        <v/>
      </c>
      <c r="S42" s="112" t="n"/>
    </row>
    <row r="43" ht="30" customHeight="1">
      <c r="A43" s="7" t="n">
        <v>127</v>
      </c>
      <c r="B43" s="7" t="inlineStr">
        <is>
          <t>1100- Specialties, Equipment &amp; Furnishings</t>
        </is>
      </c>
      <c r="C43" s="7" t="inlineStr">
        <is>
          <t>Correct and Close OpenViolation</t>
        </is>
      </c>
      <c r="D43" s="40" t="inlineStr">
        <is>
          <t>PCA Item- $100- Open code violation report by building department (expired permit) should be corrected and closed.</t>
        </is>
      </c>
      <c r="E43" s="69" t="inlineStr">
        <is>
          <t>PMC</t>
        </is>
      </c>
      <c r="F43" s="7" t="inlineStr">
        <is>
          <t>Year 1</t>
        </is>
      </c>
      <c r="G43" s="20" t="n">
        <v>100</v>
      </c>
      <c r="H43" s="20" t="n">
        <v>0</v>
      </c>
      <c r="I43" s="21">
        <f>G43-H43</f>
        <v/>
      </c>
      <c r="J43" s="8">
        <f>IF(G43=0,0,H43/G43)</f>
        <v/>
      </c>
      <c r="K43" s="35" t="inlineStr">
        <is>
          <t>N/A</t>
        </is>
      </c>
      <c r="L43" s="8">
        <f>MIN(J43,1)</f>
        <v/>
      </c>
      <c r="M43" t="inlineStr">
        <is>
          <t>PCA Item- $100- Open code violation report by building department (expired permit) should be corrected and closed.</t>
        </is>
      </c>
      <c r="N43" s="7">
        <f>IF(E43="GC","1st Call","Other")</f>
        <v/>
      </c>
      <c r="O43" s="7">
        <f>IF(L43&gt;=1,"Complete",IF(L43&gt;0,"In Progress","Not Started"))</f>
        <v/>
      </c>
      <c r="Q43" s="35">
        <f>IFERROR(MID($A$1,FIND(" acq",$A$1)-4,4)*1,"")</f>
        <v/>
      </c>
      <c r="S43" s="132" t="n">
        <v>45808</v>
      </c>
    </row>
    <row r="44">
      <c r="D44" s="40" t="n"/>
      <c r="E44" s="69" t="n"/>
      <c r="G44" s="20" t="n"/>
      <c r="H44" s="20" t="n"/>
      <c r="I44" s="21" t="n"/>
      <c r="J44" s="8" t="n"/>
      <c r="K44" s="35" t="n"/>
      <c r="S44" s="112" t="n"/>
    </row>
    <row r="45">
      <c r="C45" s="48" t="inlineStr">
        <is>
          <t>PROJECTS subtotal (excl. contingency/CM fee)</t>
        </is>
      </c>
      <c r="E45" s="68" t="n"/>
      <c r="G45" s="22">
        <f>SUM(G5:G43)</f>
        <v/>
      </c>
      <c r="H45" s="22">
        <f>SUM(H5:H43)</f>
        <v/>
      </c>
      <c r="I45" s="22">
        <f>SUM(I5:I43)</f>
        <v/>
      </c>
      <c r="J45" s="18">
        <f>IF(G45=0,0,H45/G45)</f>
        <v/>
      </c>
      <c r="K45" s="35" t="n"/>
      <c r="L45" s="8">
        <f>MIN(J45,1)</f>
        <v/>
      </c>
      <c r="O45" s="7">
        <f>IF(L45&gt;=1,"Complete",IF(L45&gt;0,"In Progress","Not Started"))</f>
        <v/>
      </c>
      <c r="S45" s="112" t="n"/>
    </row>
    <row r="46">
      <c r="E46" s="52" t="n"/>
      <c r="K46" s="35" t="n"/>
      <c r="S46" s="112" t="n"/>
    </row>
    <row r="47">
      <c r="A47" s="7" t="n">
        <v>157</v>
      </c>
      <c r="B47" s="7" t="inlineStr">
        <is>
          <t>Contingency &amp; Fees</t>
        </is>
      </c>
      <c r="C47" s="7" t="inlineStr">
        <is>
          <t>Construction Management Fee</t>
        </is>
      </c>
      <c r="D47" s="40" t="n"/>
      <c r="E47" s="67" t="inlineStr">
        <is>
          <t>CMF</t>
        </is>
      </c>
      <c r="F47" s="15" t="inlineStr">
        <is>
          <t>CM Fee</t>
        </is>
      </c>
      <c r="G47" s="20" t="n">
        <v>186467</v>
      </c>
      <c r="H47" s="20" t="n">
        <v>186467</v>
      </c>
      <c r="I47" s="21" t="n">
        <v>0</v>
      </c>
      <c r="J47" s="8">
        <f>IF(G47=0,0,H47/G47)</f>
        <v/>
      </c>
      <c r="K47" s="35" t="inlineStr">
        <is>
          <t>N/A</t>
        </is>
      </c>
      <c r="L47" s="8">
        <f>MIN(J47,1)</f>
        <v/>
      </c>
      <c r="N47" s="7">
        <f>IF(E47="GC","1st Call","Other")</f>
        <v/>
      </c>
      <c r="O47" s="7">
        <f>IF(L47&gt;=1,"Complete",IF(L47&gt;0,"In Progress","Not Started"))</f>
        <v/>
      </c>
      <c r="Q47" s="35">
        <f>IFERROR(MID($A$1,FIND(" acq",$A$1)-4,4)*1,"")</f>
        <v/>
      </c>
      <c r="S47" s="112" t="n"/>
    </row>
    <row r="48">
      <c r="K48" s="35" t="n"/>
      <c r="S48" s="112" t="n"/>
    </row>
    <row r="49">
      <c r="K49" s="35" t="n"/>
      <c r="S49" s="112" t="n"/>
    </row>
    <row r="50">
      <c r="G50" s="115" t="n"/>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3">
    <filterColumn colId="4" hiddenButton="0" showButton="1">
      <filters>
        <filter val="PMC"/>
      </filters>
    </filterColumn>
  </autoFilter>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T174"/>
  <sheetViews>
    <sheetView topLeftCell="C71" zoomScaleNormal="100" workbookViewId="0">
      <selection activeCell="K72" sqref="K7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Avenues of Kennesaw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30" customHeight="1">
      <c r="A5" s="7" t="n">
        <v>77</v>
      </c>
      <c r="B5" s="7" t="inlineStr">
        <is>
          <t>84101</t>
        </is>
      </c>
      <c r="C5" s="7" t="inlineStr">
        <is>
          <t>Exterior building</t>
        </is>
      </c>
      <c r="D5" s="40" t="inlineStr">
        <is>
          <t>Repaint community, west side will need special process in order to seal Masonite to prevent future delamination</t>
        </is>
      </c>
      <c r="E5" s="41" t="inlineStr">
        <is>
          <t>GC</t>
        </is>
      </c>
      <c r="F5" s="7" t="inlineStr">
        <is>
          <t>Year 1</t>
        </is>
      </c>
      <c r="G5" s="20" t="n">
        <v>733600</v>
      </c>
      <c r="H5" s="20" t="n">
        <v>733600</v>
      </c>
      <c r="I5" s="21">
        <f>G5-H5</f>
        <v/>
      </c>
      <c r="J5" s="8">
        <f>IF(G5=0,0,H5/G5)</f>
        <v/>
      </c>
      <c r="K5" s="35" t="n">
        <v>0</v>
      </c>
      <c r="L5" s="8">
        <f>MIN(J5,1)</f>
        <v/>
      </c>
      <c r="M5" t="inlineStr">
        <is>
          <t>Repaint community, west side will need special process in order to seal Masonite to prevent future delamination</t>
        </is>
      </c>
      <c r="N5" s="7">
        <f>IF(E5="GC","1st Call","Other")</f>
        <v/>
      </c>
      <c r="O5" s="7">
        <f>IF(L5&gt;=1,"Complete",IF(L5&gt;0,"In Progress","Not Started"))</f>
        <v/>
      </c>
      <c r="Q5" s="35">
        <f>IFERROR(MID($A$1,FIND(" acq",$A$1)-4,4)*1,"")</f>
        <v/>
      </c>
      <c r="R5" s="7" t="n"/>
      <c r="S5" s="111" t="n"/>
    </row>
    <row r="6">
      <c r="A6" s="17" t="n">
        <v>107</v>
      </c>
      <c r="B6" s="7" t="inlineStr">
        <is>
          <t>82480</t>
        </is>
      </c>
      <c r="C6" s="7" t="inlineStr">
        <is>
          <t>Washer &amp; Dryer in Unit</t>
        </is>
      </c>
      <c r="D6" s="40" t="inlineStr">
        <is>
          <t>Washer &amp; Dryer Modifications</t>
        </is>
      </c>
      <c r="E6" s="67" t="inlineStr">
        <is>
          <t>Capex</t>
        </is>
      </c>
      <c r="F6" s="7" t="inlineStr">
        <is>
          <t>Year 1</t>
        </is>
      </c>
      <c r="G6" s="20" t="n">
        <v>493324</v>
      </c>
      <c r="H6" s="20" t="n">
        <v>261797</v>
      </c>
      <c r="I6" s="21" t="n">
        <v>493324</v>
      </c>
      <c r="J6" s="8">
        <f>IF(G6=0,0,H6/G6)</f>
        <v/>
      </c>
      <c r="K6" s="35" t="inlineStr">
        <is>
          <t>N/A</t>
        </is>
      </c>
      <c r="L6" s="8">
        <f>MIN(J6,1)</f>
        <v/>
      </c>
      <c r="M6" t="inlineStr">
        <is>
          <t>Washer &amp; Dryer Modifications</t>
        </is>
      </c>
      <c r="N6" s="7">
        <f>IF(E6="GC","1st Call","Other")</f>
        <v/>
      </c>
      <c r="O6" s="7">
        <f>IF(L6&gt;=1,"Complete",IF(L6&gt;0,"In Progress","Not Started"))</f>
        <v/>
      </c>
      <c r="Q6" s="35">
        <f>IFERROR(MID($A$1,FIND(" acq",$A$1)-4,4)*1,"")</f>
        <v/>
      </c>
      <c r="R6" s="7" t="n"/>
      <c r="S6" s="111" t="n"/>
    </row>
    <row r="7">
      <c r="A7" s="7" t="n">
        <v>92</v>
      </c>
      <c r="B7" s="7" t="inlineStr">
        <is>
          <t>84207</t>
        </is>
      </c>
      <c r="C7" s="7" t="inlineStr">
        <is>
          <t>Interior Unit Upgrades</t>
        </is>
      </c>
      <c r="D7" s="40" t="inlineStr">
        <is>
          <t>Interior Unit Upgrades</t>
        </is>
      </c>
      <c r="E7" s="67" t="inlineStr">
        <is>
          <t>Capex</t>
        </is>
      </c>
      <c r="F7" s="7" t="inlineStr">
        <is>
          <t>Year 1</t>
        </is>
      </c>
      <c r="G7" s="20" t="n">
        <v>300585</v>
      </c>
      <c r="H7" s="20" t="n">
        <v>41806</v>
      </c>
      <c r="I7" s="21" t="n">
        <v>300585</v>
      </c>
      <c r="J7" s="8">
        <f>IF(G7=0,0,H7/G7)</f>
        <v/>
      </c>
      <c r="K7" s="35" t="inlineStr">
        <is>
          <t>N/A</t>
        </is>
      </c>
      <c r="L7" s="8">
        <f>MIN(J7,1)</f>
        <v/>
      </c>
      <c r="M7" t="inlineStr">
        <is>
          <t>Interior Unit Upgrades</t>
        </is>
      </c>
      <c r="N7" s="7">
        <f>IF(E7="GC","1st Call","Other")</f>
        <v/>
      </c>
      <c r="O7" s="7">
        <f>IF(L7&gt;=1,"Complete",IF(L7&gt;0,"In Progress","Not Started"))</f>
        <v/>
      </c>
      <c r="Q7" s="35">
        <f>IFERROR(MID($A$1,FIND(" acq",$A$1)-4,4)*1,"")</f>
        <v/>
      </c>
      <c r="R7" s="7" t="n"/>
      <c r="S7" s="111" t="n"/>
    </row>
    <row r="8" ht="255" customHeight="1">
      <c r="A8" s="17" t="n">
        <v>75</v>
      </c>
      <c r="B8" s="7" t="inlineStr">
        <is>
          <t>84206</t>
        </is>
      </c>
      <c r="C8" s="7" t="inlineStr">
        <is>
          <t>Repair / replace cement fiber siding</t>
        </is>
      </c>
      <c r="D8" s="40" t="inlineStr">
        <is>
          <t xml:space="preserve">Replace rotted Masonite siding with Hardie on west side 
Equity PCA Item- 4.3.1- Replacement of deteriorated and damaged pressboard siding at the West Campus
Equity PCA Item- 4.3.1-  Refurbishment of missing and damaged stone veneer to the East Campus                                                                                                              Equity PCA Item- 4.3.1- Allowance to refasten the vinyl lap panels of the balcony and patio ceilings around the property                                                                                                                                 Lender PCA (Pressboard Siding Replacement): Deteriorated and damaged pressboard siding was observed in sporadic locations throughout, but most frequently at the West side of the property. Partner recommends replacement of all deteriorated and damaged pressboard siding. Lender PCA (Exterior Wall Cleaning/Repairs):  Algae was observed throughout the property, partial and minimal cleaning efforts were reported to have been performed. Partner recommends cleaning of the algae. Sections of stone veneer were observed to have isolated areas of missing stone throughout the east campus of the property. </t>
        </is>
      </c>
      <c r="E8" s="41" t="inlineStr">
        <is>
          <t>GC</t>
        </is>
      </c>
      <c r="F8" s="7" t="inlineStr">
        <is>
          <t>Year 1</t>
        </is>
      </c>
      <c r="G8" s="20" t="n">
        <v>220000</v>
      </c>
      <c r="H8" s="20" t="n">
        <v>220000</v>
      </c>
      <c r="I8" s="21" t="n">
        <v>0</v>
      </c>
      <c r="J8" s="8">
        <f>IF(G8=0,0,H8/G8)</f>
        <v/>
      </c>
      <c r="K8" s="35" t="n">
        <v>0</v>
      </c>
      <c r="L8" s="8">
        <f>MIN(J8,1)</f>
        <v/>
      </c>
      <c r="M8" t="inlineStr">
        <is>
          <t xml:space="preserve">Replace rotted Masonite siding with Hardie on west side 
Equity PCA Item- 4.3.1- Replacement of deteriorated and damaged pressboard siding at the West Campus
Equity PCA Item- 4.3.1-  Refurbishment of </t>
        </is>
      </c>
      <c r="N8" s="7">
        <f>IF(E8="GC","1st Call","Other")</f>
        <v/>
      </c>
      <c r="O8" s="7">
        <f>IF(L8&gt;=1,"Complete",IF(L8&gt;0,"In Progress","Not Started"))</f>
        <v/>
      </c>
      <c r="Q8" s="35">
        <f>IFERROR(MID($A$1,FIND(" acq",$A$1)-4,4)*1,"")</f>
        <v/>
      </c>
      <c r="R8" s="7" t="n"/>
      <c r="S8" s="131" t="n">
        <v>46107</v>
      </c>
    </row>
    <row r="9" ht="150" customHeight="1">
      <c r="A9" s="7" t="n">
        <v>80</v>
      </c>
      <c r="B9" s="7" t="inlineStr">
        <is>
          <t>83436</t>
        </is>
      </c>
      <c r="C9" s="7" t="inlineStr">
        <is>
          <t>Windows</t>
        </is>
      </c>
      <c r="D9" s="40" t="inlineStr">
        <is>
          <t>Equity PCA Item- 4.3.2- Phased Replacement of dwelling window units from wood framed to aluminum framed - West Campus
Equity PCA Item- 4.3.2- Phased Replacement of dwelling window units from wood framed to aluminum framed - East Campus
Replace broken seals on windows, contingency for repairing 100/yr @ $250 each     
Lender PCA (Window Replacements):Window units throughout the subject property appeared fogged with condensation, indicative of broken window seals. Partner recommends all fogged and broken windows be replaced at this time.</t>
        </is>
      </c>
      <c r="E9" s="41" t="inlineStr">
        <is>
          <t>GC</t>
        </is>
      </c>
      <c r="F9" s="7" t="inlineStr">
        <is>
          <t>Year 1</t>
        </is>
      </c>
      <c r="G9" s="20" t="n">
        <v>215740</v>
      </c>
      <c r="H9" s="20" t="n">
        <v>203240</v>
      </c>
      <c r="I9" s="21" t="n">
        <v>12500</v>
      </c>
      <c r="J9" s="8">
        <f>IF(G9=0,0,H9/G9)</f>
        <v/>
      </c>
      <c r="K9" s="35" t="n">
        <v>1</v>
      </c>
      <c r="L9" s="8">
        <f>MIN(J9,1)</f>
        <v/>
      </c>
      <c r="M9" t="inlineStr">
        <is>
          <t>Equity PCA Item- 4.3.2- Phased Replacement of dwelling window units from wood framed to aluminum framed - West Campus
Equity PCA Item- 4.3.2- Phased Replacement of dwelling window units from wood fram</t>
        </is>
      </c>
      <c r="N9" s="7">
        <f>IF(E9="GC","1st Call","Other")</f>
        <v/>
      </c>
      <c r="O9" s="7">
        <f>IF(L9&gt;=1,"Complete",IF(L9&gt;0,"In Progress","Not Started"))</f>
        <v/>
      </c>
      <c r="Q9" s="35">
        <f>IFERROR(MID($A$1,FIND(" acq",$A$1)-4,4)*1,"")</f>
        <v/>
      </c>
      <c r="R9" s="7" t="n"/>
      <c r="S9" s="131" t="n">
        <v>46107</v>
      </c>
    </row>
    <row r="10" ht="90" customHeight="1">
      <c r="A10" s="17" t="n">
        <v>151</v>
      </c>
      <c r="B10" s="7" t="inlineStr">
        <is>
          <t>84905</t>
        </is>
      </c>
      <c r="C10" s="7" t="inlineStr">
        <is>
          <t>Water Intrusion Remediation</t>
        </is>
      </c>
      <c r="D10" s="40" t="inlineStr">
        <is>
          <t>The SOW will include replacing bathroom vent fans and cleaning dirty AC coils, removing dry water staining and repainting, and combining the bathroom light switch with the vent fan to prevent future SVMG and water staining in bathrooms. The existing capital plan includes various exterior repairs that will address/mitigate against future water leaks, if any (see attached email).</t>
        </is>
      </c>
      <c r="E10" s="41" t="inlineStr">
        <is>
          <t>GC</t>
        </is>
      </c>
      <c r="F10" s="7" t="inlineStr">
        <is>
          <t>Year 1</t>
        </is>
      </c>
      <c r="G10" s="20" t="n">
        <v>200000</v>
      </c>
      <c r="H10" s="20" t="n">
        <v>200000</v>
      </c>
      <c r="I10" s="21" t="n">
        <v>0</v>
      </c>
      <c r="J10" s="8">
        <f>IF(G10=0,0,H10/G10)</f>
        <v/>
      </c>
      <c r="K10" s="35" t="n">
        <v>0</v>
      </c>
      <c r="L10" s="8">
        <f>MIN(J10,1)</f>
        <v/>
      </c>
      <c r="M10" t="inlineStr">
        <is>
          <t>The SOW will include replacing bathroom vent fans and cleaning dirty AC coils, removing dry water staining and repainting, and combining the bathroom light switch with the vent fan to prevent future S</t>
        </is>
      </c>
      <c r="N10" s="7">
        <f>IF(E10="GC","1st Call","Other")</f>
        <v/>
      </c>
      <c r="O10" s="7">
        <f>IF(L10&gt;=1,"Complete",IF(L10&gt;0,"In Progress","Not Started"))</f>
        <v/>
      </c>
      <c r="Q10" s="35">
        <f>IFERROR(MID($A$1,FIND(" acq",$A$1)-4,4)*1,"")</f>
        <v/>
      </c>
      <c r="R10" s="7" t="n"/>
      <c r="S10" s="111" t="n"/>
    </row>
    <row r="11" ht="409.5" customHeight="1">
      <c r="A11" s="7" t="n">
        <v>64</v>
      </c>
      <c r="B11" s="7" t="inlineStr">
        <is>
          <t>84433</t>
        </is>
      </c>
      <c r="C11" s="7" t="inlineStr">
        <is>
          <t>Asphalt composite shingle roofing</t>
        </is>
      </c>
      <c r="D11" s="40" t="inlineStr">
        <is>
          <t>Roof repairs
Equity PCA Item- 4.4.1- Allowance for replacement of shingles and possible decking                                                                                                                                                             Equity PCA Item- 4.4.1- Allowance for replacement of shingles and possible decking of Building 200 - West Campus
Equity PCA Item- 4.4.1-Allowance for replacement of shingles and possible decking of Building 300 - West
Equity PCA Item- 4.4.1-Allowance for replacement of shingles and possible decking of Building 200 - East Campus
Equity PCA Item- 4.4.1-Allowance for replacement of shingles and possible decking of Building 300 - East Campus
Equity PCA Item- 4.4.1-Allowance for replacement of shingles and possible decking of Building 500 - East Campus
Equity PCA Item- 4.4.1-Allowance for replacement of shingles and possible decking of Building 600 - East Campus                                                                                  
Lender PCA (Roof Repairs): Though most of the roofs appeared to have no missing or ridge damage shingles, buildings with wind alleys were noted to have missing tabs and damaged shingles.Sporadic areas of soft decking and cracking was observed during the site visit which could indicate either moisture damaged decking or lateral cracking between rafters. Due to the buildings being constructed around trees, excessive debris accumulation was observed. This presents an increased risk in the EUL rapidly decreasing due to storm water being restricted from easy runoff and increase of moisture and bacteria build up. A proposal from 1st Call Services was provided for inspection and as needed repair of the roof, including repair and sealing of roof penetrations as needed. The proposal indicated a cost of $67,780 for this work. Completion of work as noted within the proposal is recommended.</t>
        </is>
      </c>
      <c r="E11" s="41" t="inlineStr">
        <is>
          <t>GC</t>
        </is>
      </c>
      <c r="F11" s="7" t="inlineStr">
        <is>
          <t>Year 1</t>
        </is>
      </c>
      <c r="G11" s="20" t="n">
        <v>190919</v>
      </c>
      <c r="H11" s="20" t="n">
        <v>190919</v>
      </c>
      <c r="I11" s="21" t="n">
        <v>0</v>
      </c>
      <c r="J11" s="8">
        <f>IF(G11=0,0,H11/G11)</f>
        <v/>
      </c>
      <c r="K11" s="35" t="n">
        <v>0</v>
      </c>
      <c r="L11" s="8">
        <f>MIN(J11,1)</f>
        <v/>
      </c>
      <c r="M11" t="inlineStr">
        <is>
          <t xml:space="preserve">Roof repairs
Equity PCA Item- 4.4.1- Allowance for replacement of shingles and possible decking                                                                                                         </t>
        </is>
      </c>
      <c r="N11" s="7">
        <f>IF(E11="GC","1st Call","Other")</f>
        <v/>
      </c>
      <c r="O11" s="7">
        <f>IF(L11&gt;=1,"Complete",IF(L11&gt;0,"In Progress","Not Started"))</f>
        <v/>
      </c>
      <c r="Q11" s="35">
        <f>IFERROR(MID($A$1,FIND(" acq",$A$1)-4,4)*1,"")</f>
        <v/>
      </c>
      <c r="R11" s="7" t="n"/>
      <c r="S11" s="131" t="n">
        <v>46107</v>
      </c>
    </row>
    <row r="12" ht="30" customHeight="1">
      <c r="A12" s="17" t="n">
        <v>127</v>
      </c>
      <c r="B12" s="7" t="inlineStr">
        <is>
          <t>84390</t>
        </is>
      </c>
      <c r="C12" s="7" t="inlineStr">
        <is>
          <t>Sports Courts</t>
        </is>
      </c>
      <c r="D12" s="40" t="inlineStr">
        <is>
          <t>Resurface 3 courts, fix net and stripe for pickleball as well, add pergola, seating, etc.</t>
        </is>
      </c>
      <c r="E12" s="41" t="inlineStr">
        <is>
          <t>GC</t>
        </is>
      </c>
      <c r="F12" s="7" t="inlineStr">
        <is>
          <t>Year 1</t>
        </is>
      </c>
      <c r="G12" s="20" t="n">
        <v>175000</v>
      </c>
      <c r="H12" s="20" t="n">
        <v>175000</v>
      </c>
      <c r="I12" s="21" t="n">
        <v>0</v>
      </c>
      <c r="J12" s="8">
        <f>IF(G12=0,0,H12/G12)</f>
        <v/>
      </c>
      <c r="K12" s="35" t="n">
        <v>0</v>
      </c>
      <c r="L12" s="8">
        <f>MIN(J12,1)</f>
        <v/>
      </c>
      <c r="M12" t="inlineStr">
        <is>
          <t>Resurface 3 courts, fix net and stripe for pickleball as well, add pergola, seating, etc.</t>
        </is>
      </c>
      <c r="N12" s="7">
        <f>IF(E12="GC","1st Call","Other")</f>
        <v/>
      </c>
      <c r="O12" s="7">
        <f>IF(L12&gt;=1,"Complete",IF(L12&gt;0,"In Progress","Not Started"))</f>
        <v/>
      </c>
      <c r="Q12" s="35">
        <f>IFERROR(MID($A$1,FIND(" acq",$A$1)-4,4)*1,"")</f>
        <v/>
      </c>
      <c r="R12" s="7" t="n"/>
      <c r="S12" s="111" t="n"/>
    </row>
    <row r="13" ht="390" customHeight="1">
      <c r="A13" s="7" t="n">
        <v>55</v>
      </c>
      <c r="B13" s="7" t="inlineStr">
        <is>
          <t>84104</t>
        </is>
      </c>
      <c r="C13" s="7" t="inlineStr">
        <is>
          <t>Repair balcony framing &amp; decking</t>
        </is>
      </c>
      <c r="D13" s="40" t="inlineStr">
        <is>
          <t>Repair balconies
Equity PCA Item- 4.1- Rout and seal all cracks in the concrete patios. Periodically monitor for further repairs.
Equity PCA Item- 4.2-  The elevated concrete slabs at the West Apartment balconies were observed with unsealed cracks, and the majority of the observed balcony slabs were not protected by a waterproofing membrane. Immediate repairs should include routing and sealing all balcony cracks to prevent water intrusion with subsequent application of a waterproofing membrane to the balcony slabs that are not currently protected.
Lender PCA (Patio Crack Sealing): cracks should be routed and sealed to reduce water infiltration.                                                                                                               
Lender PCA (Balcony Slab Repairs):  The elevated concrete slabs at the West Apartment balconies were observed with unsealed cracks, and the majority of the observed balcony slabs were not protected by a waterproofing membrane. Immediate repairs should include routing and sealing all balcony cracks to prevent water intrusion with subsequent application of a waterproofing membrane to the balcony slabs that are not currently protected.                                                            
Lender PCA (Balcony Repairs): Deck boards, posts, handrails, stairs, and trim were observed to be rotted, deteriorated, and damaged throughout the property. Partner recommends rotted and deteriorated deck boards, posts, handrails, stairs, and trim be removed, replaced, and repainted/stained at this time. Partner also recommends refastening of vinyl ceiling panels throughout the subject property.</t>
        </is>
      </c>
      <c r="E13" s="41" t="inlineStr">
        <is>
          <t>GC</t>
        </is>
      </c>
      <c r="F13" s="7" t="inlineStr">
        <is>
          <t>Year 1</t>
        </is>
      </c>
      <c r="G13" s="20" t="n">
        <v>150000</v>
      </c>
      <c r="H13" s="20" t="n">
        <v>150000</v>
      </c>
      <c r="I13" s="21" t="n">
        <v>0</v>
      </c>
      <c r="J13" s="8">
        <f>IF(G13=0,0,H13/G13)</f>
        <v/>
      </c>
      <c r="K13" s="35" t="n">
        <v>0</v>
      </c>
      <c r="L13" s="8">
        <f>MIN(J13,1)</f>
        <v/>
      </c>
      <c r="M13" t="inlineStr">
        <is>
          <t>Repair balconies
Equity PCA Item- 4.1- Rout and seal all cracks in the concrete patios. Periodically monitor for further repairs.
Equity PCA Item- 4.2-  The elevated concrete slabs at the West Apartme</t>
        </is>
      </c>
      <c r="N13" s="7">
        <f>IF(E13="GC","1st Call","Other")</f>
        <v/>
      </c>
      <c r="O13" s="7">
        <f>IF(L13&gt;=1,"Complete",IF(L13&gt;0,"In Progress","Not Started"))</f>
        <v/>
      </c>
      <c r="Q13" s="35">
        <f>IFERROR(MID($A$1,FIND(" acq",$A$1)-4,4)*1,"")</f>
        <v/>
      </c>
      <c r="R13" s="7" t="n"/>
      <c r="S13" s="131" t="n">
        <v>46107</v>
      </c>
    </row>
    <row r="14" ht="60" customHeight="1">
      <c r="A14" s="17" t="n">
        <v>78</v>
      </c>
      <c r="B14" s="7" t="inlineStr">
        <is>
          <t>84105</t>
        </is>
      </c>
      <c r="C14" s="7" t="inlineStr">
        <is>
          <t>Repair / replace wood trim</t>
        </is>
      </c>
      <c r="D14" s="40" t="inlineStr">
        <is>
          <t>Replace damaged trim 
Equity PCA Item- 4.5- Allowance to refurbish wood trim and balconies around subject property where damaged from moisture intrusion and pestilence</t>
        </is>
      </c>
      <c r="E14" s="41" t="inlineStr">
        <is>
          <t>GC</t>
        </is>
      </c>
      <c r="F14" s="7" t="inlineStr">
        <is>
          <t>Year 1</t>
        </is>
      </c>
      <c r="G14" s="20" t="n">
        <v>124000</v>
      </c>
      <c r="H14" s="20" t="n">
        <v>124000</v>
      </c>
      <c r="I14" s="21" t="n">
        <v>0</v>
      </c>
      <c r="J14" s="8">
        <f>IF(G14=0,0,H14/G14)</f>
        <v/>
      </c>
      <c r="K14" s="35" t="n">
        <v>0</v>
      </c>
      <c r="L14" s="8">
        <f>MIN(J14,1)</f>
        <v/>
      </c>
      <c r="M14" t="inlineStr">
        <is>
          <t>Replace damaged trim 
Equity PCA Item- 4.5- Allowance to refurbish wood trim and balconies around subject property where damaged from moisture intrusion and pestilence</t>
        </is>
      </c>
      <c r="N14" s="7">
        <f>IF(E14="GC","1st Call","Other")</f>
        <v/>
      </c>
      <c r="O14" s="7">
        <f>IF(L14&gt;=1,"Complete",IF(L14&gt;0,"In Progress","Not Started"))</f>
        <v/>
      </c>
      <c r="Q14" s="35">
        <f>IFERROR(MID($A$1,FIND(" acq",$A$1)-4,4)*1,"")</f>
        <v/>
      </c>
      <c r="R14" s="7" t="n"/>
      <c r="S14" s="111" t="n"/>
    </row>
    <row r="15" ht="330" customHeight="1">
      <c r="A15" s="7" t="n">
        <v>53</v>
      </c>
      <c r="B15" s="7" t="inlineStr">
        <is>
          <t>84114</t>
        </is>
      </c>
      <c r="C15" s="7" t="inlineStr">
        <is>
          <t>Repair exterior stair treads and stringers</t>
        </is>
      </c>
      <c r="D15" s="40" t="inlineStr">
        <is>
          <t>Replace 90 wood and concrete stair treads. Replace damaged railing on stair cases. Equity PCA Item- 4.2- The wood-framed breezeways and stairs at both the East and West Apartments were observed to contain rotted and/or damaged framing (base of wood stringers, wood treads, wood handrails, precast concrete treads, steel seat angles for stair treads, metal column bases, base of wood columns, wood decking at landings, loose stair treads, etc.). All rotted or damaged wood framing and damaged metal connectors or seat angles should be replaced in kind or strengthened where required in order to restore the structural integrity of the breezeway framing.                                                                        
Lender PCA (Breezeway Repairs): The wood-framed breezeways at both the East and West Apartments were observed to contain rotted and/or damaged framing (base of wood stringers, wood treads, wood handrails, precast concrete treads, steel seat angles for stair treads, metal column bases, base of wood columns, wood decking at landings, loose stair treads, etc.). All rotted or damaged wood framing and damaged metal connectors or seat angles should be replaced in kind or strengthened where required in order to restore the structural integrity of the breezeway framing.</t>
        </is>
      </c>
      <c r="E15" s="41" t="inlineStr">
        <is>
          <t>GC</t>
        </is>
      </c>
      <c r="F15" s="7" t="inlineStr">
        <is>
          <t>Year 1</t>
        </is>
      </c>
      <c r="G15" s="20" t="n">
        <v>94000</v>
      </c>
      <c r="H15" s="20" t="n">
        <v>94000</v>
      </c>
      <c r="I15" s="21" t="n">
        <v>0</v>
      </c>
      <c r="J15" s="8">
        <f>IF(G15=0,0,H15/G15)</f>
        <v/>
      </c>
      <c r="K15" s="35" t="n">
        <v>0</v>
      </c>
      <c r="L15" s="8">
        <f>MIN(J15,1)</f>
        <v/>
      </c>
      <c r="M15" t="inlineStr">
        <is>
          <t>Replace 90 wood and concrete stair treads. Replace damaged railing on stair cases. Equity PCA Item- 4.2- The wood-framed breezeways and stairs at both the East and West Apartments were observed to con</t>
        </is>
      </c>
      <c r="N15" s="7">
        <f>IF(E15="GC","1st Call","Other")</f>
        <v/>
      </c>
      <c r="O15" s="7">
        <f>IF(L15&gt;=1,"Complete",IF(L15&gt;0,"In Progress","Not Started"))</f>
        <v/>
      </c>
      <c r="Q15" s="35">
        <f>IFERROR(MID($A$1,FIND(" acq",$A$1)-4,4)*1,"")</f>
        <v/>
      </c>
      <c r="R15" s="7" t="n"/>
      <c r="S15" s="131" t="n">
        <v>46107</v>
      </c>
    </row>
    <row r="16" ht="285" customHeight="1">
      <c r="A16" s="17" t="n">
        <v>18</v>
      </c>
      <c r="B16" s="7" t="inlineStr">
        <is>
          <t>84204</t>
        </is>
      </c>
      <c r="C16" s="7" t="inlineStr">
        <is>
          <t>Pavement</t>
        </is>
      </c>
      <c r="D16" s="40" t="inlineStr">
        <is>
          <t>Repair potholes on both sides of community                
Equity PCA Item- 3.2.2- Linear cracking, "map", or "alligator" cracking, and pothole formation were noted at the drive aisle and parking areas throughout the subject property. Three areas of pavement failure were noted, caused by shallow tree root heaving, these areas were generally located in front of West Buildings 1100 and 1200, between West Buildings 1700 and 1900, and in front of Building 600. Repairs to the noted areas, repaving and subgrade stabilization, including removal of tree roots and trees is recommended.                                                                                               Lender PCA (Asphalt Pavement Repair): Linear cracking, "map", or "alligator" cracking, and pothole formation were noted at the drive aisle and parking areas throughout the subject property. Three areas of pavement failure were noted, caused by shallow tree root heaving, these areas were generally located in front of West Buildings 1100 and 1200, between West Buildings 1700 and 1900, and in front of Building 600. Repairs to the noted areas, repaving and subgrade stabilization, including removal of tree roots and trees is recommended.</t>
        </is>
      </c>
      <c r="E16" s="41" t="inlineStr">
        <is>
          <t>GC</t>
        </is>
      </c>
      <c r="F16" s="7" t="inlineStr">
        <is>
          <t>Year 1</t>
        </is>
      </c>
      <c r="G16" s="20" t="n">
        <v>80000</v>
      </c>
      <c r="H16" s="20" t="n">
        <v>80000</v>
      </c>
      <c r="I16" s="21" t="n">
        <v>0</v>
      </c>
      <c r="J16" s="8">
        <f>IF(G16=0,0,H16/G16)</f>
        <v/>
      </c>
      <c r="K16" s="35" t="n">
        <v>0</v>
      </c>
      <c r="L16" s="8">
        <f>MIN(J16,1)</f>
        <v/>
      </c>
      <c r="M16" t="inlineStr">
        <is>
          <t>Repair potholes on both sides of community                
Equity PCA Item- 3.2.2- Linear cracking, "map", or "alligator" cracking, and pothole formation were noted at the drive aisle and parking area</t>
        </is>
      </c>
      <c r="N16" s="7">
        <f>IF(E16="GC","1st Call","Other")</f>
        <v/>
      </c>
      <c r="O16" s="7">
        <f>IF(L16&gt;=1,"Complete",IF(L16&gt;0,"In Progress","Not Started"))</f>
        <v/>
      </c>
      <c r="Q16" s="35">
        <f>IFERROR(MID($A$1,FIND(" acq",$A$1)-4,4)*1,"")</f>
        <v/>
      </c>
      <c r="R16" s="7" t="n"/>
      <c r="S16" s="131" t="n">
        <v>46107</v>
      </c>
    </row>
    <row r="17" ht="30" customHeight="1">
      <c r="A17" s="7" t="n">
        <v>14</v>
      </c>
      <c r="B17" s="7" t="inlineStr">
        <is>
          <t>84303</t>
        </is>
      </c>
      <c r="C17" s="7" t="inlineStr">
        <is>
          <t>Landscape Cleanup and Enhancements</t>
        </is>
      </c>
      <c r="D17" s="40" t="inlineStr">
        <is>
          <t>Initial property tree trim, landscape cleanup, entry and tour path enhancements, etc</t>
        </is>
      </c>
      <c r="E17" s="67" t="inlineStr">
        <is>
          <t>Capex</t>
        </is>
      </c>
      <c r="F17" s="7" t="inlineStr">
        <is>
          <t>Year 1</t>
        </is>
      </c>
      <c r="G17" s="20" t="n">
        <v>75000</v>
      </c>
      <c r="H17" s="20" t="n">
        <v>165469</v>
      </c>
      <c r="I17" s="21" t="n">
        <v>-90469</v>
      </c>
      <c r="J17" s="8">
        <f>IF(G17=0,0,H17/G17)</f>
        <v/>
      </c>
      <c r="K17" s="35" t="inlineStr">
        <is>
          <t>N/A</t>
        </is>
      </c>
      <c r="L17" s="8">
        <f>MIN(J17,1)</f>
        <v/>
      </c>
      <c r="M17" t="inlineStr">
        <is>
          <t>Initial property tree trim, landscape cleanup, entry and tour path enhancements, etc</t>
        </is>
      </c>
      <c r="N17" s="7">
        <f>IF(E17="GC","1st Call","Other")</f>
        <v/>
      </c>
      <c r="O17" s="7">
        <f>IF(L17&gt;=1,"Complete",IF(L17&gt;0,"In Progress","Not Started"))</f>
        <v/>
      </c>
      <c r="Q17" s="35">
        <f>IFERROR(MID($A$1,FIND(" acq",$A$1)-4,4)*1,"")</f>
        <v/>
      </c>
      <c r="R17" s="7" t="n"/>
      <c r="S17" s="111" t="n"/>
    </row>
    <row r="18" ht="240" customHeight="1">
      <c r="A18" s="17" t="n">
        <v>24</v>
      </c>
      <c r="B18" s="7" t="inlineStr">
        <is>
          <t>84517</t>
        </is>
      </c>
      <c r="C18" s="7" t="inlineStr">
        <is>
          <t xml:space="preserve">Erosion control </t>
        </is>
      </c>
      <c r="D18" s="40" t="inlineStr">
        <is>
          <t>Fill eroded areas around buildings   Equity PCA Item- 3.2.4-Significant areas of missing or lost ground cover were noted throughout the subject property and around each building area. The limited ground cover has resulted in erosion with siltation of pavement and parking area, erosion and undermining of concrete walkways and steps, and exposing tree and shrubbery roots. Reestablishing ground cover throughout the landscaped areas of the subject property is recommended.                                                                                                                                      Lender PCA (Erosion Control): Significant areas of missing or lost ground cover were noted throughout the subject property and around each building area. The limited ground cover has resulted in erosion with siltation of pavement and parking area, erosion and undermining of concrete walkways and steps, and exposing tree and shrubbery roots. Reestablishing ground cover throughout the landscaped areas of the subject property is recommended.</t>
        </is>
      </c>
      <c r="E18" s="41" t="inlineStr">
        <is>
          <t>GC</t>
        </is>
      </c>
      <c r="F18" s="7" t="inlineStr">
        <is>
          <t>Year 1</t>
        </is>
      </c>
      <c r="G18" s="20" t="n">
        <v>70000</v>
      </c>
      <c r="H18" s="20" t="n">
        <v>70000</v>
      </c>
      <c r="I18" s="21" t="n">
        <v>0</v>
      </c>
      <c r="J18" s="8">
        <f>IF(G18=0,0,H18/G18)</f>
        <v/>
      </c>
      <c r="K18" s="35" t="n">
        <v>0</v>
      </c>
      <c r="L18" s="8">
        <f>MIN(J18,1)</f>
        <v/>
      </c>
      <c r="M18" t="inlineStr">
        <is>
          <t>Fill eroded areas around buildings   Equity PCA Item- 3.2.4-Significant areas of missing or lost ground cover were noted throughout the subject property and around each building area. The limited grou</t>
        </is>
      </c>
      <c r="N18" s="7">
        <f>IF(E18="GC","1st Call","Other")</f>
        <v/>
      </c>
      <c r="O18" s="7">
        <f>IF(L18&gt;=1,"Complete",IF(L18&gt;0,"In Progress","Not Started"))</f>
        <v/>
      </c>
      <c r="Q18" s="35">
        <f>IFERROR(MID($A$1,FIND(" acq",$A$1)-4,4)*1,"")</f>
        <v/>
      </c>
      <c r="R18" s="7" t="n"/>
      <c r="S18" s="131" t="n">
        <v>46107</v>
      </c>
    </row>
    <row r="19">
      <c r="A19" s="7" t="n">
        <v>124</v>
      </c>
      <c r="B19" s="7" t="inlineStr">
        <is>
          <t>84360</t>
        </is>
      </c>
      <c r="C19" s="7" t="inlineStr">
        <is>
          <t>Pool Furniture</t>
        </is>
      </c>
      <c r="D19" s="40" t="inlineStr">
        <is>
          <t>New furniture at 2 pools</t>
        </is>
      </c>
      <c r="E19" s="67" t="inlineStr">
        <is>
          <t>Capex</t>
        </is>
      </c>
      <c r="F19" s="7" t="inlineStr">
        <is>
          <t>Year 1</t>
        </is>
      </c>
      <c r="G19" s="20" t="n">
        <v>70000</v>
      </c>
      <c r="H19" s="20" t="n">
        <v>9000</v>
      </c>
      <c r="I19" s="21" t="n">
        <v>61000</v>
      </c>
      <c r="J19" s="8">
        <f>IF(G19=0,0,H19/G19)</f>
        <v/>
      </c>
      <c r="K19" s="35" t="inlineStr">
        <is>
          <t>N/A</t>
        </is>
      </c>
      <c r="L19" s="8">
        <f>MIN(J19,1)</f>
        <v/>
      </c>
      <c r="M19" t="inlineStr">
        <is>
          <t>New furniture at 2 pools</t>
        </is>
      </c>
      <c r="N19" s="7">
        <f>IF(E19="GC","1st Call","Other")</f>
        <v/>
      </c>
      <c r="O19" s="7">
        <f>IF(L19&gt;=1,"Complete",IF(L19&gt;0,"In Progress","Not Started"))</f>
        <v/>
      </c>
      <c r="Q19" s="35">
        <f>IFERROR(MID($A$1,FIND(" acq",$A$1)-4,4)*1,"")</f>
        <v/>
      </c>
      <c r="R19" s="7" t="n"/>
      <c r="S19" s="111" t="n"/>
    </row>
    <row r="20">
      <c r="A20" s="17" t="n">
        <v>56</v>
      </c>
      <c r="B20" s="7" t="inlineStr">
        <is>
          <t>84121</t>
        </is>
      </c>
      <c r="C20" s="7" t="inlineStr">
        <is>
          <t>Repair patio/balcony railings</t>
        </is>
      </c>
      <c r="D20" s="40" t="inlineStr">
        <is>
          <t>Repair balcony railings</t>
        </is>
      </c>
      <c r="E20" s="41" t="inlineStr">
        <is>
          <t>GC</t>
        </is>
      </c>
      <c r="F20" s="7" t="inlineStr">
        <is>
          <t>Year 1</t>
        </is>
      </c>
      <c r="G20" s="20" t="n">
        <v>68000</v>
      </c>
      <c r="H20" s="20" t="n">
        <v>68000</v>
      </c>
      <c r="I20" s="21" t="n">
        <v>0</v>
      </c>
      <c r="J20" s="8">
        <f>IF(G20=0,0,H20/G20)</f>
        <v/>
      </c>
      <c r="K20" s="35" t="n">
        <v>0</v>
      </c>
      <c r="L20" s="8">
        <f>MIN(J20,1)</f>
        <v/>
      </c>
      <c r="M20" t="inlineStr">
        <is>
          <t>Repair balcony railings</t>
        </is>
      </c>
      <c r="N20" s="7">
        <f>IF(E20="GC","1st Call","Other")</f>
        <v/>
      </c>
      <c r="O20" s="7">
        <f>IF(L20&gt;=1,"Complete",IF(L20&gt;0,"In Progress","Not Started"))</f>
        <v/>
      </c>
      <c r="Q20" s="35">
        <f>IFERROR(MID($A$1,FIND(" acq",$A$1)-4,4)*1,"")</f>
        <v/>
      </c>
      <c r="R20" s="7" t="n"/>
      <c r="S20" s="111" t="n"/>
    </row>
    <row r="21" ht="165" customHeight="1">
      <c r="A21" s="7" t="n">
        <v>65</v>
      </c>
      <c r="B21" s="7" t="inlineStr">
        <is>
          <t>83439</t>
        </is>
      </c>
      <c r="C21" s="7" t="inlineStr">
        <is>
          <t>Gutters &amp; downspouts</t>
        </is>
      </c>
      <c r="D21" s="40" t="inlineStr">
        <is>
          <t>Clean, repitch, and secure gutters.  Ongoing gutter cleanout.
Equity PCA Item- 4.4.2- Allowance for replacement of gutter and downspouts lot wide                                                                                                                                                                                                                                                                           Lender PCA (Gutter Replacement): Gutters were observed to be extremely clogged with leaf debris preventing easy water runoff from roof system. Gutters were also observed to have inadequate spacing of gutter fasteners which has caused gutters to have a drastically shortened EUL and causing sagging. The gutters and downspouts were reported and observed to be from original construction. Partner recommends replacement of all gutter and downspout assemblies.</t>
        </is>
      </c>
      <c r="E21" s="41" t="inlineStr">
        <is>
          <t>GC</t>
        </is>
      </c>
      <c r="F21" s="7" t="inlineStr">
        <is>
          <t>Year 1</t>
        </is>
      </c>
      <c r="G21" s="20" t="n">
        <v>66000</v>
      </c>
      <c r="H21" s="20" t="n">
        <v>66000</v>
      </c>
      <c r="I21" s="21" t="n">
        <v>0</v>
      </c>
      <c r="J21" s="8">
        <f>IF(G21=0,0,H21/G21)</f>
        <v/>
      </c>
      <c r="K21" s="35" t="n">
        <v>0</v>
      </c>
      <c r="L21" s="8">
        <f>MIN(J21,1)</f>
        <v/>
      </c>
      <c r="M21" t="inlineStr">
        <is>
          <t xml:space="preserve">Clean, repitch, and secure gutters.  Ongoing gutter cleanout.
Equity PCA Item- 4.4.2- Allowance for replacement of gutter and downspouts lot wide                                                       </t>
        </is>
      </c>
      <c r="N21" s="7">
        <f>IF(E21="GC","1st Call","Other")</f>
        <v/>
      </c>
      <c r="O21" s="7">
        <f>IF(L21&gt;=1,"Complete",IF(L21&gt;0,"In Progress","Not Started"))</f>
        <v/>
      </c>
      <c r="Q21" s="35">
        <f>IFERROR(MID($A$1,FIND(" acq",$A$1)-4,4)*1,"")</f>
        <v/>
      </c>
      <c r="R21" s="7" t="n"/>
      <c r="S21" s="131" t="n">
        <v>46107</v>
      </c>
    </row>
    <row r="22" ht="45" customHeight="1">
      <c r="A22" s="17" t="n">
        <v>109</v>
      </c>
      <c r="B22" s="7" t="inlineStr">
        <is>
          <t>84239</t>
        </is>
      </c>
      <c r="C22" s="7" t="inlineStr">
        <is>
          <t>Fire Stops</t>
        </is>
      </c>
      <c r="D22" s="40" t="inlineStr">
        <is>
          <t>Mix of Basic Fire Stop (Pair covers 4 burner range)- For range vent hoods and LowPro (Pair covers 4 burner range)- For range top microwaves</t>
        </is>
      </c>
      <c r="E22" s="67" t="inlineStr">
        <is>
          <t>Capex</t>
        </is>
      </c>
      <c r="F22" s="7" t="inlineStr">
        <is>
          <t>Year 1</t>
        </is>
      </c>
      <c r="G22" s="20" t="n">
        <v>61944</v>
      </c>
      <c r="H22" s="20" t="n">
        <v>47962</v>
      </c>
      <c r="I22" s="21" t="n">
        <v>13982</v>
      </c>
      <c r="J22" s="8">
        <f>IF(G22=0,0,H22/G22)</f>
        <v/>
      </c>
      <c r="K22" s="35" t="inlineStr">
        <is>
          <t>N/A</t>
        </is>
      </c>
      <c r="L22" s="8">
        <f>MIN(J22,1)</f>
        <v/>
      </c>
      <c r="M22" t="inlineStr">
        <is>
          <t>Mix of Basic Fire Stop (Pair covers 4 burner range)- For range vent hoods and LowPro (Pair covers 4 burner range)- For range top microwaves</t>
        </is>
      </c>
      <c r="N22" s="7">
        <f>IF(E22="GC","1st Call","Other")</f>
        <v/>
      </c>
      <c r="O22" s="7">
        <f>IF(L22&gt;=1,"Complete",IF(L22&gt;0,"In Progress","Not Started"))</f>
        <v/>
      </c>
      <c r="Q22" s="35">
        <f>IFERROR(MID($A$1,FIND(" acq",$A$1)-4,4)*1,"")</f>
        <v/>
      </c>
      <c r="R22" s="7" t="n"/>
      <c r="S22" s="111" t="n"/>
    </row>
    <row r="23">
      <c r="A23" s="7" t="n">
        <v>27</v>
      </c>
      <c r="B23" s="7" t="inlineStr">
        <is>
          <t>84095</t>
        </is>
      </c>
      <c r="C23" s="7" t="inlineStr">
        <is>
          <t>Resurface swimming pool</t>
        </is>
      </c>
      <c r="D23" s="40" t="inlineStr">
        <is>
          <t>Resurface both pools, Replace missing pool tile at water line</t>
        </is>
      </c>
      <c r="E23" s="41" t="inlineStr">
        <is>
          <t>GC</t>
        </is>
      </c>
      <c r="F23" s="7" t="inlineStr">
        <is>
          <t>Year 1</t>
        </is>
      </c>
      <c r="G23" s="20" t="n">
        <v>60000</v>
      </c>
      <c r="H23" s="20" t="n">
        <v>60000</v>
      </c>
      <c r="I23" s="21" t="n">
        <v>0</v>
      </c>
      <c r="J23" s="8">
        <f>IF(G23=0,0,H23/G23)</f>
        <v/>
      </c>
      <c r="K23" s="35" t="n">
        <v>0</v>
      </c>
      <c r="L23" s="8">
        <f>MIN(J23,1)</f>
        <v/>
      </c>
      <c r="M23" t="inlineStr">
        <is>
          <t>Resurface both pools, Replace missing pool tile at water line</t>
        </is>
      </c>
      <c r="N23" s="7">
        <f>IF(E23="GC","1st Call","Other")</f>
        <v/>
      </c>
      <c r="O23" s="7">
        <f>IF(L23&gt;=1,"Complete",IF(L23&gt;0,"In Progress","Not Started"))</f>
        <v/>
      </c>
      <c r="Q23" s="35">
        <f>IFERROR(MID($A$1,FIND(" acq",$A$1)-4,4)*1,"")</f>
        <v/>
      </c>
      <c r="R23" s="7" t="n"/>
      <c r="S23" s="111" t="n"/>
    </row>
    <row r="24">
      <c r="A24" s="17" t="n">
        <v>135</v>
      </c>
      <c r="B24" s="7" t="inlineStr">
        <is>
          <t>84275</t>
        </is>
      </c>
      <c r="C24" s="7" t="inlineStr">
        <is>
          <t>Entry gates</t>
        </is>
      </c>
      <c r="D24" s="40" t="inlineStr">
        <is>
          <t>None, can look at adding but there are 4 access drives</t>
        </is>
      </c>
      <c r="E24" s="67" t="inlineStr">
        <is>
          <t>Capex</t>
        </is>
      </c>
      <c r="F24" s="7" t="inlineStr">
        <is>
          <t>Year 1</t>
        </is>
      </c>
      <c r="G24" s="20" t="n">
        <v>60000</v>
      </c>
      <c r="H24" s="20" t="n">
        <v>29350</v>
      </c>
      <c r="I24" s="21" t="n">
        <v>60000</v>
      </c>
      <c r="J24" s="8">
        <f>IF(G24=0,0,H24/G24)</f>
        <v/>
      </c>
      <c r="K24" s="35" t="inlineStr">
        <is>
          <t>N/A</t>
        </is>
      </c>
      <c r="L24" s="8">
        <f>MIN(J24,1)</f>
        <v/>
      </c>
      <c r="M24" t="inlineStr">
        <is>
          <t>None, can look at adding but there are 4 access drives</t>
        </is>
      </c>
      <c r="N24" s="7">
        <f>IF(E24="GC","1st Call","Other")</f>
        <v/>
      </c>
      <c r="O24" s="7">
        <f>IF(L24&gt;=1,"Complete",IF(L24&gt;0,"In Progress","Not Started"))</f>
        <v/>
      </c>
      <c r="Q24" s="35">
        <f>IFERROR(MID($A$1,FIND(" acq",$A$1)-4,4)*1,"")</f>
        <v/>
      </c>
      <c r="R24" s="7" t="n"/>
      <c r="S24" s="111" t="n"/>
    </row>
    <row r="25" ht="300" customHeight="1">
      <c r="A25" s="7" t="n">
        <v>143</v>
      </c>
      <c r="B25" s="7" t="inlineStr">
        <is>
          <t>84209</t>
        </is>
      </c>
      <c r="C25" s="7" t="inlineStr">
        <is>
          <t>Water pressure regulator / back-flow preventer</t>
        </is>
      </c>
      <c r="D25" s="40" t="inlineStr">
        <is>
          <t>Equity PCA Item- 5.1- Observed water heaters were often not provided with drain pans and lacked discharge piping from the temperature &amp; pressure relief valve (T&amp;P valve) or the installed piping was routed upwards. Partner recommends that the water heaters be installed atop a pedestal and provided with an approved drain pan and piping from the T&amp;P valve routed to the drain pan.                                                                                                                           Lender PCA (Water Heater T&amp;P): Observed water heaters were often not provided with drain pans, which are required where a storage tank-type water heater is installed in a location where water leakage from the tank will cause damage. Additionally, water heaters observed often also lacked discharge piping from the temperature &amp; pressure relief valve (T&amp;P valve) or the installed piping was routed upwards which would not allow proper drainage. Partner recommends that the water heaters be installed atop a pedestal and provided with an approved drain pan.The drain pan should be provided with a drain line routed to a hub drain connected to the sanitary drain piping or routed to the building exterior. Piping from the T&amp;P valve would then be routed to the drain pan.</t>
        </is>
      </c>
      <c r="E25" s="41" t="inlineStr">
        <is>
          <t>GC</t>
        </is>
      </c>
      <c r="F25" s="7" t="inlineStr">
        <is>
          <t>Year 1</t>
        </is>
      </c>
      <c r="G25" s="20" t="n">
        <v>52500</v>
      </c>
      <c r="H25" s="20" t="n">
        <v>52500</v>
      </c>
      <c r="I25" s="21" t="n">
        <v>0</v>
      </c>
      <c r="J25" s="8">
        <f>IF(G25=0,0,H25/G25)</f>
        <v/>
      </c>
      <c r="K25" s="35" t="n">
        <v>0</v>
      </c>
      <c r="L25" s="8">
        <f>MIN(J25,1)</f>
        <v/>
      </c>
      <c r="M25" t="inlineStr">
        <is>
          <t>Equity PCA Item- 5.1- Observed water heaters were often not provided with drain pans and lacked discharge piping from the temperature &amp; pressure relief valve (T&amp;P valve) or the installed piping was ro</t>
        </is>
      </c>
      <c r="N25" s="7">
        <f>IF(E25="GC","1st Call","Other")</f>
        <v/>
      </c>
      <c r="O25" s="7">
        <f>IF(L25&gt;=1,"Complete",IF(L25&gt;0,"In Progress","Not Started"))</f>
        <v/>
      </c>
      <c r="Q25" s="35">
        <f>IFERROR(MID($A$1,FIND(" acq",$A$1)-4,4)*1,"")</f>
        <v/>
      </c>
      <c r="R25" s="7" t="n"/>
      <c r="S25" s="131" t="n">
        <v>46107</v>
      </c>
    </row>
    <row r="26">
      <c r="A26" s="17" t="n">
        <v>20</v>
      </c>
      <c r="B26" s="7" t="inlineStr">
        <is>
          <t>84204</t>
        </is>
      </c>
      <c r="C26" s="7" t="inlineStr">
        <is>
          <t xml:space="preserve">Asphalt Coating </t>
        </is>
      </c>
      <c r="D26" s="40" t="inlineStr">
        <is>
          <t>Crack fill cracks over 1/2 inch</t>
        </is>
      </c>
      <c r="E26" s="41" t="inlineStr">
        <is>
          <t>GC</t>
        </is>
      </c>
      <c r="F26" s="7" t="inlineStr">
        <is>
          <t>Year 1</t>
        </is>
      </c>
      <c r="G26" s="20" t="n">
        <v>50000</v>
      </c>
      <c r="H26" s="20" t="n">
        <v>50000</v>
      </c>
      <c r="I26" s="21" t="n">
        <v>0</v>
      </c>
      <c r="J26" s="8">
        <f>IF(G26=0,0,H26/G26)</f>
        <v/>
      </c>
      <c r="K26" s="35" t="n">
        <v>0</v>
      </c>
      <c r="L26" s="8">
        <f>MIN(J26,1)</f>
        <v/>
      </c>
      <c r="M26" t="inlineStr">
        <is>
          <t>Crack fill cracks over 1/2 inch</t>
        </is>
      </c>
      <c r="N26" s="7">
        <f>IF(E26="GC","1st Call","Other")</f>
        <v/>
      </c>
      <c r="O26" s="7">
        <f>IF(L26&gt;=1,"Complete",IF(L26&gt;0,"In Progress","Not Started"))</f>
        <v/>
      </c>
      <c r="Q26" s="35">
        <f>IFERROR(MID($A$1,FIND(" acq",$A$1)-4,4)*1,"")</f>
        <v/>
      </c>
      <c r="R26" s="7" t="n"/>
      <c r="S26" s="111" t="n"/>
    </row>
    <row r="27">
      <c r="A27" s="7" t="n">
        <v>66</v>
      </c>
      <c r="B27" s="7" t="inlineStr">
        <is>
          <t>84433</t>
        </is>
      </c>
      <c r="C27" s="7" t="inlineStr">
        <is>
          <t>Flashing</t>
        </is>
      </c>
      <c r="D27" s="40" t="inlineStr">
        <is>
          <t>Repair damaged flashing</t>
        </is>
      </c>
      <c r="E27" s="41" t="inlineStr">
        <is>
          <t>GC</t>
        </is>
      </c>
      <c r="F27" s="7" t="inlineStr">
        <is>
          <t>Year 1</t>
        </is>
      </c>
      <c r="G27" s="20" t="n">
        <v>50000</v>
      </c>
      <c r="H27" s="20" t="n">
        <v>50000</v>
      </c>
      <c r="I27" s="21" t="n">
        <v>0</v>
      </c>
      <c r="J27" s="8">
        <f>IF(G27=0,0,H27/G27)</f>
        <v/>
      </c>
      <c r="K27" s="35" t="n">
        <v>0</v>
      </c>
      <c r="L27" s="8">
        <f>MIN(J27,1)</f>
        <v/>
      </c>
      <c r="M27" t="inlineStr">
        <is>
          <t>Repair damaged flashing</t>
        </is>
      </c>
      <c r="N27" s="7">
        <f>IF(E27="GC","1st Call","Other")</f>
        <v/>
      </c>
      <c r="O27" s="7">
        <f>IF(L27&gt;=1,"Complete",IF(L27&gt;0,"In Progress","Not Started"))</f>
        <v/>
      </c>
      <c r="Q27" s="35">
        <f>IFERROR(MID($A$1,FIND(" acq",$A$1)-4,4)*1,"")</f>
        <v/>
      </c>
      <c r="R27" s="7" t="n"/>
      <c r="S27" s="111" t="n"/>
    </row>
    <row r="28">
      <c r="A28" s="17" t="n">
        <v>137</v>
      </c>
      <c r="B28" s="7" t="inlineStr">
        <is>
          <t>84450</t>
        </is>
      </c>
      <c r="C28" s="7" t="inlineStr">
        <is>
          <t>Security Camera System</t>
        </is>
      </c>
      <c r="D28" s="40" t="inlineStr">
        <is>
          <t>Security Cameras</t>
        </is>
      </c>
      <c r="E28" s="67" t="inlineStr">
        <is>
          <t>Capex</t>
        </is>
      </c>
      <c r="F28" s="7" t="inlineStr">
        <is>
          <t>Year 1</t>
        </is>
      </c>
      <c r="G28" s="20" t="n">
        <v>50000</v>
      </c>
      <c r="H28" s="20" t="n">
        <v>0</v>
      </c>
      <c r="I28" s="21" t="n">
        <v>50000</v>
      </c>
      <c r="J28" s="8">
        <f>IF(G28=0,0,H28/G28)</f>
        <v/>
      </c>
      <c r="K28" s="35" t="inlineStr">
        <is>
          <t>N/A</t>
        </is>
      </c>
      <c r="L28" s="8">
        <f>MIN(J28,1)</f>
        <v/>
      </c>
      <c r="M28" t="inlineStr">
        <is>
          <t>Security Cameras</t>
        </is>
      </c>
      <c r="N28" s="7">
        <f>IF(E28="GC","1st Call","Other")</f>
        <v/>
      </c>
      <c r="O28" s="7">
        <f>IF(L28&gt;=1,"Complete",IF(L28&gt;0,"In Progress","Not Started"))</f>
        <v/>
      </c>
      <c r="Q28" s="35">
        <f>IFERROR(MID($A$1,FIND(" acq",$A$1)-4,4)*1,"")</f>
        <v/>
      </c>
      <c r="R28" s="7" t="n"/>
      <c r="S28" s="111" t="n"/>
    </row>
    <row r="29" ht="60" customHeight="1">
      <c r="A29" s="7" t="n">
        <v>22</v>
      </c>
      <c r="B29" s="7" t="inlineStr">
        <is>
          <t>84115</t>
        </is>
      </c>
      <c r="C29" s="7" t="inlineStr">
        <is>
          <t>Sidewalks</t>
        </is>
      </c>
      <c r="D29" s="40" t="inlineStr">
        <is>
          <t>Remove and replace areas of trip hazards                                                              
Lender PCA (Walkway Repairs): Cracking and heaving/settling of walkways was noted throughout the subject property. Repairs are recommended</t>
        </is>
      </c>
      <c r="E29" s="41" t="inlineStr">
        <is>
          <t>GC</t>
        </is>
      </c>
      <c r="F29" s="7" t="inlineStr">
        <is>
          <t>Year 1</t>
        </is>
      </c>
      <c r="G29" s="20" t="n">
        <v>46000</v>
      </c>
      <c r="H29" s="20" t="n">
        <v>46000</v>
      </c>
      <c r="I29" s="21" t="n">
        <v>0</v>
      </c>
      <c r="J29" s="8">
        <f>IF(G29=0,0,H29/G29)</f>
        <v/>
      </c>
      <c r="K29" s="35" t="n">
        <v>0</v>
      </c>
      <c r="L29" s="8">
        <f>MIN(J29,1)</f>
        <v/>
      </c>
      <c r="M29" t="inlineStr">
        <is>
          <t xml:space="preserve">Remove and replace areas of trip hazards                                                              
Lender PCA (Walkway Repairs): Cracking and heaving/settling of walkways was noted throughout the </t>
        </is>
      </c>
      <c r="N29" s="7">
        <f>IF(E29="GC","1st Call","Other")</f>
        <v/>
      </c>
      <c r="O29" s="7">
        <f>IF(L29&gt;=1,"Complete",IF(L29&gt;0,"In Progress","Not Started"))</f>
        <v/>
      </c>
      <c r="Q29" s="35">
        <f>IFERROR(MID($A$1,FIND(" acq",$A$1)-4,4)*1,"")</f>
        <v/>
      </c>
      <c r="R29" s="7" t="n"/>
      <c r="S29" s="131" t="n">
        <v>45834</v>
      </c>
    </row>
    <row r="30">
      <c r="A30" s="17" t="n">
        <v>153</v>
      </c>
      <c r="B30" s="7" t="inlineStr">
        <is>
          <t>83515</t>
        </is>
      </c>
      <c r="C30" s="7" t="inlineStr">
        <is>
          <t>Green Program - Echelon Water Savings</t>
        </is>
      </c>
      <c r="D30" s="40" t="inlineStr">
        <is>
          <t>Installation of aerators on faucets and shower heads</t>
        </is>
      </c>
      <c r="E30" s="41" t="inlineStr">
        <is>
          <t>GC</t>
        </is>
      </c>
      <c r="F30" s="7" t="inlineStr">
        <is>
          <t>Year 1</t>
        </is>
      </c>
      <c r="G30" s="20" t="n">
        <v>42312</v>
      </c>
      <c r="H30" s="20" t="n">
        <v>42312</v>
      </c>
      <c r="I30" s="21" t="n">
        <v>0</v>
      </c>
      <c r="J30" s="8">
        <f>IF(G30=0,0,H30/G30)</f>
        <v/>
      </c>
      <c r="K30" s="35" t="n">
        <v>0</v>
      </c>
      <c r="L30" s="8">
        <f>MIN(J30,1)</f>
        <v/>
      </c>
      <c r="M30" t="inlineStr">
        <is>
          <t>Installation of aerators on faucets and shower heads</t>
        </is>
      </c>
      <c r="N30" s="7">
        <f>IF(E30="GC","1st Call","Other")</f>
        <v/>
      </c>
      <c r="O30" s="7">
        <f>IF(L30&gt;=1,"Complete",IF(L30&gt;0,"In Progress","Not Started"))</f>
        <v/>
      </c>
      <c r="Q30" s="35">
        <f>IFERROR(MID($A$1,FIND(" acq",$A$1)-4,4)*1,"")</f>
        <v/>
      </c>
      <c r="R30" s="7" t="n"/>
      <c r="S30" s="111" t="n"/>
    </row>
    <row r="31">
      <c r="A31" s="7" t="n">
        <v>97</v>
      </c>
      <c r="B31" s="7" t="inlineStr">
        <is>
          <t>84106</t>
        </is>
      </c>
      <c r="C31" s="7" t="inlineStr">
        <is>
          <t>Clean Dryer vents</t>
        </is>
      </c>
      <c r="D31" s="40" t="inlineStr">
        <is>
          <t>Dryer Vent Cleaning</t>
        </is>
      </c>
      <c r="E31" s="41" t="inlineStr">
        <is>
          <t>GC</t>
        </is>
      </c>
      <c r="F31" s="7" t="inlineStr">
        <is>
          <t>Year 1</t>
        </is>
      </c>
      <c r="G31" s="20" t="n">
        <v>39300</v>
      </c>
      <c r="H31" s="20" t="n">
        <v>39300</v>
      </c>
      <c r="I31" s="21" t="n">
        <v>0</v>
      </c>
      <c r="J31" s="8">
        <f>IF(G31=0,0,H31/G31)</f>
        <v/>
      </c>
      <c r="K31" s="35" t="n">
        <v>0</v>
      </c>
      <c r="L31" s="8">
        <f>MIN(J31,1)</f>
        <v/>
      </c>
      <c r="M31" t="inlineStr">
        <is>
          <t>Dryer Vent Cleaning</t>
        </is>
      </c>
      <c r="N31" s="7">
        <f>IF(E31="GC","1st Call","Other")</f>
        <v/>
      </c>
      <c r="O31" s="7">
        <f>IF(L31&gt;=1,"Complete",IF(L31&gt;0,"In Progress","Not Started"))</f>
        <v/>
      </c>
      <c r="Q31" s="35">
        <f>IFERROR(MID($A$1,FIND(" acq",$A$1)-4,4)*1,"")</f>
        <v/>
      </c>
      <c r="R31" s="7" t="n"/>
      <c r="S31" s="111" t="n"/>
    </row>
    <row r="32" ht="30" customHeight="1">
      <c r="A32" s="17" t="n">
        <v>68</v>
      </c>
      <c r="B32" s="7" t="inlineStr">
        <is>
          <t>84433</t>
        </is>
      </c>
      <c r="C32" s="7" t="inlineStr">
        <is>
          <t>Repair/Replace roof pipe vents</t>
        </is>
      </c>
      <c r="D32" s="40" t="inlineStr">
        <is>
          <t>Equity PCA Item- 4.4.1- Allowance for replacement of all pipe penetrations lot wide</t>
        </is>
      </c>
      <c r="E32" s="41" t="inlineStr">
        <is>
          <t>GC</t>
        </is>
      </c>
      <c r="F32" s="7" t="inlineStr">
        <is>
          <t>Year 1</t>
        </is>
      </c>
      <c r="G32" s="20" t="n">
        <v>38750</v>
      </c>
      <c r="H32" s="20" t="n">
        <v>38750</v>
      </c>
      <c r="I32" s="21" t="n">
        <v>0</v>
      </c>
      <c r="J32" s="8">
        <f>IF(G32=0,0,H32/G32)</f>
        <v/>
      </c>
      <c r="K32" s="35" t="n">
        <v>0</v>
      </c>
      <c r="L32" s="8">
        <f>MIN(J32,1)</f>
        <v/>
      </c>
      <c r="M32" t="inlineStr">
        <is>
          <t>Equity PCA Item- 4.4.1- Allowance for replacement of all pipe penetrations lot wide</t>
        </is>
      </c>
      <c r="N32" s="7">
        <f>IF(E32="GC","1st Call","Other")</f>
        <v/>
      </c>
      <c r="O32" s="7">
        <f>IF(L32&gt;=1,"Complete",IF(L32&gt;0,"In Progress","Not Started"))</f>
        <v/>
      </c>
      <c r="Q32" s="35">
        <f>IFERROR(MID($A$1,FIND(" acq",$A$1)-4,4)*1,"")</f>
        <v/>
      </c>
      <c r="R32" s="7" t="n"/>
      <c r="S32" s="111" t="n"/>
    </row>
    <row r="33">
      <c r="A33" s="7" t="n">
        <v>31</v>
      </c>
      <c r="B33" s="7" t="inlineStr">
        <is>
          <t>84361</t>
        </is>
      </c>
      <c r="C33" s="7" t="inlineStr">
        <is>
          <t xml:space="preserve">Swimming pool lighting  </t>
        </is>
      </c>
      <c r="D33" s="40" t="inlineStr">
        <is>
          <t>Replace pool lights</t>
        </is>
      </c>
      <c r="E33" s="41" t="inlineStr">
        <is>
          <t>GC</t>
        </is>
      </c>
      <c r="F33" s="7" t="inlineStr">
        <is>
          <t>Year 1</t>
        </is>
      </c>
      <c r="G33" s="20" t="n">
        <v>36000</v>
      </c>
      <c r="H33" s="20" t="n">
        <v>36000</v>
      </c>
      <c r="I33" s="21" t="n">
        <v>0</v>
      </c>
      <c r="J33" s="8">
        <f>IF(G33=0,0,H33/G33)</f>
        <v/>
      </c>
      <c r="K33" s="35" t="n">
        <v>0</v>
      </c>
      <c r="L33" s="8">
        <f>MIN(J33,1)</f>
        <v/>
      </c>
      <c r="M33" t="inlineStr">
        <is>
          <t>Replace pool lights</t>
        </is>
      </c>
      <c r="N33" s="7">
        <f>IF(E33="GC","1st Call","Other")</f>
        <v/>
      </c>
      <c r="O33" s="7">
        <f>IF(L33&gt;=1,"Complete",IF(L33&gt;0,"In Progress","Not Started"))</f>
        <v/>
      </c>
      <c r="Q33" s="35">
        <f>IFERROR(MID($A$1,FIND(" acq",$A$1)-4,4)*1,"")</f>
        <v/>
      </c>
      <c r="R33" s="7" t="n"/>
      <c r="S33" s="111" t="n"/>
    </row>
    <row r="34">
      <c r="A34" s="17" t="n">
        <v>163</v>
      </c>
      <c r="B34" s="7" t="inlineStr">
        <is>
          <t>84210</t>
        </is>
      </c>
      <c r="C34" s="7" t="inlineStr">
        <is>
          <t>Common area light fixtures</t>
        </is>
      </c>
      <c r="D34" s="40" t="inlineStr">
        <is>
          <t>Replace wall pack lights</t>
        </is>
      </c>
      <c r="E34" s="41" t="inlineStr">
        <is>
          <t>GC</t>
        </is>
      </c>
      <c r="F34" s="7" t="inlineStr">
        <is>
          <t>Year 1</t>
        </is>
      </c>
      <c r="G34" s="20" t="n">
        <v>36000</v>
      </c>
      <c r="H34" s="20" t="n">
        <v>36000</v>
      </c>
      <c r="I34" s="21" t="n">
        <v>0</v>
      </c>
      <c r="J34" s="8">
        <f>IF(G34=0,0,H34/G34)</f>
        <v/>
      </c>
      <c r="K34" s="35" t="n">
        <v>0</v>
      </c>
      <c r="L34" s="8">
        <f>MIN(J34,1)</f>
        <v/>
      </c>
      <c r="M34" t="inlineStr">
        <is>
          <t>Replace wall pack lights</t>
        </is>
      </c>
      <c r="N34" s="7">
        <f>IF(E34="GC","1st Call","Other")</f>
        <v/>
      </c>
      <c r="O34" s="7">
        <f>IF(L34&gt;=1,"Complete",IF(L34&gt;0,"In Progress","Not Started"))</f>
        <v/>
      </c>
      <c r="Q34" s="35">
        <f>IFERROR(MID($A$1,FIND(" acq",$A$1)-4,4)*1,"")</f>
        <v/>
      </c>
      <c r="R34" s="7" t="n"/>
      <c r="S34" s="111" t="n"/>
    </row>
    <row r="35">
      <c r="A35" s="7" t="n">
        <v>162</v>
      </c>
      <c r="B35" s="7" t="inlineStr">
        <is>
          <t>84210</t>
        </is>
      </c>
      <c r="C35" s="7" t="inlineStr">
        <is>
          <t>Electrical distribution</t>
        </is>
      </c>
      <c r="D35" s="40" t="inlineStr">
        <is>
          <t>inspect, repair or replace lighting controllers</t>
        </is>
      </c>
      <c r="E35" s="41" t="inlineStr">
        <is>
          <t>GC</t>
        </is>
      </c>
      <c r="F35" s="7" t="inlineStr">
        <is>
          <t>Year 1</t>
        </is>
      </c>
      <c r="G35" s="20" t="n">
        <v>33000</v>
      </c>
      <c r="H35" s="20" t="n">
        <v>33000</v>
      </c>
      <c r="I35" s="21" t="n">
        <v>0</v>
      </c>
      <c r="J35" s="8">
        <f>IF(G35=0,0,H35/G35)</f>
        <v/>
      </c>
      <c r="K35" s="35" t="n">
        <v>0</v>
      </c>
      <c r="L35" s="8">
        <f>MIN(J35,1)</f>
        <v/>
      </c>
      <c r="M35" t="inlineStr">
        <is>
          <t>inspect, repair or replace lighting controllers</t>
        </is>
      </c>
      <c r="N35" s="7">
        <f>IF(E35="GC","1st Call","Other")</f>
        <v/>
      </c>
      <c r="O35" s="7">
        <f>IF(L35&gt;=1,"Complete",IF(L35&gt;0,"In Progress","Not Started"))</f>
        <v/>
      </c>
      <c r="Q35" s="35">
        <f>IFERROR(MID($A$1,FIND(" acq",$A$1)-4,4)*1,"")</f>
        <v/>
      </c>
      <c r="R35" s="7" t="n"/>
      <c r="S35" s="111" t="n"/>
    </row>
    <row r="36">
      <c r="A36" s="17" t="n">
        <v>57</v>
      </c>
      <c r="B36" s="7" t="inlineStr">
        <is>
          <t>84102</t>
        </is>
      </c>
      <c r="C36" s="7" t="inlineStr">
        <is>
          <t>Expansion Joints</t>
        </is>
      </c>
      <c r="D36" s="40" t="inlineStr">
        <is>
          <t>Property Expansion Joints</t>
        </is>
      </c>
      <c r="E36" s="41" t="inlineStr">
        <is>
          <t>GC</t>
        </is>
      </c>
      <c r="F36" s="7" t="inlineStr">
        <is>
          <t>Year 1</t>
        </is>
      </c>
      <c r="G36" s="20" t="n">
        <v>32000</v>
      </c>
      <c r="H36" s="20" t="n">
        <v>32000</v>
      </c>
      <c r="I36" s="21" t="n">
        <v>0</v>
      </c>
      <c r="J36" s="8">
        <f>IF(G36=0,0,H36/G36)</f>
        <v/>
      </c>
      <c r="K36" s="35" t="n">
        <v>0</v>
      </c>
      <c r="L36" s="8">
        <f>MIN(J36,1)</f>
        <v/>
      </c>
      <c r="M36" t="inlineStr">
        <is>
          <t>Property Expansion Joints</t>
        </is>
      </c>
      <c r="N36" s="7">
        <f>IF(E36="GC","1st Call","Other")</f>
        <v/>
      </c>
      <c r="O36" s="7">
        <f>IF(L36&gt;=1,"Complete",IF(L36&gt;0,"In Progress","Not Started"))</f>
        <v/>
      </c>
      <c r="Q36" s="35">
        <f>IFERROR(MID($A$1,FIND(" acq",$A$1)-4,4)*1,"")</f>
        <v/>
      </c>
      <c r="R36" s="7" t="n"/>
      <c r="S36" s="111" t="n"/>
    </row>
    <row r="37">
      <c r="A37" s="7" t="n">
        <v>76</v>
      </c>
      <c r="B37" s="7" t="inlineStr">
        <is>
          <t>84120</t>
        </is>
      </c>
      <c r="C37" s="7" t="inlineStr">
        <is>
          <t>Breezeways - Interior Coordiors</t>
        </is>
      </c>
      <c r="D37" s="40" t="inlineStr">
        <is>
          <t>Repair soffits</t>
        </is>
      </c>
      <c r="E37" s="41" t="inlineStr">
        <is>
          <t>GC</t>
        </is>
      </c>
      <c r="F37" s="7" t="inlineStr">
        <is>
          <t>Year 1</t>
        </is>
      </c>
      <c r="G37" s="20" t="n">
        <v>32000</v>
      </c>
      <c r="H37" s="20" t="n">
        <v>32000</v>
      </c>
      <c r="I37" s="21" t="n">
        <v>0</v>
      </c>
      <c r="J37" s="8">
        <f>IF(G37=0,0,H37/G37)</f>
        <v/>
      </c>
      <c r="K37" s="35" t="n">
        <v>0</v>
      </c>
      <c r="L37" s="8">
        <f>MIN(J37,1)</f>
        <v/>
      </c>
      <c r="M37" t="inlineStr">
        <is>
          <t>Repair soffits</t>
        </is>
      </c>
      <c r="N37" s="7">
        <f>IF(E37="GC","1st Call","Other")</f>
        <v/>
      </c>
      <c r="O37" s="7">
        <f>IF(L37&gt;=1,"Complete",IF(L37&gt;0,"In Progress","Not Started"))</f>
        <v/>
      </c>
      <c r="Q37" s="35">
        <f>IFERROR(MID($A$1,FIND(" acq",$A$1)-4,4)*1,"")</f>
        <v/>
      </c>
      <c r="R37" s="7" t="n"/>
      <c r="S37" s="111" t="n"/>
    </row>
    <row r="38">
      <c r="A38" s="17" t="n">
        <v>29</v>
      </c>
      <c r="B38" s="7" t="inlineStr">
        <is>
          <t>84361</t>
        </is>
      </c>
      <c r="C38" s="7" t="inlineStr">
        <is>
          <t>Replace swimming pool deck</t>
        </is>
      </c>
      <c r="D38" s="40" t="inlineStr">
        <is>
          <t>Pressure wash  pool decks, , level paver trip hazards</t>
        </is>
      </c>
      <c r="E38" s="41" t="inlineStr">
        <is>
          <t>GC</t>
        </is>
      </c>
      <c r="F38" s="7" t="inlineStr">
        <is>
          <t>Year 1</t>
        </is>
      </c>
      <c r="G38" s="20" t="n">
        <v>30000</v>
      </c>
      <c r="H38" s="20" t="n">
        <v>30000</v>
      </c>
      <c r="I38" s="21" t="n">
        <v>0</v>
      </c>
      <c r="J38" s="8">
        <f>IF(G38=0,0,H38/G38)</f>
        <v/>
      </c>
      <c r="K38" s="35" t="n">
        <v>0</v>
      </c>
      <c r="L38" s="8">
        <f>MIN(J38,1)</f>
        <v/>
      </c>
      <c r="M38" t="inlineStr">
        <is>
          <t>Pressure wash  pool decks, , level paver trip hazards</t>
        </is>
      </c>
      <c r="N38" s="7">
        <f>IF(E38="GC","1st Call","Other")</f>
        <v/>
      </c>
      <c r="O38" s="7">
        <f>IF(L38&gt;=1,"Complete",IF(L38&gt;0,"In Progress","Not Started"))</f>
        <v/>
      </c>
      <c r="Q38" s="35">
        <f>IFERROR(MID($A$1,FIND(" acq",$A$1)-4,4)*1,"")</f>
        <v/>
      </c>
      <c r="S38" s="112" t="n"/>
    </row>
    <row r="39" ht="180" customHeight="1">
      <c r="A39" s="7" t="n">
        <v>34</v>
      </c>
      <c r="B39" s="7" t="inlineStr">
        <is>
          <t>84219</t>
        </is>
      </c>
      <c r="C39" s="7" t="inlineStr">
        <is>
          <t>Carports / Garages</t>
        </is>
      </c>
      <c r="D39" s="40" t="inlineStr">
        <is>
          <t>Repair garage siding and trim                                                                                      
Equity PCA Item- 4.2- Garage 12 at the East Apartments exhibited damage from vehicle impact. The wood stud wall, interior finishes and exterior cladding should be repaired to restore the structural integrity and watertightness of the structure.      
Lender PCA (Garage Repairs): The interior finishes and exterior cladding of Garage 12 at the East Apartments exhibited damage from vehicle impact. It is likely that the wood-framed wall has also experienced damage from the impact. The wood stud wall, interior finishes and exterior cladding should be repaired to restore the structural integrity and watertightness of the structure.</t>
        </is>
      </c>
      <c r="E39" s="41" t="inlineStr">
        <is>
          <t>GC</t>
        </is>
      </c>
      <c r="F39" s="7" t="inlineStr">
        <is>
          <t>Year 1</t>
        </is>
      </c>
      <c r="G39" s="20" t="n">
        <v>30000</v>
      </c>
      <c r="H39" s="20" t="n">
        <v>30000</v>
      </c>
      <c r="I39" s="21" t="n">
        <v>0</v>
      </c>
      <c r="J39" s="8">
        <f>IF(G39=0,0,H39/G39)</f>
        <v/>
      </c>
      <c r="K39" s="35" t="n">
        <v>0</v>
      </c>
      <c r="L39" s="18">
        <f>MIN(J39,1)</f>
        <v/>
      </c>
      <c r="M39" s="48" t="inlineStr">
        <is>
          <t>Repair garage siding and trim                                                                                      
Equity PCA Item- 4.2- Garage 12 at the East Apartments exhibited damage from vehicle</t>
        </is>
      </c>
      <c r="N39" s="48">
        <f>IF(E39="GC","1st Call","Other")</f>
        <v/>
      </c>
      <c r="O39" s="48">
        <f>IF(L39&gt;=1,"Complete",IF(L39&gt;0,"In Progress","Not Started"))</f>
        <v/>
      </c>
      <c r="P39" s="48" t="n"/>
      <c r="Q39" s="70">
        <f>IFERROR(MID($A$1,FIND(" acq",$A$1)-4,4)*1,"")</f>
        <v/>
      </c>
      <c r="S39" s="132" t="n">
        <v>46107</v>
      </c>
    </row>
    <row r="40" ht="135" customHeight="1">
      <c r="A40" s="17" t="n">
        <v>35</v>
      </c>
      <c r="B40" s="7" t="inlineStr">
        <is>
          <t>84111</t>
        </is>
      </c>
      <c r="C40" s="7" t="inlineStr">
        <is>
          <t>Dumpster enclosures</t>
        </is>
      </c>
      <c r="D40" s="40" t="inlineStr">
        <is>
          <t>Repair compactor areas                                                                                                                          
Lender PCA (Refuse Enclosure Repairs):The West development dumpster enclosure appeared to be in generally good condition. A minor area of brick finish mortar cracking was observed. Repointing and mortar repairs are recommended. The East development dumpster enclosure appeared to be in generally good condition. Isolated areas of broken and warped slats at the perimeter and gate were noted. Replacing damaged and warped slats is recommended.</t>
        </is>
      </c>
      <c r="E40" s="41" t="inlineStr">
        <is>
          <t>GC</t>
        </is>
      </c>
      <c r="F40" s="7" t="inlineStr">
        <is>
          <t>Year 1</t>
        </is>
      </c>
      <c r="G40" s="20" t="n">
        <v>30000</v>
      </c>
      <c r="H40" s="20" t="n">
        <v>30000</v>
      </c>
      <c r="I40" s="21" t="n">
        <v>0</v>
      </c>
      <c r="J40" s="8">
        <f>IF(G40=0,0,H40/G40)</f>
        <v/>
      </c>
      <c r="K40" s="35" t="n">
        <v>0</v>
      </c>
      <c r="L40" s="8">
        <f>MIN(J40,1)</f>
        <v/>
      </c>
      <c r="M40" t="inlineStr">
        <is>
          <t>Repair compactor areas                                                                                                                          
Lender PCA (Refuse Enclosure Repairs):The West developm</t>
        </is>
      </c>
      <c r="N40" s="7">
        <f>IF(E40="GC","1st Call","Other")</f>
        <v/>
      </c>
      <c r="O40" s="7">
        <f>IF(L40&gt;=1,"Complete",IF(L40&gt;0,"In Progress","Not Started"))</f>
        <v/>
      </c>
      <c r="Q40" s="35">
        <f>IFERROR(MID($A$1,FIND(" acq",$A$1)-4,4)*1,"")</f>
        <v/>
      </c>
      <c r="S40" s="132" t="n">
        <v>46107</v>
      </c>
    </row>
    <row r="41">
      <c r="A41" s="7" t="n">
        <v>79</v>
      </c>
      <c r="B41" s="7" t="inlineStr">
        <is>
          <t>84206</t>
        </is>
      </c>
      <c r="C41" s="7" t="inlineStr">
        <is>
          <t>Shutters</t>
        </is>
      </c>
      <c r="D41" s="40" t="inlineStr">
        <is>
          <t>Replace damaged shutters</t>
        </is>
      </c>
      <c r="E41" s="41" t="inlineStr">
        <is>
          <t>GC</t>
        </is>
      </c>
      <c r="F41" s="7" t="inlineStr">
        <is>
          <t>Year 1</t>
        </is>
      </c>
      <c r="G41" s="20" t="n">
        <v>30000</v>
      </c>
      <c r="H41" s="20" t="n">
        <v>30000</v>
      </c>
      <c r="I41" s="21" t="n">
        <v>0</v>
      </c>
      <c r="J41" s="8">
        <f>IF(G41=0,0,H41/G41)</f>
        <v/>
      </c>
      <c r="K41" s="35" t="n">
        <v>0</v>
      </c>
      <c r="L41" s="8">
        <f>MIN(J41,1)</f>
        <v/>
      </c>
      <c r="M41" t="inlineStr">
        <is>
          <t>Replace damaged shutters</t>
        </is>
      </c>
      <c r="N41" s="7">
        <f>IF(E41="GC","1st Call","Other")</f>
        <v/>
      </c>
      <c r="O41" s="7">
        <f>IF(L41&gt;=1,"Complete",IF(L41&gt;0,"In Progress","Not Started"))</f>
        <v/>
      </c>
      <c r="Q41" s="35">
        <f>IFERROR(MID($A$1,FIND(" acq",$A$1)-4,4)*1,"")</f>
        <v/>
      </c>
      <c r="S41" s="112" t="n"/>
    </row>
    <row r="42">
      <c r="A42" s="17" t="n">
        <v>123</v>
      </c>
      <c r="B42" s="7" t="inlineStr">
        <is>
          <t>84361</t>
        </is>
      </c>
      <c r="C42" s="7" t="inlineStr">
        <is>
          <t>Pool Area Remodel</t>
        </is>
      </c>
      <c r="D42" s="40" t="inlineStr">
        <is>
          <t>Turf areas around pool</t>
        </is>
      </c>
      <c r="E42" s="41" t="inlineStr">
        <is>
          <t>GC</t>
        </is>
      </c>
      <c r="F42" s="7" t="inlineStr">
        <is>
          <t>Year 1</t>
        </is>
      </c>
      <c r="G42" s="20" t="n">
        <v>30000</v>
      </c>
      <c r="H42" s="20" t="n">
        <v>30000</v>
      </c>
      <c r="I42" s="21" t="n">
        <v>0</v>
      </c>
      <c r="J42" s="8">
        <f>IF(G42=0,0,H42/G42)</f>
        <v/>
      </c>
      <c r="K42" s="35" t="n">
        <v>0</v>
      </c>
      <c r="L42" s="8">
        <f>MIN(J42,1)</f>
        <v/>
      </c>
      <c r="M42" t="inlineStr">
        <is>
          <t>Turf areas around pool</t>
        </is>
      </c>
      <c r="N42" s="7">
        <f>IF(E42="GC","1st Call","Other")</f>
        <v/>
      </c>
      <c r="O42" s="7">
        <f>IF(L42&gt;=1,"Complete",IF(L42&gt;0,"In Progress","Not Started"))</f>
        <v/>
      </c>
      <c r="Q42" s="35">
        <f>IFERROR(MID($A$1,FIND(" acq",$A$1)-4,4)*1,"")</f>
        <v/>
      </c>
      <c r="S42" s="112" t="n"/>
    </row>
    <row r="43" ht="60" customHeight="1">
      <c r="A43" s="7" t="n">
        <v>148</v>
      </c>
      <c r="B43" s="7" t="inlineStr">
        <is>
          <t>84400</t>
        </is>
      </c>
      <c r="C43" s="7" t="inlineStr">
        <is>
          <t>Fire Sprinkler Risers</t>
        </is>
      </c>
      <c r="D43" s="40" t="inlineStr">
        <is>
          <t>Equity PCA Item- 5.5.1- The following risers were observed to have missing 5-year riser inspection tags: 500E, 600E, 300W, 400W, 700W, 1000W, 1100W, 1200W, 1400W, and 1500W. Inspection and certification of the risers is recommended</t>
        </is>
      </c>
      <c r="E43" s="67" t="inlineStr">
        <is>
          <t>Capex</t>
        </is>
      </c>
      <c r="F43" s="7" t="inlineStr">
        <is>
          <t>Year 1</t>
        </is>
      </c>
      <c r="G43" s="20" t="n">
        <v>30000</v>
      </c>
      <c r="H43" s="20" t="n">
        <v>28487</v>
      </c>
      <c r="I43" s="21" t="n">
        <v>30000</v>
      </c>
      <c r="J43" s="8">
        <f>IF(G43=0,0,H43/G43)</f>
        <v/>
      </c>
      <c r="K43" s="35" t="inlineStr">
        <is>
          <t>N/A</t>
        </is>
      </c>
      <c r="L43" s="8">
        <f>MIN(J43,1)</f>
        <v/>
      </c>
      <c r="M43" t="inlineStr">
        <is>
          <t>Equity PCA Item- 5.5.1- The following risers were observed to have missing 5-year riser inspection tags: 500E, 600E, 300W, 400W, 700W, 1000W, 1100W, 1200W, 1400W, and 1500W. Inspection and certificati</t>
        </is>
      </c>
      <c r="N43" s="7">
        <f>IF(E43="GC","1st Call","Other")</f>
        <v/>
      </c>
      <c r="O43" s="7">
        <f>IF(L43&gt;=1,"Complete",IF(L43&gt;0,"In Progress","Not Started"))</f>
        <v/>
      </c>
      <c r="Q43" s="35">
        <f>IFERROR(MID($A$1,FIND(" acq",$A$1)-4,4)*1,"")</f>
        <v/>
      </c>
      <c r="S43" s="112" t="n"/>
    </row>
    <row r="44">
      <c r="A44" s="17" t="n">
        <v>19</v>
      </c>
      <c r="B44" s="7" t="inlineStr">
        <is>
          <t>84201</t>
        </is>
      </c>
      <c r="C44" s="7" t="inlineStr">
        <is>
          <t>Stripe parking areas</t>
        </is>
      </c>
      <c r="D44" s="40" t="inlineStr">
        <is>
          <t>Stripe Parking Areas</t>
        </is>
      </c>
      <c r="E44" s="41" t="inlineStr">
        <is>
          <t>GC</t>
        </is>
      </c>
      <c r="F44" s="7" t="inlineStr">
        <is>
          <t>Year 1</t>
        </is>
      </c>
      <c r="G44" s="20" t="n">
        <v>28000</v>
      </c>
      <c r="H44" s="20" t="n">
        <v>28000</v>
      </c>
      <c r="I44" s="21" t="n">
        <v>0</v>
      </c>
      <c r="J44" s="8">
        <f>IF(G44=0,0,H44/G44)</f>
        <v/>
      </c>
      <c r="K44" s="35" t="n">
        <v>0</v>
      </c>
      <c r="L44" s="8">
        <f>MIN(J44,1)</f>
        <v/>
      </c>
      <c r="M44" t="inlineStr">
        <is>
          <t>Stripe Parking Areas</t>
        </is>
      </c>
      <c r="N44" s="7">
        <f>IF(E44="GC","1st Call","Other")</f>
        <v/>
      </c>
      <c r="O44" s="7">
        <f>IF(L44&gt;=1,"Complete",IF(L44&gt;0,"In Progress","Not Started"))</f>
        <v/>
      </c>
      <c r="Q44" s="35">
        <f>IFERROR(MID($A$1,FIND(" acq",$A$1)-4,4)*1,"")</f>
        <v/>
      </c>
      <c r="S44" s="112" t="n"/>
    </row>
    <row r="45">
      <c r="A45" s="7" t="n">
        <v>51</v>
      </c>
      <c r="B45" s="7" t="inlineStr">
        <is>
          <t>84430</t>
        </is>
      </c>
      <c r="C45" s="7" t="inlineStr">
        <is>
          <t>Concrete deck / floor fill</t>
        </is>
      </c>
      <c r="D45" s="40" t="inlineStr">
        <is>
          <t>Grind and seal cracks in light weight concrete landings</t>
        </is>
      </c>
      <c r="E45" s="41" t="inlineStr">
        <is>
          <t>GC</t>
        </is>
      </c>
      <c r="F45" s="7" t="inlineStr">
        <is>
          <t>Year 1</t>
        </is>
      </c>
      <c r="G45" s="20" t="n">
        <v>27000</v>
      </c>
      <c r="H45" s="20" t="n">
        <v>27000</v>
      </c>
      <c r="I45" s="21" t="n">
        <v>0</v>
      </c>
      <c r="J45" s="8">
        <f>IF(G45=0,0,H45/G45)</f>
        <v/>
      </c>
      <c r="K45" s="35" t="n">
        <v>0</v>
      </c>
      <c r="L45" s="8">
        <f>MIN(J45,1)</f>
        <v/>
      </c>
      <c r="M45" t="inlineStr">
        <is>
          <t>Grind and seal cracks in light weight concrete landings</t>
        </is>
      </c>
      <c r="N45" s="7">
        <f>IF(E45="GC","1st Call","Other")</f>
        <v/>
      </c>
      <c r="O45" s="7">
        <f>IF(L45&gt;=1,"Complete",IF(L45&gt;0,"In Progress","Not Started"))</f>
        <v/>
      </c>
      <c r="Q45" s="35">
        <f>IFERROR(MID($A$1,FIND(" acq",$A$1)-4,4)*1,"")</f>
        <v/>
      </c>
      <c r="S45" s="112" t="n"/>
    </row>
    <row r="46" ht="60" customHeight="1">
      <c r="A46" s="17" t="n">
        <v>155</v>
      </c>
      <c r="B46" s="7" t="inlineStr">
        <is>
          <t>83225</t>
        </is>
      </c>
      <c r="C46" s="7" t="inlineStr">
        <is>
          <t>Condensate drain overflow sensors</t>
        </is>
      </c>
      <c r="D46" s="40" t="inlineStr">
        <is>
          <t>Equity PCA Item- 5.2- The fan coil units were not fitted with condensate drain overflow sensors. As installed, clogged drain lines overflow onto the surrounding floor until the leak is discovered. Partner recommends installation of overflow sensors</t>
        </is>
      </c>
      <c r="E46" s="41" t="inlineStr">
        <is>
          <t>GC</t>
        </is>
      </c>
      <c r="F46" s="7" t="inlineStr">
        <is>
          <t>Year 1</t>
        </is>
      </c>
      <c r="G46" s="20" t="n">
        <v>26200</v>
      </c>
      <c r="H46" s="20" t="n">
        <v>26200</v>
      </c>
      <c r="I46" s="21" t="n">
        <v>0</v>
      </c>
      <c r="J46" s="8">
        <f>IF(G46=0,0,H46/G46)</f>
        <v/>
      </c>
      <c r="K46" s="35" t="n">
        <v>0</v>
      </c>
      <c r="L46" s="8">
        <f>MIN(J46,1)</f>
        <v/>
      </c>
      <c r="M46" t="inlineStr">
        <is>
          <t>Equity PCA Item- 5.2- The fan coil units were not fitted with condensate drain overflow sensors. As installed, clogged drain lines overflow onto the surrounding floor until the leak is discovered. Par</t>
        </is>
      </c>
      <c r="N46" s="7">
        <f>IF(E46="GC","1st Call","Other")</f>
        <v/>
      </c>
      <c r="O46" s="7">
        <f>IF(L46&gt;=1,"Complete",IF(L46&gt;0,"In Progress","Not Started"))</f>
        <v/>
      </c>
      <c r="Q46" s="35">
        <f>IFERROR(MID($A$1,FIND(" acq",$A$1)-4,4)*1,"")</f>
        <v/>
      </c>
      <c r="S46" s="112" t="n"/>
    </row>
    <row r="47" ht="300" customHeight="1">
      <c r="A47" s="7" t="n">
        <v>164</v>
      </c>
      <c r="B47" s="7" t="inlineStr">
        <is>
          <t>84210</t>
        </is>
      </c>
      <c r="C47" s="7" t="inlineStr">
        <is>
          <t>Electrical Repairs</t>
        </is>
      </c>
      <c r="D47" s="40" t="inlineStr">
        <is>
          <t>Equity PCA Item- 5.3- General electrical deficiencies were observed including GFCI outlets , exit lighting, receptacle covers, switch covers, exposed wiring, missing breaker fillers, and damaged lighting. Partner recommends budgeting for a review of these and similar areas with repairs made as needed. Equity PCA Item- 5.3- Poor low voltage workmanship was observed in the building-500 east exterior cabling. Based on the current condition,
Partner recommends budgeting for immediate corrections
Equity PCA Item- 5.3- The site contact did not report any recent ground fault system test, infrared (IR) scan, or arc-flash test. It did not appear that IR scans have been completed at the property. IR scans are often regularly performed on electrical distribution equipment as preventative maintenance. IR scans can identify loose connections, load balance issues, defective breakers, and excessive circuit loads. Partner recommends that IR scans of the electrical equipment be completed in the immediate term                                                                                                     
Lender PCA (Electrical Repairs): General electrical deficiencies were observed. Based on the current condition, Partner recommends budgeting for a review of these and similar areas with repairs made as needed.</t>
        </is>
      </c>
      <c r="E47" s="41" t="inlineStr">
        <is>
          <t>GC</t>
        </is>
      </c>
      <c r="F47" s="7" t="inlineStr">
        <is>
          <t>Year 1</t>
        </is>
      </c>
      <c r="G47" s="20" t="n">
        <v>26000</v>
      </c>
      <c r="H47" s="20" t="n">
        <v>26000</v>
      </c>
      <c r="I47" s="21" t="n">
        <v>0</v>
      </c>
      <c r="J47" s="8">
        <f>IF(G47=0,0,H47/G47)</f>
        <v/>
      </c>
      <c r="K47" s="35" t="n">
        <v>0</v>
      </c>
      <c r="L47" s="8">
        <f>MIN(J47,1)</f>
        <v/>
      </c>
      <c r="M47" t="inlineStr">
        <is>
          <t>Equity PCA Item- 5.3- General electrical deficiencies were observed including GFCI outlets , exit lighting, receptacle covers, switch covers, exposed wiring, missing breaker fillers, and damaged light</t>
        </is>
      </c>
      <c r="N47" s="7">
        <f>IF(E47="GC","1st Call","Other")</f>
        <v/>
      </c>
      <c r="O47" s="7">
        <f>IF(L47&gt;=1,"Complete",IF(L47&gt;0,"In Progress","Not Started"))</f>
        <v/>
      </c>
      <c r="Q47" s="35">
        <f>IFERROR(MID($A$1,FIND(" acq",$A$1)-4,4)*1,"")</f>
        <v/>
      </c>
      <c r="S47" s="132" t="n">
        <v>45834</v>
      </c>
    </row>
    <row r="48">
      <c r="A48" s="17" t="n">
        <v>17</v>
      </c>
      <c r="B48" s="7" t="inlineStr">
        <is>
          <t>84385</t>
        </is>
      </c>
      <c r="C48" s="7" t="inlineStr">
        <is>
          <t>Storm sewer piping</t>
        </is>
      </c>
      <c r="D48" s="40" t="inlineStr">
        <is>
          <t>Clear drains around buildings</t>
        </is>
      </c>
      <c r="E48" s="41" t="inlineStr">
        <is>
          <t>GC</t>
        </is>
      </c>
      <c r="F48" s="7" t="inlineStr">
        <is>
          <t>Year 1</t>
        </is>
      </c>
      <c r="G48" s="20" t="n">
        <v>25000</v>
      </c>
      <c r="H48" s="20" t="n">
        <v>25000</v>
      </c>
      <c r="I48" s="21" t="n">
        <v>0</v>
      </c>
      <c r="J48" s="8">
        <f>IF(G48=0,0,H48/G48)</f>
        <v/>
      </c>
      <c r="K48" s="35" t="n">
        <v>0</v>
      </c>
      <c r="L48" s="8">
        <f>MIN(J48,1)</f>
        <v/>
      </c>
      <c r="M48" t="inlineStr">
        <is>
          <t>Clear drains around buildings</t>
        </is>
      </c>
      <c r="N48" s="7">
        <f>IF(E48="GC","1st Call","Other")</f>
        <v/>
      </c>
      <c r="O48" s="7">
        <f>IF(L48&gt;=1,"Complete",IF(L48&gt;0,"In Progress","Not Started"))</f>
        <v/>
      </c>
      <c r="Q48" s="35">
        <f>IFERROR(MID($A$1,FIND(" acq",$A$1)-4,4)*1,"")</f>
        <v/>
      </c>
      <c r="S48" s="112" t="n"/>
    </row>
    <row r="49" ht="255" customHeight="1">
      <c r="A49" s="7" t="n">
        <v>26</v>
      </c>
      <c r="B49" s="7" t="inlineStr">
        <is>
          <t>84434</t>
        </is>
      </c>
      <c r="C49" s="7" t="inlineStr">
        <is>
          <t xml:space="preserve">Retaining walls </t>
        </is>
      </c>
      <c r="D49" s="40" t="inlineStr">
        <is>
          <t>Repair fences on retaining walls
Equity PCA Item- 4.1- The segmental retaining walls at the East Aparments contained loose, damaged, or displaced guardrail sections along with displaced blocks in some limited locations. Immediate repairs should include re-installing the displace blocks and sectionally replacing the damaged or displaced wood guardrails. Equity PCA Item- 4.2- The brick veneer at the retaining walls at the West Apartments were noted with detached and deteriorated brick sections. Immediate repairs should include restoration of all damaged sections of the brick veneer to improve watertightness.                                                                                                                    Lender PCA (Retaining Wall Repair): The segmental retaining walls at the East Apartments contained loose, damaged, or displaced guardrail sections along with displaced blocks in some limited locations. Immediate repairs should include re- installing the displaced blocks and sectionally replacing the damaged or displaced wood guardrails.</t>
        </is>
      </c>
      <c r="E49" s="41" t="inlineStr">
        <is>
          <t>GC</t>
        </is>
      </c>
      <c r="F49" s="7" t="inlineStr">
        <is>
          <t>Year 1</t>
        </is>
      </c>
      <c r="G49" s="20" t="n">
        <v>25000</v>
      </c>
      <c r="H49" s="20" t="n">
        <v>25000</v>
      </c>
      <c r="I49" s="21" t="n">
        <v>0</v>
      </c>
      <c r="J49" s="8">
        <f>IF(G49=0,0,H49/G49)</f>
        <v/>
      </c>
      <c r="K49" s="35" t="n">
        <v>0</v>
      </c>
      <c r="L49" s="8">
        <f>MIN(J49,1)</f>
        <v/>
      </c>
      <c r="M49" t="inlineStr">
        <is>
          <t>Repair fences on retaining walls
Equity PCA Item- 4.1- The segmental retaining walls at the East Aparments contained loose, damaged, or displaced guardrail sections along with displaced blocks in some</t>
        </is>
      </c>
      <c r="N49" s="7">
        <f>IF(E49="GC","1st Call","Other")</f>
        <v/>
      </c>
      <c r="O49" s="7">
        <f>IF(L49&gt;=1,"Complete",IF(L49&gt;0,"In Progress","Not Started"))</f>
        <v/>
      </c>
      <c r="Q49" s="35">
        <f>IFERROR(MID($A$1,FIND(" acq",$A$1)-4,4)*1,"")</f>
        <v/>
      </c>
      <c r="S49" s="132" t="n">
        <v>46107</v>
      </c>
    </row>
    <row r="50">
      <c r="A50" s="17" t="n">
        <v>113</v>
      </c>
      <c r="B50" s="7" t="inlineStr">
        <is>
          <t>84290</t>
        </is>
      </c>
      <c r="C50" s="7" t="inlineStr">
        <is>
          <t>Signage - Entry Monument</t>
        </is>
      </c>
      <c r="D50" s="40" t="inlineStr">
        <is>
          <t>Reface or possibly enlarge 2 monument signs</t>
        </is>
      </c>
      <c r="E50" s="67" t="inlineStr">
        <is>
          <t>Capex</t>
        </is>
      </c>
      <c r="F50" s="7" t="inlineStr">
        <is>
          <t>Year 1</t>
        </is>
      </c>
      <c r="G50" s="20" t="n">
        <v>25000</v>
      </c>
      <c r="H50" s="20" t="n">
        <v>25101</v>
      </c>
      <c r="I50" s="21" t="n">
        <v>-62</v>
      </c>
      <c r="J50" s="8">
        <f>IF(G50=0,0,H50/G50)</f>
        <v/>
      </c>
      <c r="K50" s="35" t="inlineStr">
        <is>
          <t>N/A</t>
        </is>
      </c>
      <c r="L50" s="8">
        <f>MIN(J50,1)</f>
        <v/>
      </c>
      <c r="M50" t="inlineStr">
        <is>
          <t>Reface or possibly enlarge 2 monument signs</t>
        </is>
      </c>
      <c r="N50" s="7">
        <f>IF(E50="GC","1st Call","Other")</f>
        <v/>
      </c>
      <c r="O50" s="7">
        <f>IF(L50&gt;=1,"Complete",IF(L50&gt;0,"In Progress","Not Started"))</f>
        <v/>
      </c>
      <c r="Q50" s="35">
        <f>IFERROR(MID($A$1,FIND(" acq",$A$1)-4,4)*1,"")</f>
        <v/>
      </c>
      <c r="S50" s="112" t="n"/>
    </row>
    <row r="51" ht="60" customHeight="1">
      <c r="A51" s="7" t="n">
        <v>145</v>
      </c>
      <c r="B51" s="7" t="inlineStr">
        <is>
          <t>84470</t>
        </is>
      </c>
      <c r="C51" s="7" t="inlineStr">
        <is>
          <t>Plumbing Repairs</t>
        </is>
      </c>
      <c r="D51" s="40" t="inlineStr">
        <is>
          <t>Plumbing Fixture Leaks, Ongoing repairs due to high number of work orders.
Plumbing Repairs: Ongoing repair of water leaks behind sheetrock due to high number of work orders</t>
        </is>
      </c>
      <c r="E51" s="67" t="inlineStr">
        <is>
          <t>Capex</t>
        </is>
      </c>
      <c r="F51" s="7" t="inlineStr">
        <is>
          <t>Year 1</t>
        </is>
      </c>
      <c r="G51" s="20" t="n">
        <v>23000</v>
      </c>
      <c r="H51" s="20" t="n">
        <v>15546</v>
      </c>
      <c r="I51" s="21" t="n">
        <v>8359</v>
      </c>
      <c r="J51" s="8">
        <f>IF(G51=0,0,H51/G51)</f>
        <v/>
      </c>
      <c r="K51" s="35" t="inlineStr">
        <is>
          <t>N/A</t>
        </is>
      </c>
      <c r="L51" s="8">
        <f>MIN(J51,1)</f>
        <v/>
      </c>
      <c r="M51" t="inlineStr">
        <is>
          <t>Plumbing Fixture Leaks, Ongoing repairs due to high number of work orders.
Plumbing Repairs: Ongoing repair of water leaks behind sheetrock due to high number of work orders</t>
        </is>
      </c>
      <c r="N51" s="7">
        <f>IF(E51="GC","1st Call","Other")</f>
        <v/>
      </c>
      <c r="O51" s="7">
        <f>IF(L51&gt;=1,"Complete",IF(L51&gt;0,"In Progress","Not Started"))</f>
        <v/>
      </c>
      <c r="Q51" s="35">
        <f>IFERROR(MID($A$1,FIND(" acq",$A$1)-4,4)*1,"")</f>
        <v/>
      </c>
      <c r="S51" s="112" t="n"/>
    </row>
    <row r="52">
      <c r="A52" s="17" t="n">
        <v>118</v>
      </c>
      <c r="B52" s="7" t="inlineStr">
        <is>
          <t>84208</t>
        </is>
      </c>
      <c r="C52" s="7" t="inlineStr">
        <is>
          <t>Clubhouse / Office Remodel</t>
        </is>
      </c>
      <c r="D52" s="40" t="inlineStr">
        <is>
          <t>Minor refresh &amp; repairs</t>
        </is>
      </c>
      <c r="E52" s="41" t="inlineStr">
        <is>
          <t>GC</t>
        </is>
      </c>
      <c r="F52" s="7" t="inlineStr">
        <is>
          <t>Year 1</t>
        </is>
      </c>
      <c r="G52" s="20" t="n">
        <v>20000</v>
      </c>
      <c r="H52" s="20" t="n">
        <v>20000</v>
      </c>
      <c r="I52" s="21" t="n">
        <v>0</v>
      </c>
      <c r="J52" s="8">
        <f>IF(G52=0,0,H52/G52)</f>
        <v/>
      </c>
      <c r="K52" s="35" t="n">
        <v>0</v>
      </c>
      <c r="L52" s="8">
        <f>MIN(J52,1)</f>
        <v/>
      </c>
      <c r="M52" t="inlineStr">
        <is>
          <t>Minor refresh &amp; repairs</t>
        </is>
      </c>
      <c r="N52" s="7">
        <f>IF(E52="GC","1st Call","Other")</f>
        <v/>
      </c>
      <c r="O52" s="7">
        <f>IF(L52&gt;=1,"Complete",IF(L52&gt;0,"In Progress","Not Started"))</f>
        <v/>
      </c>
      <c r="Q52" s="35">
        <f>IFERROR(MID($A$1,FIND(" acq",$A$1)-4,4)*1,"")</f>
        <v/>
      </c>
      <c r="S52" s="112" t="n"/>
    </row>
    <row r="53">
      <c r="A53" s="7" t="n">
        <v>119</v>
      </c>
      <c r="B53" s="7" t="inlineStr">
        <is>
          <t>84208</t>
        </is>
      </c>
      <c r="C53" s="7" t="inlineStr">
        <is>
          <t>Clubhouse / Office Furniture</t>
        </is>
      </c>
      <c r="D53" s="40" t="inlineStr">
        <is>
          <t>Misc furniture items</t>
        </is>
      </c>
      <c r="E53" s="67" t="inlineStr">
        <is>
          <t>Capex</t>
        </is>
      </c>
      <c r="F53" s="7" t="inlineStr">
        <is>
          <t>Year 1</t>
        </is>
      </c>
      <c r="G53" s="20" t="n">
        <v>20000</v>
      </c>
      <c r="H53" s="20" t="n">
        <v>106226</v>
      </c>
      <c r="I53" s="21" t="n">
        <v>-86226</v>
      </c>
      <c r="J53" s="8">
        <f>IF(G53=0,0,H53/G53)</f>
        <v/>
      </c>
      <c r="K53" s="35" t="inlineStr">
        <is>
          <t>N/A</t>
        </is>
      </c>
      <c r="L53" s="8">
        <f>MIN(J53,1)</f>
        <v/>
      </c>
      <c r="M53" t="inlineStr">
        <is>
          <t>Misc furniture items</t>
        </is>
      </c>
      <c r="N53" s="7">
        <f>IF(E53="GC","1st Call","Other")</f>
        <v/>
      </c>
      <c r="O53" s="7">
        <f>IF(L53&gt;=1,"Complete",IF(L53&gt;0,"In Progress","Not Started"))</f>
        <v/>
      </c>
      <c r="Q53" s="35">
        <f>IFERROR(MID($A$1,FIND(" acq",$A$1)-4,4)*1,"")</f>
        <v/>
      </c>
      <c r="S53" s="112" t="n"/>
    </row>
    <row r="54">
      <c r="A54" s="17" t="n">
        <v>32</v>
      </c>
      <c r="B54" s="7" t="inlineStr">
        <is>
          <t>84205</t>
        </is>
      </c>
      <c r="C54" s="7" t="inlineStr">
        <is>
          <t>Fences &amp; gates - swimming pool</t>
        </is>
      </c>
      <c r="D54" s="40" t="inlineStr">
        <is>
          <t>Adjust gates and repair gate latches</t>
        </is>
      </c>
      <c r="E54" s="41" t="inlineStr">
        <is>
          <t>GC</t>
        </is>
      </c>
      <c r="F54" s="7" t="inlineStr">
        <is>
          <t>Year 1</t>
        </is>
      </c>
      <c r="G54" s="20" t="n">
        <v>18000</v>
      </c>
      <c r="H54" s="20" t="n">
        <v>18000</v>
      </c>
      <c r="I54" s="21" t="n">
        <v>0</v>
      </c>
      <c r="J54" s="8">
        <f>IF(G54=0,0,H54/G54)</f>
        <v/>
      </c>
      <c r="K54" s="35" t="n">
        <v>0</v>
      </c>
      <c r="L54" s="8">
        <f>MIN(J54,1)</f>
        <v/>
      </c>
      <c r="M54" t="inlineStr">
        <is>
          <t>Adjust gates and repair gate latches</t>
        </is>
      </c>
      <c r="N54" s="7">
        <f>IF(E54="GC","1st Call","Other")</f>
        <v/>
      </c>
      <c r="O54" s="7">
        <f>IF(L54&gt;=1,"Complete",IF(L54&gt;0,"In Progress","Not Started"))</f>
        <v/>
      </c>
      <c r="Q54" s="35">
        <f>IFERROR(MID($A$1,FIND(" acq",$A$1)-4,4)*1,"")</f>
        <v/>
      </c>
      <c r="S54" s="112" t="n"/>
    </row>
    <row r="55">
      <c r="A55" s="7" t="n">
        <v>67</v>
      </c>
      <c r="B55" s="7" t="inlineStr">
        <is>
          <t>84433</t>
        </is>
      </c>
      <c r="C55" s="7" t="inlineStr">
        <is>
          <t xml:space="preserve">Sealants &amp; caulking </t>
        </is>
      </c>
      <c r="D55" s="40" t="inlineStr">
        <is>
          <t>Roof Sealants &amp; Caulking</t>
        </is>
      </c>
      <c r="E55" s="41" t="inlineStr">
        <is>
          <t>GC</t>
        </is>
      </c>
      <c r="F55" s="7" t="inlineStr">
        <is>
          <t>Year 1</t>
        </is>
      </c>
      <c r="G55" s="20" t="n">
        <v>18000</v>
      </c>
      <c r="H55" s="20" t="n">
        <v>18000</v>
      </c>
      <c r="I55" s="21" t="n">
        <v>0</v>
      </c>
      <c r="J55" s="8">
        <f>IF(G55=0,0,H55/G55)</f>
        <v/>
      </c>
      <c r="K55" s="35" t="n">
        <v>0</v>
      </c>
      <c r="L55" s="8">
        <f>MIN(J55,1)</f>
        <v/>
      </c>
      <c r="M55" t="inlineStr">
        <is>
          <t>Roof Sealants &amp; Caulking</t>
        </is>
      </c>
      <c r="N55" s="7">
        <f>IF(E55="GC","1st Call","Other")</f>
        <v/>
      </c>
      <c r="O55" s="7">
        <f>IF(L55&gt;=1,"Complete",IF(L55&gt;0,"In Progress","Not Started"))</f>
        <v/>
      </c>
      <c r="Q55" s="35">
        <f>IFERROR(MID($A$1,FIND(" acq",$A$1)-4,4)*1,"")</f>
        <v/>
      </c>
      <c r="S55" s="112" t="n"/>
    </row>
    <row r="56" ht="75" customHeight="1">
      <c r="A56" s="17" t="n">
        <v>149</v>
      </c>
      <c r="B56" s="7" t="inlineStr">
        <is>
          <t>84400</t>
        </is>
      </c>
      <c r="C56" s="7" t="inlineStr">
        <is>
          <t>Fire Sprinklers</t>
        </is>
      </c>
      <c r="D56" s="40" t="inlineStr">
        <is>
          <t>Equity PCA Item- 5.5.1- General fire sprinkler deficiencies were observed. The observed general deficiencies included damaged riser access doors and insulation, improperly mounted sprinkler heads, missing wrench in spare sprinkler head box and damaged swtiches. Repair of fire sprinkler deficiencies is recommended</t>
        </is>
      </c>
      <c r="E56" s="67" t="inlineStr">
        <is>
          <t>Capex</t>
        </is>
      </c>
      <c r="F56" s="7" t="inlineStr">
        <is>
          <t>Year 1</t>
        </is>
      </c>
      <c r="G56" s="20" t="n">
        <v>16030</v>
      </c>
      <c r="H56" s="20" t="n">
        <v>15600</v>
      </c>
      <c r="I56" s="21" t="n">
        <v>15430</v>
      </c>
      <c r="J56" s="8">
        <f>IF(G56=0,0,H56/G56)</f>
        <v/>
      </c>
      <c r="K56" s="35" t="inlineStr">
        <is>
          <t>N/A</t>
        </is>
      </c>
      <c r="L56" s="8">
        <f>MIN(J56,1)</f>
        <v/>
      </c>
      <c r="M56" t="inlineStr">
        <is>
          <t>Equity PCA Item- 5.5.1- General fire sprinkler deficiencies were observed. The observed general deficiencies included damaged riser access doors and insulation, improperly mounted sprinkler heads, mis</t>
        </is>
      </c>
      <c r="N56" s="7">
        <f>IF(E56="GC","1st Call","Other")</f>
        <v/>
      </c>
      <c r="O56" s="7">
        <f>IF(L56&gt;=1,"Complete",IF(L56&gt;0,"In Progress","Not Started"))</f>
        <v/>
      </c>
      <c r="Q56" s="35">
        <f>IFERROR(MID($A$1,FIND(" acq",$A$1)-4,4)*1,"")</f>
        <v/>
      </c>
      <c r="S56" s="112" t="n"/>
    </row>
    <row r="57" ht="60" customHeight="1">
      <c r="A57" s="7" t="n">
        <v>158</v>
      </c>
      <c r="B57" s="7" t="inlineStr">
        <is>
          <t>83225</t>
        </is>
      </c>
      <c r="C57" s="7" t="inlineStr">
        <is>
          <t>HVAC Preventative Maintenance</t>
        </is>
      </c>
      <c r="D57" s="40" t="inlineStr">
        <is>
          <t>Equity PCA Item- 5.2- The fan coil units were observed with dirty coils and filters at Units 318E, 1017W, 303E. Partner recommends budgeting for review of all units with cleaning the fan coil units and replacement of the filters as needed</t>
        </is>
      </c>
      <c r="E57" s="41" t="inlineStr">
        <is>
          <t>GC</t>
        </is>
      </c>
      <c r="F57" s="7" t="inlineStr">
        <is>
          <t>Year 1</t>
        </is>
      </c>
      <c r="G57" s="20" t="n">
        <v>15750</v>
      </c>
      <c r="H57" s="20" t="n">
        <v>15750</v>
      </c>
      <c r="I57" s="21" t="n">
        <v>0</v>
      </c>
      <c r="J57" s="8">
        <f>IF(G57=0,0,H57/G57)</f>
        <v/>
      </c>
      <c r="K57" s="35" t="n">
        <v>0</v>
      </c>
      <c r="L57" s="8">
        <f>MIN(J57,1)</f>
        <v/>
      </c>
      <c r="M57" t="inlineStr">
        <is>
          <t>Equity PCA Item- 5.2- The fan coil units were observed with dirty coils and filters at Units 318E, 1017W, 303E. Partner recommends budgeting for review of all units with cleaning the fan coil units an</t>
        </is>
      </c>
      <c r="N57" s="7">
        <f>IF(E57="GC","1st Call","Other")</f>
        <v/>
      </c>
      <c r="O57" s="7">
        <f>IF(L57&gt;=1,"Complete",IF(L57&gt;0,"In Progress","Not Started"))</f>
        <v/>
      </c>
      <c r="Q57" s="35">
        <f>IFERROR(MID($A$1,FIND(" acq",$A$1)-4,4)*1,"")</f>
        <v/>
      </c>
      <c r="S57" s="112" t="n"/>
    </row>
    <row r="58">
      <c r="A58" s="17" t="n">
        <v>122</v>
      </c>
      <c r="B58" s="7" t="inlineStr">
        <is>
          <t>84190</t>
        </is>
      </c>
      <c r="C58" s="7" t="inlineStr">
        <is>
          <t>Fitness Equipment</t>
        </is>
      </c>
      <c r="D58" s="40" t="inlineStr">
        <is>
          <t>Equipment repairs and some new equipment</t>
        </is>
      </c>
      <c r="E58" s="67" t="inlineStr">
        <is>
          <t>Capex</t>
        </is>
      </c>
      <c r="F58" s="7" t="inlineStr">
        <is>
          <t>Year 1</t>
        </is>
      </c>
      <c r="G58" s="20" t="n">
        <v>15000</v>
      </c>
      <c r="H58" s="20" t="n">
        <v>3712</v>
      </c>
      <c r="I58" s="21" t="n">
        <v>11288</v>
      </c>
      <c r="J58" s="8">
        <f>IF(G58=0,0,H58/G58)</f>
        <v/>
      </c>
      <c r="K58" s="35" t="inlineStr">
        <is>
          <t>N/A</t>
        </is>
      </c>
      <c r="L58" s="8">
        <f>MIN(J58,1)</f>
        <v/>
      </c>
      <c r="M58" t="inlineStr">
        <is>
          <t>Equipment repairs and some new equipment</t>
        </is>
      </c>
      <c r="N58" s="7">
        <f>IF(E58="GC","1st Call","Other")</f>
        <v/>
      </c>
      <c r="O58" s="7">
        <f>IF(L58&gt;=1,"Complete",IF(L58&gt;0,"In Progress","Not Started"))</f>
        <v/>
      </c>
      <c r="Q58" s="35">
        <f>IFERROR(MID($A$1,FIND(" acq",$A$1)-4,4)*1,"")</f>
        <v/>
      </c>
      <c r="S58" s="112" t="n"/>
    </row>
    <row r="59" ht="285" customHeight="1">
      <c r="A59" s="7" t="n">
        <v>159</v>
      </c>
      <c r="B59" s="7" t="inlineStr">
        <is>
          <t>83225</t>
        </is>
      </c>
      <c r="C59" s="7" t="inlineStr">
        <is>
          <t>HVAC Preventative Maintenance</t>
        </is>
      </c>
      <c r="D59" s="40" t="inlineStr">
        <is>
          <t>Equity PCA Item- 5.2- Insulation at the refrigerant lines from the condensing units were deteriorated at many of the units. This condition reduces unit efficiency and decrease the useful life of the equipment. Repair of deteriorated insulation at the refrigeration linesets is recommended. The HVAC units often have labels that do not meet durability requirements, which can fade, detach in adverse weather, or get misplaced during replacements. Partner recommends replacing all labels with engraved tags directly on the body of each disconnect, as covers are frequently switched or lost                                                                                                                                       Lender PCA (Refrigerant Line Insulation): Insulation at the refrigerant lines from the condensing units were deteriorated at many of the units. This condition reduces unit efficiency and decrease the useful life of the equipment. Repair of deteriorated insulation at the refrigeration linesets is recommended.
Lender PCA (Fan Coil Cleaning): The fan coil units were observed with dirty coils and filters at Units 318E, 1017W, 303E. Partner recommends budgeting for review of all units with cleaning the fan coil units and replacement of the filters as needed.</t>
        </is>
      </c>
      <c r="E59" s="41" t="inlineStr">
        <is>
          <t>GC</t>
        </is>
      </c>
      <c r="F59" s="7" t="inlineStr">
        <is>
          <t>Year 1</t>
        </is>
      </c>
      <c r="G59" s="20" t="n">
        <v>13100</v>
      </c>
      <c r="H59" s="20" t="n">
        <v>13100</v>
      </c>
      <c r="I59" s="21" t="n">
        <v>0</v>
      </c>
      <c r="J59" s="8">
        <f>IF(G59=0,0,H59/G59)</f>
        <v/>
      </c>
      <c r="K59" s="35" t="n">
        <v>0</v>
      </c>
      <c r="L59" s="8">
        <f>MIN(J59,1)</f>
        <v/>
      </c>
      <c r="M59" t="inlineStr">
        <is>
          <t>Equity PCA Item- 5.2- Insulation at the refrigerant lines from the condensing units were deteriorated at many of the units. This condition reduces unit efficiency and decrease the useful life of the e</t>
        </is>
      </c>
      <c r="N59" s="7">
        <f>IF(E59="GC","1st Call","Other")</f>
        <v/>
      </c>
      <c r="O59" s="7">
        <f>IF(L59&gt;=1,"Complete",IF(L59&gt;0,"In Progress","Not Started"))</f>
        <v/>
      </c>
      <c r="Q59" s="35">
        <f>IFERROR(MID($A$1,FIND(" acq",$A$1)-4,4)*1,"")</f>
        <v/>
      </c>
      <c r="S59" s="132" t="n">
        <v>46107</v>
      </c>
    </row>
    <row r="60">
      <c r="A60" s="17" t="n">
        <v>52</v>
      </c>
      <c r="B60" s="7" t="inlineStr">
        <is>
          <t>84433</t>
        </is>
      </c>
      <c r="C60" s="7" t="inlineStr">
        <is>
          <t>Roof deck</t>
        </is>
      </c>
      <c r="D60" s="40" t="inlineStr">
        <is>
          <t>Roof Deck Repairs</t>
        </is>
      </c>
      <c r="E60" s="41" t="inlineStr">
        <is>
          <t>GC</t>
        </is>
      </c>
      <c r="F60" s="7" t="inlineStr">
        <is>
          <t>Year 1</t>
        </is>
      </c>
      <c r="G60" s="20" t="n">
        <v>12000</v>
      </c>
      <c r="H60" s="20" t="n">
        <v>12000</v>
      </c>
      <c r="I60" s="21" t="n">
        <v>0</v>
      </c>
      <c r="J60" s="8">
        <f>IF(G60=0,0,H60/G60)</f>
        <v/>
      </c>
      <c r="K60" s="35" t="n">
        <v>0</v>
      </c>
      <c r="L60" s="8">
        <f>MIN(J60,1)</f>
        <v/>
      </c>
      <c r="M60" t="inlineStr">
        <is>
          <t>Roof Deck Repairs</t>
        </is>
      </c>
      <c r="N60" s="7">
        <f>IF(E60="GC","1st Call","Other")</f>
        <v/>
      </c>
      <c r="O60" s="7">
        <f>IF(L60&gt;=1,"Complete",IF(L60&gt;0,"In Progress","Not Started"))</f>
        <v/>
      </c>
      <c r="Q60" s="35">
        <f>IFERROR(MID($A$1,FIND(" acq",$A$1)-4,4)*1,"")</f>
        <v/>
      </c>
      <c r="S60" s="112" t="n"/>
    </row>
    <row r="61" ht="90" customHeight="1">
      <c r="A61" s="7" t="n">
        <v>165</v>
      </c>
      <c r="B61" s="7" t="inlineStr">
        <is>
          <t>84239</t>
        </is>
      </c>
      <c r="C61" s="7" t="inlineStr">
        <is>
          <t>Emergency Lighting</t>
        </is>
      </c>
      <c r="D61" s="40" t="inlineStr">
        <is>
          <t>Equity PCA Item- 5.3- Emergency lights were not installed at any West buildings. Installation of emergency lighting is recommended as an immediate action    Equity PCA Item- 5.3- Emergency lighting was damaged or missing at 30% of location on the East Buildings. Based on the current condition, Partner recommends budgeting for immediate corrections</t>
        </is>
      </c>
      <c r="E61" s="41" t="inlineStr">
        <is>
          <t>GC</t>
        </is>
      </c>
      <c r="F61" s="7" t="inlineStr">
        <is>
          <t>Year 1</t>
        </is>
      </c>
      <c r="G61" s="20" t="n">
        <v>10800</v>
      </c>
      <c r="H61" s="20" t="n">
        <v>10800</v>
      </c>
      <c r="I61" s="21" t="n">
        <v>0</v>
      </c>
      <c r="J61" s="8">
        <f>IF(G61=0,0,H61/G61)</f>
        <v/>
      </c>
      <c r="K61" s="35" t="n">
        <v>0</v>
      </c>
      <c r="L61" s="8">
        <f>MIN(J61,1)</f>
        <v/>
      </c>
      <c r="M61" t="inlineStr">
        <is>
          <t>Equity PCA Item- 5.3- Emergency lights were not installed at any West buildings. Installation of emergency lighting is recommended as an immediate action    Equity PCA Item- 5.3- Emergency lighting wa</t>
        </is>
      </c>
      <c r="N61" s="7">
        <f>IF(E61="GC","1st Call","Other")</f>
        <v/>
      </c>
      <c r="O61" s="7">
        <f>IF(L61&gt;=1,"Complete",IF(L61&gt;0,"In Progress","Not Started"))</f>
        <v/>
      </c>
      <c r="Q61" s="35">
        <f>IFERROR(MID($A$1,FIND(" acq",$A$1)-4,4)*1,"")</f>
        <v/>
      </c>
      <c r="S61" s="112" t="n"/>
    </row>
    <row r="62" ht="30" customHeight="1">
      <c r="A62" s="17" t="n">
        <v>33</v>
      </c>
      <c r="B62" s="7" t="inlineStr">
        <is>
          <t>84203</t>
        </is>
      </c>
      <c r="C62" s="7" t="inlineStr">
        <is>
          <t xml:space="preserve">Outdoor Kitchen </t>
        </is>
      </c>
      <c r="D62" s="40" t="inlineStr">
        <is>
          <t>Pressure wash area and allowance for grill repairs or replacement with charcoal</t>
        </is>
      </c>
      <c r="E62" s="41" t="inlineStr">
        <is>
          <t>GC</t>
        </is>
      </c>
      <c r="F62" s="7" t="inlineStr">
        <is>
          <t>Year 1</t>
        </is>
      </c>
      <c r="G62" s="20" t="n">
        <v>10000</v>
      </c>
      <c r="H62" s="20" t="n">
        <v>10000</v>
      </c>
      <c r="I62" s="21" t="n">
        <v>0</v>
      </c>
      <c r="J62" s="8">
        <f>IF(G62=0,0,H62/G62)</f>
        <v/>
      </c>
      <c r="K62" s="35" t="n">
        <v>0</v>
      </c>
      <c r="L62" s="8">
        <f>MIN(J62,1)</f>
        <v/>
      </c>
      <c r="M62" t="inlineStr">
        <is>
          <t>Pressure wash area and allowance for grill repairs or replacement with charcoal</t>
        </is>
      </c>
      <c r="N62" s="7">
        <f>IF(E62="GC","1st Call","Other")</f>
        <v/>
      </c>
      <c r="O62" s="7">
        <f>IF(L62&gt;=1,"Complete",IF(L62&gt;0,"In Progress","Not Started"))</f>
        <v/>
      </c>
      <c r="Q62" s="35">
        <f>IFERROR(MID($A$1,FIND(" acq",$A$1)-4,4)*1,"")</f>
        <v/>
      </c>
      <c r="S62" s="112" t="n"/>
    </row>
    <row r="63">
      <c r="A63" s="7" t="n">
        <v>121</v>
      </c>
      <c r="B63" s="7" t="inlineStr">
        <is>
          <t>84190</t>
        </is>
      </c>
      <c r="C63" s="7" t="inlineStr">
        <is>
          <t>Fitness Center Remodel</t>
        </is>
      </c>
      <c r="D63" s="40" t="inlineStr">
        <is>
          <t>Paint and misc repairs</t>
        </is>
      </c>
      <c r="E63" s="41" t="inlineStr">
        <is>
          <t>GC</t>
        </is>
      </c>
      <c r="F63" s="7" t="inlineStr">
        <is>
          <t>Year 1</t>
        </is>
      </c>
      <c r="G63" s="20" t="n">
        <v>10000</v>
      </c>
      <c r="H63" s="20" t="n">
        <v>10000</v>
      </c>
      <c r="I63" s="21" t="n">
        <v>0</v>
      </c>
      <c r="J63" s="8">
        <f>IF(G63=0,0,H63/G63)</f>
        <v/>
      </c>
      <c r="K63" s="35" t="n">
        <v>0</v>
      </c>
      <c r="L63" s="8">
        <f>MIN(J63,1)</f>
        <v/>
      </c>
      <c r="M63" t="inlineStr">
        <is>
          <t>Paint and misc repairs</t>
        </is>
      </c>
      <c r="N63" s="7">
        <f>IF(E63="GC","1st Call","Other")</f>
        <v/>
      </c>
      <c r="O63" s="7">
        <f>IF(L63&gt;=1,"Complete",IF(L63&gt;0,"In Progress","Not Started"))</f>
        <v/>
      </c>
      <c r="Q63" s="35">
        <f>IFERROR(MID($A$1,FIND(" acq",$A$1)-4,4)*1,"")</f>
        <v/>
      </c>
      <c r="S63" s="112" t="n"/>
    </row>
    <row r="64">
      <c r="A64" s="17" t="n">
        <v>132</v>
      </c>
      <c r="B64" s="7" t="inlineStr">
        <is>
          <t>84208</t>
        </is>
      </c>
      <c r="C64" s="7" t="inlineStr">
        <is>
          <t>Veritas After School Care</t>
        </is>
      </c>
      <c r="D64" s="40" t="inlineStr">
        <is>
          <t>Housing Authority Program (Veritas) - Additional School Room</t>
        </is>
      </c>
      <c r="E64" s="67" t="inlineStr">
        <is>
          <t>Capex</t>
        </is>
      </c>
      <c r="F64" s="7" t="inlineStr">
        <is>
          <t>Year 1</t>
        </is>
      </c>
      <c r="G64" s="20" t="n">
        <v>10000</v>
      </c>
      <c r="H64" s="20" t="n">
        <v>53113</v>
      </c>
      <c r="I64" s="21" t="n">
        <v>-43113</v>
      </c>
      <c r="J64" s="8">
        <f>IF(G64=0,0,H64/G64)</f>
        <v/>
      </c>
      <c r="K64" s="35" t="inlineStr">
        <is>
          <t>N/A</t>
        </is>
      </c>
      <c r="L64" s="8">
        <f>MIN(J64,1)</f>
        <v/>
      </c>
      <c r="M64" t="inlineStr">
        <is>
          <t>Housing Authority Program (Veritas) - Additional School Room</t>
        </is>
      </c>
      <c r="N64" s="7">
        <f>IF(E64="GC","1st Call","Other")</f>
        <v/>
      </c>
      <c r="O64" s="7">
        <f>IF(L64&gt;=1,"Complete",IF(L64&gt;0,"In Progress","Not Started"))</f>
        <v/>
      </c>
      <c r="Q64" s="35">
        <f>IFERROR(MID($A$1,FIND(" acq",$A$1)-4,4)*1,"")</f>
        <v/>
      </c>
      <c r="S64" s="112" t="n"/>
    </row>
    <row r="65">
      <c r="A65" s="7" t="n">
        <v>150</v>
      </c>
      <c r="B65" s="7" t="inlineStr">
        <is>
          <t>84905</t>
        </is>
      </c>
      <c r="C65" s="7" t="inlineStr">
        <is>
          <t>Radon Remediation</t>
        </is>
      </c>
      <c r="D65" s="40" t="inlineStr">
        <is>
          <t>Radon Mitigation</t>
        </is>
      </c>
      <c r="E65" s="41" t="inlineStr">
        <is>
          <t>GC</t>
        </is>
      </c>
      <c r="F65" s="7" t="inlineStr">
        <is>
          <t>Year 1</t>
        </is>
      </c>
      <c r="G65" s="20" t="n">
        <v>10000</v>
      </c>
      <c r="H65" s="20" t="n">
        <v>10000</v>
      </c>
      <c r="I65" s="21" t="n">
        <v>0</v>
      </c>
      <c r="J65" s="8">
        <f>IF(G65=0,0,H65/G65)</f>
        <v/>
      </c>
      <c r="K65" s="35" t="n">
        <v>0</v>
      </c>
      <c r="L65" s="8">
        <f>MIN(J65,1)</f>
        <v/>
      </c>
      <c r="M65" t="inlineStr">
        <is>
          <t>Radon Mitigation</t>
        </is>
      </c>
      <c r="N65" s="7">
        <f>IF(E65="GC","1st Call","Other")</f>
        <v/>
      </c>
      <c r="O65" s="7">
        <f>IF(L65&gt;=1,"Complete",IF(L65&gt;0,"In Progress","Not Started"))</f>
        <v/>
      </c>
      <c r="Q65" s="35">
        <f>IFERROR(MID($A$1,FIND(" acq",$A$1)-4,4)*1,"")</f>
        <v/>
      </c>
      <c r="S65" s="112" t="n"/>
    </row>
    <row r="66" ht="135" customHeight="1">
      <c r="A66" s="17" t="n">
        <v>147</v>
      </c>
      <c r="B66" s="7" t="inlineStr">
        <is>
          <t>84211</t>
        </is>
      </c>
      <c r="C66" s="7" t="inlineStr">
        <is>
          <t>Fire Alarm Deficiencies</t>
        </is>
      </c>
      <c r="D66" s="40" t="inlineStr">
        <is>
          <t>Equity PCA Item- 5.5.1-  The fire alarm annual inspection report was not provided. Reports often include recommendations and issues not noted on the tags. We recommend acquiring the full inspection report. Partner recommends budgeting a contingency for corrections that may be required by the report.
Equity PCA Item- 5.5.1- A portion of fire alarm control panels are in poor condition. The systems were observed with trouble alarms at buildings 500E and 600E. Immediate correction is recommended.</t>
        </is>
      </c>
      <c r="E66" s="69" t="inlineStr">
        <is>
          <t>PMC</t>
        </is>
      </c>
      <c r="F66" s="7" t="inlineStr">
        <is>
          <t>Year 1</t>
        </is>
      </c>
      <c r="G66" s="20" t="n">
        <v>9000</v>
      </c>
      <c r="H66" s="20" t="n">
        <v>35000</v>
      </c>
      <c r="I66" s="21" t="n">
        <v>-69487</v>
      </c>
      <c r="J66" s="8">
        <f>IF(G66=0,0,H66/G66)</f>
        <v/>
      </c>
      <c r="K66" s="35" t="inlineStr">
        <is>
          <t>N/A</t>
        </is>
      </c>
      <c r="L66" s="8">
        <f>MIN(J66,1)</f>
        <v/>
      </c>
      <c r="M66" t="inlineStr">
        <is>
          <t>Equity PCA Item- 5.5.1-  The fire alarm annual inspection report was not provided. Reports often include recommendations and issues not noted on the tags. We recommend acquiring the full inspection re</t>
        </is>
      </c>
      <c r="N66" s="7">
        <f>IF(E66="GC","1st Call","Other")</f>
        <v/>
      </c>
      <c r="O66" s="7">
        <f>IF(L66&gt;=1,"Complete",IF(L66&gt;0,"In Progress","Not Started"))</f>
        <v/>
      </c>
      <c r="Q66" s="35">
        <f>IFERROR(MID($A$1,FIND(" acq",$A$1)-4,4)*1,"")</f>
        <v/>
      </c>
      <c r="S66" s="112" t="n"/>
    </row>
    <row r="67">
      <c r="A67" s="7" t="n">
        <v>152</v>
      </c>
      <c r="B67" s="7" t="inlineStr">
        <is>
          <t>84209</t>
        </is>
      </c>
      <c r="C67" s="7" t="inlineStr">
        <is>
          <t>Office Faucet</t>
        </is>
      </c>
      <c r="D67" s="40" t="inlineStr">
        <is>
          <t>Office Faucet Replacement</t>
        </is>
      </c>
      <c r="E67" s="41" t="inlineStr">
        <is>
          <t>GC</t>
        </is>
      </c>
      <c r="F67" s="7" t="inlineStr">
        <is>
          <t>Year 1</t>
        </is>
      </c>
      <c r="G67" s="20" t="n">
        <v>8000</v>
      </c>
      <c r="H67" s="20" t="n">
        <v>8000</v>
      </c>
      <c r="I67" s="21" t="n">
        <v>0</v>
      </c>
      <c r="J67" s="8">
        <f>IF(G67=0,0,H67/G67)</f>
        <v/>
      </c>
      <c r="K67" s="35" t="n">
        <v>0</v>
      </c>
      <c r="L67" s="8">
        <f>MIN(J67,1)</f>
        <v/>
      </c>
      <c r="M67" t="inlineStr">
        <is>
          <t>Office Faucet Replacement</t>
        </is>
      </c>
      <c r="N67" s="7">
        <f>IF(E67="GC","1st Call","Other")</f>
        <v/>
      </c>
      <c r="O67" s="7">
        <f>IF(L67&gt;=1,"Complete",IF(L67&gt;0,"In Progress","Not Started"))</f>
        <v/>
      </c>
      <c r="Q67" s="35">
        <f>IFERROR(MID($A$1,FIND(" acq",$A$1)-4,4)*1,"")</f>
        <v/>
      </c>
      <c r="S67" s="112" t="n"/>
    </row>
    <row r="68" ht="165" customHeight="1">
      <c r="A68" s="17" t="n">
        <v>110</v>
      </c>
      <c r="B68" s="7" t="inlineStr">
        <is>
          <t>82460</t>
        </is>
      </c>
      <c r="C68" s="7" t="inlineStr">
        <is>
          <t>Unit deferred maintenance</t>
        </is>
      </c>
      <c r="D68" s="40" t="inlineStr">
        <is>
          <t>Equity PCA Item- 8.0- Address potential water intrusion, Unit 403 East. Equity PCA Item- 8.0- Address potential microbial growth, HVAC ducts, and vents Unit 314 West                                                                                                                                           Lender PCA (Moisture/Mold Repairs): Evidence of water damage and/or suspect microbial growth was observed during the survey. Partner observed a blower and area of water intrusion in the bedroom of East Unit 403, partial removal of the rug in this area indicated potential suspect microbial growth on subflooring and carpet tack-board and on the wood baseboard and door framing. Partner observed suspect microbial growth on the HVAC vents in West Unit 314. (Also Pest treatment at unit $1,500)</t>
        </is>
      </c>
      <c r="E68" s="41" t="inlineStr">
        <is>
          <t>GC</t>
        </is>
      </c>
      <c r="F68" s="7" t="inlineStr">
        <is>
          <t>Year 1</t>
        </is>
      </c>
      <c r="G68" s="20" t="n">
        <v>6500</v>
      </c>
      <c r="H68" s="20" t="n">
        <v>6500</v>
      </c>
      <c r="I68" s="21" t="n">
        <v>0</v>
      </c>
      <c r="J68" s="8">
        <f>IF(G68=0,0,H68/G68)</f>
        <v/>
      </c>
      <c r="K68" s="35" t="n">
        <v>0</v>
      </c>
      <c r="L68" s="8">
        <f>MIN(J68,1)</f>
        <v/>
      </c>
      <c r="M68" t="inlineStr">
        <is>
          <t xml:space="preserve">Equity PCA Item- 8.0- Address potential water intrusion, Unit 403 East. Equity PCA Item- 8.0- Address potential microbial growth, HVAC ducts, and vents Unit 314 West                                   </t>
        </is>
      </c>
      <c r="N68" s="7">
        <f>IF(E68="GC","1st Call","Other")</f>
        <v/>
      </c>
      <c r="O68" s="7">
        <f>IF(L68&gt;=1,"Complete",IF(L68&gt;0,"In Progress","Not Started"))</f>
        <v/>
      </c>
      <c r="Q68" s="35">
        <f>IFERROR(MID($A$1,FIND(" acq",$A$1)-4,4)*1,"")</f>
        <v/>
      </c>
      <c r="S68" s="132" t="n">
        <v>46107</v>
      </c>
    </row>
    <row r="69" ht="75" customHeight="1">
      <c r="A69" s="7" t="n">
        <v>28</v>
      </c>
      <c r="B69" s="7" t="inlineStr">
        <is>
          <t>84361</t>
        </is>
      </c>
      <c r="C69" s="7" t="inlineStr">
        <is>
          <t>Replace swimming pool coping</t>
        </is>
      </c>
      <c r="D69" s="40" t="inlineStr">
        <is>
          <t>Repair or replace broken coping                                                                                  
Lender PCA (Pool Coping/Tile Repair): Throughout the West development pool area, as well as minor spalling of the pool coping. Replacing missing water line tile and coping repairs are warranted.</t>
        </is>
      </c>
      <c r="E69" s="41" t="inlineStr">
        <is>
          <t>GC</t>
        </is>
      </c>
      <c r="F69" s="7" t="inlineStr">
        <is>
          <t>Year 1</t>
        </is>
      </c>
      <c r="G69" s="20" t="n">
        <v>5000</v>
      </c>
      <c r="H69" s="20" t="n">
        <v>5000</v>
      </c>
      <c r="I69" s="21" t="n">
        <v>0</v>
      </c>
      <c r="J69" s="8">
        <f>IF(G69=0,0,H69/G69)</f>
        <v/>
      </c>
      <c r="K69" s="35" t="n">
        <v>0</v>
      </c>
      <c r="L69" s="8">
        <f>MIN(J69,1)</f>
        <v/>
      </c>
      <c r="M69" t="inlineStr">
        <is>
          <t>Repair or replace broken coping                                                                                  
Lender PCA (Pool Coping/Tile Repair): Throughout the West development pool area, as we</t>
        </is>
      </c>
      <c r="N69" s="7">
        <f>IF(E69="GC","1st Call","Other")</f>
        <v/>
      </c>
      <c r="O69" s="7">
        <f>IF(L69&gt;=1,"Complete",IF(L69&gt;0,"In Progress","Not Started"))</f>
        <v/>
      </c>
      <c r="Q69" s="35">
        <f>IFERROR(MID($A$1,FIND(" acq",$A$1)-4,4)*1,"")</f>
        <v/>
      </c>
      <c r="S69" s="132" t="n">
        <v>46107</v>
      </c>
    </row>
    <row r="70" ht="30" customHeight="1">
      <c r="A70" s="17" t="n">
        <v>37</v>
      </c>
      <c r="B70" s="7" t="inlineStr">
        <is>
          <t>83520</t>
        </is>
      </c>
      <c r="C70" s="7" t="inlineStr">
        <is>
          <t>ADA Compliance</t>
        </is>
      </c>
      <c r="D70" s="40" t="inlineStr">
        <is>
          <t>Equity PCA Item- 7.0- Reconfigure leasing office restroom for ADA compliance</t>
        </is>
      </c>
      <c r="E70" s="41" t="inlineStr">
        <is>
          <t>GC</t>
        </is>
      </c>
      <c r="F70" s="7" t="inlineStr">
        <is>
          <t>Year 1</t>
        </is>
      </c>
      <c r="G70" s="20" t="n">
        <v>4500</v>
      </c>
      <c r="H70" s="20" t="n">
        <v>4500</v>
      </c>
      <c r="I70" s="21" t="n">
        <v>0</v>
      </c>
      <c r="J70" s="8">
        <f>IF(G70=0,0,H70/G70)</f>
        <v/>
      </c>
      <c r="K70" s="35" t="n">
        <v>0</v>
      </c>
      <c r="L70" s="8">
        <f>MIN(J70,1)</f>
        <v/>
      </c>
      <c r="M70" t="inlineStr">
        <is>
          <t>Equity PCA Item- 7.0- Reconfigure leasing office restroom for ADA compliance</t>
        </is>
      </c>
      <c r="N70" s="7">
        <f>IF(E70="GC","1st Call","Other")</f>
        <v/>
      </c>
      <c r="O70" s="7">
        <f>IF(L70&gt;=1,"Complete",IF(L70&gt;0,"In Progress","Not Started"))</f>
        <v/>
      </c>
      <c r="Q70" s="35">
        <f>IFERROR(MID($A$1,FIND(" acq",$A$1)-4,4)*1,"")</f>
        <v/>
      </c>
      <c r="S70" s="112" t="n"/>
    </row>
    <row r="71" ht="150" customHeight="1">
      <c r="A71" s="7" t="n">
        <v>146</v>
      </c>
      <c r="B71" s="7" t="inlineStr">
        <is>
          <t>84211</t>
        </is>
      </c>
      <c r="C71" s="7" t="inlineStr">
        <is>
          <t>Fire Protection Deficiencies</t>
        </is>
      </c>
      <c r="D71" s="40" t="inlineStr">
        <is>
          <t>Equity PCA Item- 5.5.1-  General fire protection deficiencies were observed. The observed general deficiencies included damaged fire- and life safety devices at 316E, and 611E, lack of combo smoke detectors at Units 1507W and 1812W, inner cover is missing at the fire alarm control panels at 700E, 800E, 900E, 1000E, and 1100E, and aged batteries at buildings East 100 to 300 and 500 to 1100. Expired fire extinguisher tags at limited areas and yellow tagged fire extinguisher at building 500.Partner recommends budgeting for a review of these and similar areas with repairs made as needed.</t>
        </is>
      </c>
      <c r="E71" s="69" t="inlineStr">
        <is>
          <t>PMC</t>
        </is>
      </c>
      <c r="F71" s="7" t="inlineStr">
        <is>
          <t>Year 1</t>
        </is>
      </c>
      <c r="G71" s="20" t="n">
        <v>4500</v>
      </c>
      <c r="H71" s="20" t="n">
        <v>39243</v>
      </c>
      <c r="I71" s="21" t="n">
        <v>-34743</v>
      </c>
      <c r="J71" s="8">
        <f>IF(G71=0,0,H71/G71)</f>
        <v/>
      </c>
      <c r="K71" s="35" t="inlineStr">
        <is>
          <t>N/A</t>
        </is>
      </c>
      <c r="L71" s="8">
        <f>MIN(J71,1)</f>
        <v/>
      </c>
      <c r="M71" t="inlineStr">
        <is>
          <t>Equity PCA Item- 5.5.1-  General fire protection deficiencies were observed. The observed general deficiencies included damaged fire- and life safety devices at 316E, and 611E, lack of combo smoke det</t>
        </is>
      </c>
      <c r="N71" s="7">
        <f>IF(E71="GC","1st Call","Other")</f>
        <v/>
      </c>
      <c r="O71" s="7">
        <f>IF(L71&gt;=1,"Complete",IF(L71&gt;0,"In Progress","Not Started"))</f>
        <v/>
      </c>
      <c r="Q71" s="35">
        <f>IFERROR(MID($A$1,FIND(" acq",$A$1)-4,4)*1,"")</f>
        <v/>
      </c>
      <c r="S71" s="112" t="n"/>
    </row>
    <row r="72" ht="45" customHeight="1">
      <c r="A72" s="17" t="n">
        <v>133</v>
      </c>
      <c r="B72" s="7" t="inlineStr">
        <is>
          <t>84260</t>
        </is>
      </c>
      <c r="C72" s="7" t="inlineStr">
        <is>
          <t xml:space="preserve">Mailboxes </t>
        </is>
      </c>
      <c r="D72" s="40" t="inlineStr">
        <is>
          <t>Lender PCA (Mailbox Repair): Several mailboxes were noted to contain damaged or missing doors. Repair of the mailboxes is recommended.</t>
        </is>
      </c>
      <c r="E72" s="69" t="inlineStr">
        <is>
          <t>PMC</t>
        </is>
      </c>
      <c r="F72" s="7" t="inlineStr">
        <is>
          <t>Year 1</t>
        </is>
      </c>
      <c r="G72" s="20" t="n">
        <v>500</v>
      </c>
      <c r="H72" s="20" t="n">
        <v>5894</v>
      </c>
      <c r="I72" s="21" t="n">
        <v>-5394</v>
      </c>
      <c r="J72" s="8">
        <f>IF(G72=0,0,H72/G72)</f>
        <v/>
      </c>
      <c r="K72" s="35" t="inlineStr">
        <is>
          <t>N/A</t>
        </is>
      </c>
      <c r="L72" s="8">
        <f>MIN(J72,1)</f>
        <v/>
      </c>
      <c r="M72" t="inlineStr">
        <is>
          <t>Lender PCA (Mailbox Repair): Several mailboxes were noted to contain damaged or missing doors. Repair of the mailboxes is recommended.</t>
        </is>
      </c>
      <c r="N72" s="7">
        <f>IF(E72="GC","1st Call","Other")</f>
        <v/>
      </c>
      <c r="O72" s="7">
        <f>IF(L72&gt;=1,"Complete",IF(L72&gt;0,"In Progress","Not Started"))</f>
        <v/>
      </c>
      <c r="Q72" s="35">
        <f>IFERROR(MID($A$1,FIND(" acq",$A$1)-4,4)*1,"")</f>
        <v/>
      </c>
      <c r="S72" s="132" t="n">
        <v>46107</v>
      </c>
    </row>
    <row r="73">
      <c r="A73" s="17" t="n"/>
      <c r="D73" s="40" t="n"/>
      <c r="E73" s="69" t="n"/>
      <c r="G73" s="20" t="n"/>
      <c r="H73" s="20" t="n"/>
      <c r="I73" s="21" t="n"/>
      <c r="J73" s="8" t="n"/>
      <c r="S73" s="112" t="n"/>
    </row>
    <row r="74">
      <c r="C74" s="48" t="inlineStr">
        <is>
          <t>PROJECTS subtotal (excl. contingency/CM fee)</t>
        </is>
      </c>
      <c r="E74" s="68" t="n"/>
      <c r="G74" s="22">
        <f>SUM(G5:G72)</f>
        <v/>
      </c>
      <c r="H74" s="22">
        <f>SUM(H5:H72)</f>
        <v/>
      </c>
      <c r="I74" s="22">
        <f>SUM(I5:I72)</f>
        <v/>
      </c>
      <c r="J74" s="18">
        <f>IF(G74=0,0,H74/G74)</f>
        <v/>
      </c>
      <c r="L74" s="8">
        <f>MIN(J74,1)</f>
        <v/>
      </c>
      <c r="O74" s="7">
        <f>IF(L74&gt;=1,"Complete",IF(L74&gt;0,"In Progress","Not Started"))</f>
        <v/>
      </c>
      <c r="S74" s="112" t="n"/>
    </row>
    <row r="75">
      <c r="E75" s="52" t="n"/>
      <c r="S75" s="112" t="n"/>
    </row>
    <row r="76">
      <c r="A76" s="7" t="n">
        <v>170</v>
      </c>
      <c r="B76" s="7" t="inlineStr">
        <is>
          <t>84505</t>
        </is>
      </c>
      <c r="C76" s="7" t="inlineStr">
        <is>
          <t>Construction Management Fee</t>
        </is>
      </c>
      <c r="D76" s="40" t="inlineStr">
        <is>
          <t>CM Fees</t>
        </is>
      </c>
      <c r="E76" s="67" t="inlineStr">
        <is>
          <t>CMF</t>
        </is>
      </c>
      <c r="F76" s="15" t="inlineStr">
        <is>
          <t>CM Fee</t>
        </is>
      </c>
      <c r="G76" s="20" t="n">
        <v>271220</v>
      </c>
      <c r="H76" s="20" t="n">
        <v>0</v>
      </c>
      <c r="I76" s="21" t="n">
        <v>271220</v>
      </c>
      <c r="J76" s="8">
        <f>IF(G76=0,0,H76/G76)</f>
        <v/>
      </c>
      <c r="K76" t="inlineStr">
        <is>
          <t>N/A</t>
        </is>
      </c>
      <c r="L76" s="8">
        <f>MIN(J76,1)</f>
        <v/>
      </c>
      <c r="M76" t="inlineStr">
        <is>
          <t>CM Fees</t>
        </is>
      </c>
      <c r="N76" s="7">
        <f>IF(E76="GC","1st Call","Other")</f>
        <v/>
      </c>
      <c r="O76" s="7">
        <f>IF(L76&gt;=1,"Complete",IF(L76&gt;0,"In Progress","Not Started"))</f>
        <v/>
      </c>
      <c r="Q76" s="35">
        <f>IFERROR(MID($A$1,FIND(" acq",$A$1)-4,4)*1,"")</f>
        <v/>
      </c>
      <c r="S76" s="112" t="n"/>
    </row>
    <row r="77">
      <c r="A77" s="17" t="n">
        <v>169</v>
      </c>
      <c r="B77" s="7" t="inlineStr">
        <is>
          <t>84510</t>
        </is>
      </c>
      <c r="C77" s="7" t="inlineStr">
        <is>
          <t>Contingency</t>
        </is>
      </c>
      <c r="D77" s="40" t="inlineStr">
        <is>
          <t>Contingency Amount</t>
        </is>
      </c>
      <c r="E77" s="67" t="inlineStr">
        <is>
          <t>CON</t>
        </is>
      </c>
      <c r="F77" s="15" t="inlineStr">
        <is>
          <t>Contingency</t>
        </is>
      </c>
      <c r="G77" s="20" t="n">
        <v>258304</v>
      </c>
      <c r="H77" s="20" t="n">
        <v>0</v>
      </c>
      <c r="I77" s="21" t="n">
        <v>258304</v>
      </c>
      <c r="J77" s="8">
        <f>IF(G77=0,0,H77/G77)</f>
        <v/>
      </c>
      <c r="K77" t="inlineStr">
        <is>
          <t>N/A</t>
        </is>
      </c>
      <c r="L77" s="8">
        <f>MIN(J77,1)</f>
        <v/>
      </c>
      <c r="M77" t="inlineStr">
        <is>
          <t>Contingency Amount</t>
        </is>
      </c>
      <c r="N77" s="7">
        <f>IF(E77="GC","1st Call","Other")</f>
        <v/>
      </c>
      <c r="O77" s="7">
        <f>IF(L77&gt;=1,"Complete",IF(L77&gt;0,"In Progress","Not Started"))</f>
        <v/>
      </c>
      <c r="Q77" s="35">
        <f>IFERROR(MID($A$1,FIND(" acq",$A$1)-4,4)*1,"")</f>
        <v/>
      </c>
      <c r="S77" s="112" t="n"/>
    </row>
    <row r="78">
      <c r="A78" s="17" t="n"/>
      <c r="D78" s="40" t="n"/>
      <c r="E78" s="41" t="n"/>
      <c r="F78" s="15" t="n"/>
      <c r="G78" s="20" t="n"/>
      <c r="H78" s="20" t="n"/>
      <c r="I78" s="21" t="n"/>
      <c r="J78" s="8" t="n"/>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row r="174">
      <c r="S174" s="112" t="n"/>
    </row>
  </sheetData>
  <autoFilter ref="A4:J72"/>
  <mergeCells count="2">
    <mergeCell ref="A1:D1"/>
    <mergeCell ref="A2:D2"/>
  </mergeCells>
  <dataValidations count="4">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R5:R120" showDropDown="0" showInputMessage="1" showErrorMessage="1" allowBlank="1" type="list">
      <formula1>"Lender, City Required, Investor, Fire Dept."</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T174"/>
  <sheetViews>
    <sheetView topLeftCell="C39" zoomScaleNormal="100" workbookViewId="0">
      <selection activeCell="K39"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Azur Aparments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105" customHeight="1">
      <c r="A5" s="7" t="n">
        <v>73</v>
      </c>
      <c r="B5" s="7" t="inlineStr">
        <is>
          <t>0800 - Exterior Wall</t>
        </is>
      </c>
      <c r="C5" s="7" t="inlineStr">
        <is>
          <t>Exterior building</t>
        </is>
      </c>
      <c r="D5" s="40" t="inlineStr">
        <is>
          <t>Paint Community 
Lender PCR Item- $62,400- The exterior walls appeared to be in generally good to fair condition. Isolated areas of wood deterioration and damaged trim were noted throughout. Additionally, the painted surfaces appeared to be faded. Repair of the damaged siding/trim components and full exterior painting is recommended.</t>
        </is>
      </c>
      <c r="E5" s="41" t="inlineStr">
        <is>
          <t>GC</t>
        </is>
      </c>
      <c r="F5" s="7" t="inlineStr">
        <is>
          <t>Year 1</t>
        </is>
      </c>
      <c r="G5" s="20" t="n">
        <v>208000</v>
      </c>
      <c r="H5" s="20" t="n">
        <v>208000</v>
      </c>
      <c r="I5" s="21">
        <f>G5-H5</f>
        <v/>
      </c>
      <c r="J5" s="8">
        <f>IF(G5=0,0,H5/G5)</f>
        <v/>
      </c>
      <c r="K5" s="35" t="n">
        <v>0</v>
      </c>
      <c r="L5" s="8">
        <f>MIN(J5,1)</f>
        <v/>
      </c>
      <c r="M5" t="inlineStr">
        <is>
          <t>Paint Community 
Lender PCR Item- $62,400- The exterior walls appeared to be in generally good to fair condition. Isolated areas of wood deterioration and damaged trim were noted throughout. Additiona</t>
        </is>
      </c>
      <c r="N5" s="7">
        <f>IF(E5="GC","1st Call","Other")</f>
        <v/>
      </c>
      <c r="O5" s="7">
        <f>IF(L5&gt;=1,"Complete",IF(L5&gt;0,"In Progress","Not Started"))</f>
        <v/>
      </c>
      <c r="Q5" s="35">
        <f>IFERROR(MID($A$1,FIND(" acq",$A$1)-4,4)*1,"")</f>
        <v/>
      </c>
      <c r="R5" s="7" t="n"/>
      <c r="S5" s="131" t="n">
        <v>180</v>
      </c>
    </row>
    <row r="6" ht="90" customHeight="1">
      <c r="A6" s="17" t="n">
        <v>12</v>
      </c>
      <c r="B6" s="7" t="inlineStr">
        <is>
          <t>0200 - Site Utilities &amp; Improvements</t>
        </is>
      </c>
      <c r="C6" s="7" t="inlineStr">
        <is>
          <t>Pavement</t>
        </is>
      </c>
      <c r="D6" s="40" t="inlineStr">
        <is>
          <t>Large areas of asphalt paving
Lender PCR Item- $6,000- Several pot holes and areas of “alligatoring”and general deterioration were noted to be scattered throughout the subject property. The seal coating appeared to be generally worn with several areas of loose gravel present.</t>
        </is>
      </c>
      <c r="E6" s="41" t="inlineStr">
        <is>
          <t>GC</t>
        </is>
      </c>
      <c r="F6" s="7" t="inlineStr">
        <is>
          <t>Year 1</t>
        </is>
      </c>
      <c r="G6" s="20" t="n">
        <v>91000</v>
      </c>
      <c r="H6" s="20" t="n">
        <v>91000</v>
      </c>
      <c r="I6" s="21">
        <f>G6-H6</f>
        <v/>
      </c>
      <c r="J6" s="8">
        <f>IF(G6=0,0,H6/G6)</f>
        <v/>
      </c>
      <c r="K6" s="35" t="n">
        <v>0</v>
      </c>
      <c r="L6" s="8">
        <f>MIN(J6,1)</f>
        <v/>
      </c>
      <c r="M6" t="inlineStr">
        <is>
          <t>Large areas of asphalt paving
Lender PCR Item- $6,000- Several pot holes and areas of “alligatoring”and general deterioration were noted to be scattered throughout the subject property. The seal coati</t>
        </is>
      </c>
      <c r="N6" s="7">
        <f>IF(E6="GC","1st Call","Other")</f>
        <v/>
      </c>
      <c r="O6" s="7">
        <f>IF(L6&gt;=1,"Complete",IF(L6&gt;0,"In Progress","Not Started"))</f>
        <v/>
      </c>
      <c r="Q6" s="35">
        <f>IFERROR(MID($A$1,FIND(" acq",$A$1)-4,4)*1,"")</f>
        <v/>
      </c>
      <c r="R6" s="7" t="n"/>
      <c r="S6" s="131" t="n">
        <v>365</v>
      </c>
    </row>
    <row r="7">
      <c r="A7" s="7" t="n">
        <v>104</v>
      </c>
      <c r="B7" s="7" t="inlineStr">
        <is>
          <t>0900 - FF&amp;E in Units</t>
        </is>
      </c>
      <c r="C7" s="7" t="inlineStr">
        <is>
          <t>Turf private yards</t>
        </is>
      </c>
      <c r="D7" s="40" t="inlineStr">
        <is>
          <t>Approximately 96 units with yards that we can turf</t>
        </is>
      </c>
      <c r="E7" s="41" t="inlineStr">
        <is>
          <t>GC</t>
        </is>
      </c>
      <c r="F7" s="7" t="inlineStr">
        <is>
          <t>Year 1</t>
        </is>
      </c>
      <c r="G7" s="20" t="n">
        <v>86400</v>
      </c>
      <c r="H7" s="20" t="n">
        <v>86400</v>
      </c>
      <c r="I7" s="21">
        <f>G7-H7</f>
        <v/>
      </c>
      <c r="J7" s="8">
        <f>IF(G7=0,0,H7/G7)</f>
        <v/>
      </c>
      <c r="K7" s="35" t="n">
        <v>0</v>
      </c>
      <c r="L7" s="8">
        <f>MIN(J7,1)</f>
        <v/>
      </c>
      <c r="M7" t="inlineStr">
        <is>
          <t>Approximately 96 units with yards that we can turf</t>
        </is>
      </c>
      <c r="N7" s="7">
        <f>IF(E7="GC","1st Call","Other")</f>
        <v/>
      </c>
      <c r="O7" s="7">
        <f>IF(L7&gt;=1,"Complete",IF(L7&gt;0,"In Progress","Not Started"))</f>
        <v/>
      </c>
      <c r="Q7" s="35">
        <f>IFERROR(MID($A$1,FIND(" acq",$A$1)-4,4)*1,"")</f>
        <v/>
      </c>
      <c r="R7" s="7" t="n"/>
      <c r="S7" s="111" t="n"/>
    </row>
    <row r="8" ht="90" customHeight="1">
      <c r="A8" s="17" t="n">
        <v>14</v>
      </c>
      <c r="B8" s="7" t="inlineStr">
        <is>
          <t>0200 - Site Utilities &amp; Improvements</t>
        </is>
      </c>
      <c r="C8" s="7" t="inlineStr">
        <is>
          <t xml:space="preserve">Asphalt Coating </t>
        </is>
      </c>
      <c r="D8" s="40" t="inlineStr">
        <is>
          <t>Seal coat lot 
Equity PCA Item 3.2.2- $42,000- The seal coating appeared to be generally worn with several areas of loose gravel present. Additionally, the striping in several areas was faded or deteriorated. Partner recommends reapplication of the seal coat and striping subsequent to completion of pavement repairs.</t>
        </is>
      </c>
      <c r="E8" s="41" t="inlineStr">
        <is>
          <t>GC</t>
        </is>
      </c>
      <c r="F8" s="7" t="inlineStr">
        <is>
          <t>Year 1</t>
        </is>
      </c>
      <c r="G8" s="20" t="n">
        <v>80000</v>
      </c>
      <c r="H8" s="20" t="n">
        <v>80000</v>
      </c>
      <c r="I8" s="21">
        <f>G8-H8</f>
        <v/>
      </c>
      <c r="J8" s="8">
        <f>IF(G8=0,0,H8/G8)</f>
        <v/>
      </c>
      <c r="K8" s="35" t="n">
        <v>0</v>
      </c>
      <c r="L8" s="8">
        <f>MIN(J8,1)</f>
        <v/>
      </c>
      <c r="M8" t="inlineStr">
        <is>
          <t>Seal coat lot 
Equity PCA Item 3.2.2- $42,000- The seal coating appeared to be generally worn with several areas of loose gravel present. Additionally, the striping in several areas was faded or deter</t>
        </is>
      </c>
      <c r="N8" s="7">
        <f>IF(E8="GC","1st Call","Other")</f>
        <v/>
      </c>
      <c r="O8" s="7">
        <f>IF(L8&gt;=1,"Complete",IF(L8&gt;0,"In Progress","Not Started"))</f>
        <v/>
      </c>
      <c r="Q8" s="35">
        <f>IFERROR(MID($A$1,FIND(" acq",$A$1)-4,4)*1,"")</f>
        <v/>
      </c>
      <c r="R8" s="7" t="n"/>
      <c r="S8" s="111" t="n"/>
    </row>
    <row r="9" ht="30" customHeight="1">
      <c r="A9" s="7" t="n">
        <v>147</v>
      </c>
      <c r="B9" s="7" t="inlineStr">
        <is>
          <t>1500- HVAC</t>
        </is>
      </c>
      <c r="C9" s="7" t="inlineStr">
        <is>
          <t>Separate AC condenser</t>
        </is>
      </c>
      <c r="D9" s="40" t="inlineStr">
        <is>
          <t>Separate Condensers to achieve 12 inches between units, add equiptment pads as needed</t>
        </is>
      </c>
      <c r="E9" s="41" t="inlineStr">
        <is>
          <t>GC</t>
        </is>
      </c>
      <c r="F9" s="7" t="inlineStr">
        <is>
          <t>Year 1</t>
        </is>
      </c>
      <c r="G9" s="20" t="n">
        <v>41600</v>
      </c>
      <c r="H9" s="20" t="n">
        <v>41600</v>
      </c>
      <c r="I9" s="21">
        <f>G9-H9</f>
        <v/>
      </c>
      <c r="J9" s="8">
        <f>IF(G9=0,0,H9/G9)</f>
        <v/>
      </c>
      <c r="K9" s="35" t="n">
        <v>0</v>
      </c>
      <c r="L9" s="8">
        <f>MIN(J9,1)</f>
        <v/>
      </c>
      <c r="M9" t="inlineStr">
        <is>
          <t>Separate Condensers to achieve 12 inches between units, add equiptment pads as needed</t>
        </is>
      </c>
      <c r="N9" s="7">
        <f>IF(E9="GC","1st Call","Other")</f>
        <v/>
      </c>
      <c r="O9" s="7">
        <f>IF(L9&gt;=1,"Complete",IF(L9&gt;0,"In Progress","Not Started"))</f>
        <v/>
      </c>
      <c r="Q9" s="35">
        <f>IFERROR(MID($A$1,FIND(" acq",$A$1)-4,4)*1,"")</f>
        <v/>
      </c>
      <c r="R9" s="7" t="n"/>
      <c r="S9" s="111" t="n"/>
    </row>
    <row r="10">
      <c r="A10" s="17" t="n">
        <v>116</v>
      </c>
      <c r="B10" s="7" t="inlineStr">
        <is>
          <t>1100- Specialties, Equipment &amp; Furnishings</t>
        </is>
      </c>
      <c r="C10" s="7" t="inlineStr">
        <is>
          <t>Clubhouse / Office Furniture</t>
        </is>
      </c>
      <c r="D10" s="40" t="inlineStr">
        <is>
          <t>New furniture in clubhouse, supplement furniture in office</t>
        </is>
      </c>
      <c r="E10" s="41" t="inlineStr">
        <is>
          <t>GC</t>
        </is>
      </c>
      <c r="F10" s="7" t="inlineStr">
        <is>
          <t>Year 1</t>
        </is>
      </c>
      <c r="G10" s="20" t="n">
        <v>40000</v>
      </c>
      <c r="H10" s="20" t="n">
        <v>40000</v>
      </c>
      <c r="I10" s="21">
        <f>G10-H10</f>
        <v/>
      </c>
      <c r="J10" s="8">
        <f>IF(G10=0,0,H10/G10)</f>
        <v/>
      </c>
      <c r="K10" s="35" t="n">
        <v>0</v>
      </c>
      <c r="L10" s="8">
        <f>MIN(J10,1)</f>
        <v/>
      </c>
      <c r="M10" t="inlineStr">
        <is>
          <t>New furniture in clubhouse, supplement furniture in office</t>
        </is>
      </c>
      <c r="N10" s="7">
        <f>IF(E10="GC","1st Call","Other")</f>
        <v/>
      </c>
      <c r="O10" s="7">
        <f>IF(L10&gt;=1,"Complete",IF(L10&gt;0,"In Progress","Not Started"))</f>
        <v/>
      </c>
      <c r="Q10" s="35">
        <f>IFERROR(MID($A$1,FIND(" acq",$A$1)-4,4)*1,"")</f>
        <v/>
      </c>
      <c r="R10" s="7" t="n"/>
      <c r="S10" s="111" t="n"/>
    </row>
    <row r="11">
      <c r="A11" s="7" t="n">
        <v>120</v>
      </c>
      <c r="B11" s="7" t="inlineStr">
        <is>
          <t>1100- Specialties, Equipment &amp; Furnishings</t>
        </is>
      </c>
      <c r="C11" s="7" t="inlineStr">
        <is>
          <t>Pool Furniture &amp; Games</t>
        </is>
      </c>
      <c r="D11" s="40" t="n"/>
      <c r="E11" s="41" t="inlineStr">
        <is>
          <t>GC</t>
        </is>
      </c>
      <c r="F11" s="7" t="inlineStr">
        <is>
          <t>Year 1</t>
        </is>
      </c>
      <c r="G11" s="20" t="n">
        <v>40000</v>
      </c>
      <c r="H11" s="20" t="n">
        <v>40000</v>
      </c>
      <c r="I11" s="21">
        <f>G11-H11</f>
        <v/>
      </c>
      <c r="J11" s="8">
        <f>IF(G11=0,0,H11/G11)</f>
        <v/>
      </c>
      <c r="K11" s="35" t="n">
        <v>0</v>
      </c>
      <c r="L11" s="8">
        <f>MIN(J11,1)</f>
        <v/>
      </c>
      <c r="N11" s="7">
        <f>IF(E11="GC","1st Call","Other")</f>
        <v/>
      </c>
      <c r="O11" s="7">
        <f>IF(L11&gt;=1,"Complete",IF(L11&gt;0,"In Progress","Not Started"))</f>
        <v/>
      </c>
      <c r="Q11" s="35">
        <f>IFERROR(MID($A$1,FIND(" acq",$A$1)-4,4)*1,"")</f>
        <v/>
      </c>
      <c r="R11" s="7" t="n"/>
      <c r="S11" s="111" t="n"/>
    </row>
    <row r="12">
      <c r="A12" s="17" t="n">
        <v>19</v>
      </c>
      <c r="B12" s="7" t="inlineStr">
        <is>
          <t>0200 - Site Utilities &amp; Improvements</t>
        </is>
      </c>
      <c r="C12" s="7" t="inlineStr">
        <is>
          <t>Resurface swimming pool</t>
        </is>
      </c>
      <c r="D12" s="40" t="n"/>
      <c r="E12" s="41" t="inlineStr">
        <is>
          <t>GC</t>
        </is>
      </c>
      <c r="F12" s="7" t="inlineStr">
        <is>
          <t>Year 1</t>
        </is>
      </c>
      <c r="G12" s="20" t="n">
        <v>30000</v>
      </c>
      <c r="H12" s="20" t="n">
        <v>30000</v>
      </c>
      <c r="I12" s="21">
        <f>G12-H12</f>
        <v/>
      </c>
      <c r="J12" s="8">
        <f>IF(G12=0,0,H12/G12)</f>
        <v/>
      </c>
      <c r="K12" s="35" t="n">
        <v>0</v>
      </c>
      <c r="L12" s="8">
        <f>MIN(J12,1)</f>
        <v/>
      </c>
      <c r="N12" s="7">
        <f>IF(E12="GC","1st Call","Other")</f>
        <v/>
      </c>
      <c r="O12" s="7">
        <f>IF(L12&gt;=1,"Complete",IF(L12&gt;0,"In Progress","Not Started"))</f>
        <v/>
      </c>
      <c r="Q12" s="35">
        <f>IFERROR(MID($A$1,FIND(" acq",$A$1)-4,4)*1,"")</f>
        <v/>
      </c>
      <c r="R12" s="7" t="n"/>
      <c r="S12" s="111" t="n"/>
    </row>
    <row r="13">
      <c r="A13" s="7" t="n">
        <v>50</v>
      </c>
      <c r="B13" s="7" t="inlineStr">
        <is>
          <t>0400 - Structure</t>
        </is>
      </c>
      <c r="C13" s="7" t="inlineStr">
        <is>
          <t>Repair exterior stair railings</t>
        </is>
      </c>
      <c r="D13" s="40" t="inlineStr">
        <is>
          <t>Repair and Paint</t>
        </is>
      </c>
      <c r="E13" s="41" t="inlineStr">
        <is>
          <t>GC</t>
        </is>
      </c>
      <c r="F13" s="7" t="inlineStr">
        <is>
          <t>Year 1</t>
        </is>
      </c>
      <c r="G13" s="20" t="n">
        <v>30000</v>
      </c>
      <c r="H13" s="20" t="n">
        <v>30000</v>
      </c>
      <c r="I13" s="21">
        <f>G13-H13</f>
        <v/>
      </c>
      <c r="J13" s="8">
        <f>IF(G13=0,0,H13/G13)</f>
        <v/>
      </c>
      <c r="K13" s="35" t="n">
        <v>0</v>
      </c>
      <c r="L13" s="8">
        <f>MIN(J13,1)</f>
        <v/>
      </c>
      <c r="M13" t="inlineStr">
        <is>
          <t>Repair and Paint</t>
        </is>
      </c>
      <c r="N13" s="7">
        <f>IF(E13="GC","1st Call","Other")</f>
        <v/>
      </c>
      <c r="O13" s="7">
        <f>IF(L13&gt;=1,"Complete",IF(L13&gt;0,"In Progress","Not Started"))</f>
        <v/>
      </c>
      <c r="Q13" s="35">
        <f>IFERROR(MID($A$1,FIND(" acq",$A$1)-4,4)*1,"")</f>
        <v/>
      </c>
      <c r="R13" s="7" t="n"/>
      <c r="S13" s="111" t="n"/>
    </row>
    <row r="14" ht="45" customHeight="1">
      <c r="A14" s="17" t="n">
        <v>107</v>
      </c>
      <c r="B14" s="7" t="inlineStr">
        <is>
          <t>0900 - FF&amp;E in Units</t>
        </is>
      </c>
      <c r="C14" s="7" t="inlineStr">
        <is>
          <t>Unit deferred maintenance</t>
        </is>
      </c>
      <c r="D14" s="40" t="inlineStr">
        <is>
          <t>There are 8 down units- all of Building #16 is down due to fire
Appx. 57 units noted to have prior water stains on the dropped ceiling tiles in the bathrooms</t>
        </is>
      </c>
      <c r="E14" s="41" t="inlineStr">
        <is>
          <t>GC</t>
        </is>
      </c>
      <c r="F14" s="7" t="inlineStr">
        <is>
          <t>Year 1</t>
        </is>
      </c>
      <c r="G14" s="20" t="n">
        <v>30000</v>
      </c>
      <c r="H14" s="20" t="n">
        <v>30000</v>
      </c>
      <c r="I14" s="21">
        <f>G14-H14</f>
        <v/>
      </c>
      <c r="J14" s="8">
        <f>IF(G14=0,0,H14/G14)</f>
        <v/>
      </c>
      <c r="K14" s="35" t="n">
        <v>0</v>
      </c>
      <c r="L14" s="8">
        <f>MIN(J14,1)</f>
        <v/>
      </c>
      <c r="M14" t="inlineStr">
        <is>
          <t>There are 8 down units- all of Building #16 is down due to fire
Appx. 57 units noted to have prior water stains on the dropped ceiling tiles in the bathrooms</t>
        </is>
      </c>
      <c r="N14" s="7">
        <f>IF(E14="GC","1st Call","Other")</f>
        <v/>
      </c>
      <c r="O14" s="7">
        <f>IF(L14&gt;=1,"Complete",IF(L14&gt;0,"In Progress","Not Started"))</f>
        <v/>
      </c>
      <c r="Q14" s="35">
        <f>IFERROR(MID($A$1,FIND(" acq",$A$1)-4,4)*1,"")</f>
        <v/>
      </c>
      <c r="R14" s="7" t="n"/>
      <c r="S14" s="111" t="n"/>
    </row>
    <row r="15">
      <c r="A15" s="7" t="n">
        <v>16</v>
      </c>
      <c r="B15" s="7" t="inlineStr">
        <is>
          <t>0200 - Site Utilities &amp; Improvements</t>
        </is>
      </c>
      <c r="C15" s="7" t="inlineStr">
        <is>
          <t>Landscape irrigation</t>
        </is>
      </c>
      <c r="D15" s="40" t="inlineStr">
        <is>
          <t>Inspect and repair irrigation</t>
        </is>
      </c>
      <c r="E15" s="41" t="inlineStr">
        <is>
          <t>GC</t>
        </is>
      </c>
      <c r="F15" s="7" t="inlineStr">
        <is>
          <t>Year 1</t>
        </is>
      </c>
      <c r="G15" s="20" t="n">
        <v>29000</v>
      </c>
      <c r="H15" s="20" t="n">
        <v>29000</v>
      </c>
      <c r="I15" s="21">
        <f>G15-H15</f>
        <v/>
      </c>
      <c r="J15" s="8">
        <f>IF(G15=0,0,H15/G15)</f>
        <v/>
      </c>
      <c r="K15" s="35" t="n">
        <v>0</v>
      </c>
      <c r="L15" s="8">
        <f>MIN(J15,1)</f>
        <v/>
      </c>
      <c r="M15" t="inlineStr">
        <is>
          <t>Inspect and repair irrigation</t>
        </is>
      </c>
      <c r="N15" s="7">
        <f>IF(E15="GC","1st Call","Other")</f>
        <v/>
      </c>
      <c r="O15" s="7">
        <f>IF(L15&gt;=1,"Complete",IF(L15&gt;0,"In Progress","Not Started"))</f>
        <v/>
      </c>
      <c r="Q15" s="35">
        <f>IFERROR(MID($A$1,FIND(" acq",$A$1)-4,4)*1,"")</f>
        <v/>
      </c>
      <c r="R15" s="7" t="n"/>
      <c r="S15" s="111" t="n"/>
    </row>
    <row r="16">
      <c r="A16" s="17" t="n">
        <v>74</v>
      </c>
      <c r="B16" s="7" t="inlineStr">
        <is>
          <t>0800 - Exterior Wall</t>
        </is>
      </c>
      <c r="C16" s="7" t="inlineStr">
        <is>
          <t>Repair / replace wood trim</t>
        </is>
      </c>
      <c r="D16" s="40" t="n"/>
      <c r="E16" s="41" t="inlineStr">
        <is>
          <t>GC</t>
        </is>
      </c>
      <c r="F16" s="7" t="inlineStr">
        <is>
          <t>Year 1</t>
        </is>
      </c>
      <c r="G16" s="20" t="n">
        <v>28000</v>
      </c>
      <c r="H16" s="20" t="n">
        <v>28000</v>
      </c>
      <c r="I16" s="21">
        <f>G16-H16</f>
        <v/>
      </c>
      <c r="J16" s="8">
        <f>IF(G16=0,0,H16/G16)</f>
        <v/>
      </c>
      <c r="K16" s="35" t="n">
        <v>0</v>
      </c>
      <c r="L16" s="8">
        <f>MIN(J16,1)</f>
        <v/>
      </c>
      <c r="N16" s="7">
        <f>IF(E16="GC","1st Call","Other")</f>
        <v/>
      </c>
      <c r="O16" s="7">
        <f>IF(L16&gt;=1,"Complete",IF(L16&gt;0,"In Progress","Not Started"))</f>
        <v/>
      </c>
      <c r="Q16" s="35">
        <f>IFERROR(MID($A$1,FIND(" acq",$A$1)-4,4)*1,"")</f>
        <v/>
      </c>
      <c r="R16" s="7" t="n"/>
      <c r="S16" s="111" t="n"/>
    </row>
    <row r="17">
      <c r="A17" s="7" t="n">
        <v>17</v>
      </c>
      <c r="B17" s="7" t="inlineStr">
        <is>
          <t>0200 - Site Utilities &amp; Improvements</t>
        </is>
      </c>
      <c r="C17" s="7" t="inlineStr">
        <is>
          <t xml:space="preserve">Erosion control </t>
        </is>
      </c>
      <c r="D17" s="40" t="n"/>
      <c r="E17" s="41" t="inlineStr">
        <is>
          <t>GC</t>
        </is>
      </c>
      <c r="F17" s="7" t="inlineStr">
        <is>
          <t>Year 1</t>
        </is>
      </c>
      <c r="G17" s="20" t="n">
        <v>26000</v>
      </c>
      <c r="H17" s="20" t="n">
        <v>26000</v>
      </c>
      <c r="I17" s="21">
        <f>G17-H17</f>
        <v/>
      </c>
      <c r="J17" s="8">
        <f>IF(G17=0,0,H17/G17)</f>
        <v/>
      </c>
      <c r="K17" s="35" t="n">
        <v>0</v>
      </c>
      <c r="L17" s="8">
        <f>MIN(J17,1)</f>
        <v/>
      </c>
      <c r="N17" s="7">
        <f>IF(E17="GC","1st Call","Other")</f>
        <v/>
      </c>
      <c r="O17" s="7">
        <f>IF(L17&gt;=1,"Complete",IF(L17&gt;0,"In Progress","Not Started"))</f>
        <v/>
      </c>
      <c r="Q17" s="35">
        <f>IFERROR(MID($A$1,FIND(" acq",$A$1)-4,4)*1,"")</f>
        <v/>
      </c>
      <c r="R17" s="7" t="n"/>
      <c r="S17" s="111" t="n"/>
    </row>
    <row r="18">
      <c r="A18" s="17" t="n">
        <v>49</v>
      </c>
      <c r="B18" s="7" t="inlineStr">
        <is>
          <t>0400 - Structure</t>
        </is>
      </c>
      <c r="C18" s="7" t="inlineStr">
        <is>
          <t>Repair exterior stair treads and stringers</t>
        </is>
      </c>
      <c r="D18" s="40" t="inlineStr">
        <is>
          <t>Replace bad stair treads</t>
        </is>
      </c>
      <c r="E18" s="41" t="inlineStr">
        <is>
          <t>GC</t>
        </is>
      </c>
      <c r="F18" s="7" t="inlineStr">
        <is>
          <t>Year 1</t>
        </is>
      </c>
      <c r="G18" s="20" t="n">
        <v>26000</v>
      </c>
      <c r="H18" s="20" t="n">
        <v>26000</v>
      </c>
      <c r="I18" s="21">
        <f>G18-H18</f>
        <v/>
      </c>
      <c r="J18" s="8">
        <f>IF(G18=0,0,H18/G18)</f>
        <v/>
      </c>
      <c r="K18" s="35" t="n">
        <v>0</v>
      </c>
      <c r="L18" s="8">
        <f>MIN(J18,1)</f>
        <v/>
      </c>
      <c r="M18" t="inlineStr">
        <is>
          <t>Replace bad stair treads</t>
        </is>
      </c>
      <c r="N18" s="7">
        <f>IF(E18="GC","1st Call","Other")</f>
        <v/>
      </c>
      <c r="O18" s="7">
        <f>IF(L18&gt;=1,"Complete",IF(L18&gt;0,"In Progress","Not Started"))</f>
        <v/>
      </c>
      <c r="Q18" s="35">
        <f>IFERROR(MID($A$1,FIND(" acq",$A$1)-4,4)*1,"")</f>
        <v/>
      </c>
      <c r="R18" s="7" t="n"/>
      <c r="S18" s="111" t="n"/>
    </row>
    <row r="19" ht="30" customHeight="1">
      <c r="A19" s="7" t="n">
        <v>11</v>
      </c>
      <c r="B19" s="7" t="inlineStr">
        <is>
          <t>0200 - Site Utilities &amp; Improvements</t>
        </is>
      </c>
      <c r="C19" s="7" t="inlineStr">
        <is>
          <t>Storm sewer piping</t>
        </is>
      </c>
      <c r="D19" s="40" t="inlineStr">
        <is>
          <t>Replace drainage on pool deck with larger channel drains and connect to proper drain</t>
        </is>
      </c>
      <c r="E19" s="41" t="inlineStr">
        <is>
          <t>GC</t>
        </is>
      </c>
      <c r="F19" s="7" t="inlineStr">
        <is>
          <t>Year 1</t>
        </is>
      </c>
      <c r="G19" s="20" t="n">
        <v>25000</v>
      </c>
      <c r="H19" s="20" t="n">
        <v>25000</v>
      </c>
      <c r="I19" s="21">
        <f>G19-H19</f>
        <v/>
      </c>
      <c r="J19" s="8">
        <f>IF(G19=0,0,H19/G19)</f>
        <v/>
      </c>
      <c r="K19" s="35" t="n">
        <v>0</v>
      </c>
      <c r="L19" s="8">
        <f>MIN(J19,1)</f>
        <v/>
      </c>
      <c r="M19" t="inlineStr">
        <is>
          <t>Replace drainage on pool deck with larger channel drains and connect to proper drain</t>
        </is>
      </c>
      <c r="N19" s="7">
        <f>IF(E19="GC","1st Call","Other")</f>
        <v/>
      </c>
      <c r="O19" s="7">
        <f>IF(L19&gt;=1,"Complete",IF(L19&gt;0,"In Progress","Not Started"))</f>
        <v/>
      </c>
      <c r="Q19" s="35">
        <f>IFERROR(MID($A$1,FIND(" acq",$A$1)-4,4)*1,"")</f>
        <v/>
      </c>
      <c r="R19" s="7" t="n"/>
      <c r="S19" s="111" t="n"/>
    </row>
    <row r="20" ht="30" customHeight="1">
      <c r="A20" s="17" t="n">
        <v>10</v>
      </c>
      <c r="B20" s="7" t="inlineStr">
        <is>
          <t>0200 - Site Utilities &amp; Improvements</t>
        </is>
      </c>
      <c r="C20" s="7" t="inlineStr">
        <is>
          <t>Landscape Cleanup and Enhancements</t>
        </is>
      </c>
      <c r="D20" s="40" t="inlineStr">
        <is>
          <t>Initial property tree trim, landscape cleanup, entry and tour path enhancements, etc</t>
        </is>
      </c>
      <c r="E20" s="41" t="inlineStr">
        <is>
          <t>GC</t>
        </is>
      </c>
      <c r="F20" s="7" t="inlineStr">
        <is>
          <t>Year 1</t>
        </is>
      </c>
      <c r="G20" s="20" t="n">
        <v>20000</v>
      </c>
      <c r="H20" s="20" t="n">
        <v>20000</v>
      </c>
      <c r="I20" s="21">
        <f>G20-H20</f>
        <v/>
      </c>
      <c r="J20" s="8">
        <f>IF(G20=0,0,H20/G20)</f>
        <v/>
      </c>
      <c r="K20" s="35" t="n">
        <v>0</v>
      </c>
      <c r="L20" s="8">
        <f>MIN(J20,1)</f>
        <v/>
      </c>
      <c r="M20" t="inlineStr">
        <is>
          <t>Initial property tree trim, landscape cleanup, entry and tour path enhancements, etc</t>
        </is>
      </c>
      <c r="N20" s="7">
        <f>IF(E20="GC","1st Call","Other")</f>
        <v/>
      </c>
      <c r="O20" s="7">
        <f>IF(L20&gt;=1,"Complete",IF(L20&gt;0,"In Progress","Not Started"))</f>
        <v/>
      </c>
      <c r="Q20" s="35">
        <f>IFERROR(MID($A$1,FIND(" acq",$A$1)-4,4)*1,"")</f>
        <v/>
      </c>
      <c r="R20" s="7" t="n"/>
      <c r="S20" s="111" t="n"/>
    </row>
    <row r="21">
      <c r="A21" s="7" t="n">
        <v>51</v>
      </c>
      <c r="B21" s="7" t="inlineStr">
        <is>
          <t>0400 - Structure</t>
        </is>
      </c>
      <c r="C21" s="7" t="inlineStr">
        <is>
          <t>Repair balcony framing &amp; decking</t>
        </is>
      </c>
      <c r="D21" s="40" t="n"/>
      <c r="E21" s="41" t="inlineStr">
        <is>
          <t>GC</t>
        </is>
      </c>
      <c r="F21" s="7" t="inlineStr">
        <is>
          <t>Year 1</t>
        </is>
      </c>
      <c r="G21" s="20" t="n">
        <v>20000</v>
      </c>
      <c r="H21" s="20" t="n">
        <v>20000</v>
      </c>
      <c r="I21" s="21">
        <f>G21-H21</f>
        <v/>
      </c>
      <c r="J21" s="8">
        <f>IF(G21=0,0,H21/G21)</f>
        <v/>
      </c>
      <c r="K21" s="35" t="n">
        <v>0</v>
      </c>
      <c r="L21" s="8">
        <f>MIN(J21,1)</f>
        <v/>
      </c>
      <c r="N21" s="7">
        <f>IF(E21="GC","1st Call","Other")</f>
        <v/>
      </c>
      <c r="O21" s="7">
        <f>IF(L21&gt;=1,"Complete",IF(L21&gt;0,"In Progress","Not Started"))</f>
        <v/>
      </c>
      <c r="Q21" s="35">
        <f>IFERROR(MID($A$1,FIND(" acq",$A$1)-4,4)*1,"")</f>
        <v/>
      </c>
      <c r="R21" s="7" t="n"/>
      <c r="S21" s="111" t="n"/>
    </row>
    <row r="22">
      <c r="A22" s="17" t="n">
        <v>75</v>
      </c>
      <c r="B22" s="7" t="inlineStr">
        <is>
          <t>0800 - Exterior Wall</t>
        </is>
      </c>
      <c r="C22" s="7" t="inlineStr">
        <is>
          <t>storage room doors - exterior</t>
        </is>
      </c>
      <c r="D22" s="40" t="inlineStr">
        <is>
          <t>Replace damaged storage room doors</t>
        </is>
      </c>
      <c r="E22" s="41" t="inlineStr">
        <is>
          <t>GC</t>
        </is>
      </c>
      <c r="F22" s="7" t="inlineStr">
        <is>
          <t>Year 1</t>
        </is>
      </c>
      <c r="G22" s="20" t="n">
        <v>20000</v>
      </c>
      <c r="H22" s="20" t="n">
        <v>20000</v>
      </c>
      <c r="I22" s="21">
        <f>G22-H22</f>
        <v/>
      </c>
      <c r="J22" s="8">
        <f>IF(G22=0,0,H22/G22)</f>
        <v/>
      </c>
      <c r="K22" s="35" t="n">
        <v>0</v>
      </c>
      <c r="L22" s="8">
        <f>MIN(J22,1)</f>
        <v/>
      </c>
      <c r="M22" t="inlineStr">
        <is>
          <t>Replace damaged storage room doors</t>
        </is>
      </c>
      <c r="N22" s="7">
        <f>IF(E22="GC","1st Call","Other")</f>
        <v/>
      </c>
      <c r="O22" s="7">
        <f>IF(L22&gt;=1,"Complete",IF(L22&gt;0,"In Progress","Not Started"))</f>
        <v/>
      </c>
      <c r="Q22" s="35">
        <f>IFERROR(MID($A$1,FIND(" acq",$A$1)-4,4)*1,"")</f>
        <v/>
      </c>
      <c r="R22" s="7" t="n"/>
      <c r="S22" s="111" t="n"/>
    </row>
    <row r="23">
      <c r="A23" s="7" t="n">
        <v>119</v>
      </c>
      <c r="B23" s="7" t="inlineStr">
        <is>
          <t>1100- Specialties, Equipment &amp; Furnishings</t>
        </is>
      </c>
      <c r="C23" s="7" t="inlineStr">
        <is>
          <t>Pool Area Remodel</t>
        </is>
      </c>
      <c r="D23" s="40" t="inlineStr">
        <is>
          <t>Look at adding shade areas over pool and grill</t>
        </is>
      </c>
      <c r="E23" s="41" t="inlineStr">
        <is>
          <t>GC</t>
        </is>
      </c>
      <c r="F23" s="7" t="inlineStr">
        <is>
          <t>Year 1</t>
        </is>
      </c>
      <c r="G23" s="20" t="n">
        <v>20000</v>
      </c>
      <c r="H23" s="20" t="n">
        <v>20000</v>
      </c>
      <c r="I23" s="21">
        <f>G23-H23</f>
        <v/>
      </c>
      <c r="J23" s="8">
        <f>IF(G23=0,0,H23/G23)</f>
        <v/>
      </c>
      <c r="K23" s="35" t="n">
        <v>0</v>
      </c>
      <c r="L23" s="8">
        <f>MIN(J23,1)</f>
        <v/>
      </c>
      <c r="M23" t="inlineStr">
        <is>
          <t>Look at adding shade areas over pool and grill</t>
        </is>
      </c>
      <c r="N23" s="7">
        <f>IF(E23="GC","1st Call","Other")</f>
        <v/>
      </c>
      <c r="O23" s="7">
        <f>IF(L23&gt;=1,"Complete",IF(L23&gt;0,"In Progress","Not Started"))</f>
        <v/>
      </c>
      <c r="Q23" s="35">
        <f>IFERROR(MID($A$1,FIND(" acq",$A$1)-4,4)*1,"")</f>
        <v/>
      </c>
      <c r="R23" s="7" t="n"/>
      <c r="S23" s="111" t="n"/>
    </row>
    <row r="24">
      <c r="A24" s="17" t="n">
        <v>121</v>
      </c>
      <c r="B24" s="7" t="inlineStr">
        <is>
          <t>1100- Specialties, Equipment &amp; Furnishings</t>
        </is>
      </c>
      <c r="C24" s="7" t="inlineStr">
        <is>
          <t>Picnic/Grill Area Remodel</t>
        </is>
      </c>
      <c r="D24" s="40" t="inlineStr">
        <is>
          <t>Add grill area with gazebo and furniture by mail area</t>
        </is>
      </c>
      <c r="E24" s="41" t="inlineStr">
        <is>
          <t>GC</t>
        </is>
      </c>
      <c r="F24" s="7" t="inlineStr">
        <is>
          <t>Year 1</t>
        </is>
      </c>
      <c r="G24" s="20" t="n">
        <v>20000</v>
      </c>
      <c r="H24" s="20" t="n">
        <v>20000</v>
      </c>
      <c r="I24" s="21">
        <f>G24-H24</f>
        <v/>
      </c>
      <c r="J24" s="8">
        <f>IF(G24=0,0,H24/G24)</f>
        <v/>
      </c>
      <c r="K24" s="35" t="n">
        <v>0</v>
      </c>
      <c r="L24" s="8">
        <f>MIN(J24,1)</f>
        <v/>
      </c>
      <c r="M24" t="inlineStr">
        <is>
          <t>Add grill area with gazebo and furniture by mail area</t>
        </is>
      </c>
      <c r="N24" s="7">
        <f>IF(E24="GC","1st Call","Other")</f>
        <v/>
      </c>
      <c r="O24" s="7">
        <f>IF(L24&gt;=1,"Complete",IF(L24&gt;0,"In Progress","Not Started"))</f>
        <v/>
      </c>
      <c r="Q24" s="35">
        <f>IFERROR(MID($A$1,FIND(" acq",$A$1)-4,4)*1,"")</f>
        <v/>
      </c>
      <c r="R24" s="7" t="n"/>
      <c r="S24" s="111" t="n"/>
    </row>
    <row r="25">
      <c r="A25" s="7" t="n">
        <v>47</v>
      </c>
      <c r="B25" s="7" t="inlineStr">
        <is>
          <t>0400 - Structure</t>
        </is>
      </c>
      <c r="C25" s="7" t="inlineStr">
        <is>
          <t>Concrete deck / floor fill</t>
        </is>
      </c>
      <c r="D25" s="40" t="inlineStr">
        <is>
          <t>Entrance landings</t>
        </is>
      </c>
      <c r="E25" s="41" t="inlineStr">
        <is>
          <t>GC</t>
        </is>
      </c>
      <c r="F25" s="7" t="inlineStr">
        <is>
          <t>Year 1</t>
        </is>
      </c>
      <c r="G25" s="20" t="n">
        <v>18000</v>
      </c>
      <c r="H25" s="20" t="n">
        <v>18000</v>
      </c>
      <c r="I25" s="21">
        <f>G25-H25</f>
        <v/>
      </c>
      <c r="J25" s="8">
        <f>IF(G25=0,0,H25/G25)</f>
        <v/>
      </c>
      <c r="K25" s="35" t="n">
        <v>0</v>
      </c>
      <c r="L25" s="8">
        <f>MIN(J25,1)</f>
        <v/>
      </c>
      <c r="M25" t="inlineStr">
        <is>
          <t>Entrance landings</t>
        </is>
      </c>
      <c r="N25" s="7">
        <f>IF(E25="GC","1st Call","Other")</f>
        <v/>
      </c>
      <c r="O25" s="7">
        <f>IF(L25&gt;=1,"Complete",IF(L25&gt;0,"In Progress","Not Started"))</f>
        <v/>
      </c>
      <c r="Q25" s="35">
        <f>IFERROR(MID($A$1,FIND(" acq",$A$1)-4,4)*1,"")</f>
        <v/>
      </c>
      <c r="R25" s="7" t="n"/>
      <c r="S25" s="111" t="n"/>
    </row>
    <row r="26">
      <c r="A26" s="17" t="n">
        <v>60</v>
      </c>
      <c r="B26" s="7" t="inlineStr">
        <is>
          <t>0700 - Roofing</t>
        </is>
      </c>
      <c r="C26" s="7" t="inlineStr">
        <is>
          <t>Asphalt composite shingle roofing</t>
        </is>
      </c>
      <c r="D26" s="40" t="inlineStr">
        <is>
          <t>Minor roof repairs</t>
        </is>
      </c>
      <c r="E26" s="41" t="inlineStr">
        <is>
          <t>GC</t>
        </is>
      </c>
      <c r="F26" s="7" t="inlineStr">
        <is>
          <t>Year 1</t>
        </is>
      </c>
      <c r="G26" s="20" t="n">
        <v>17000</v>
      </c>
      <c r="H26" s="20" t="n">
        <v>17000</v>
      </c>
      <c r="I26" s="21">
        <f>G26-H26</f>
        <v/>
      </c>
      <c r="J26" s="8">
        <f>IF(G26=0,0,H26/G26)</f>
        <v/>
      </c>
      <c r="K26" s="35" t="n">
        <v>0</v>
      </c>
      <c r="L26" s="8">
        <f>MIN(J26,1)</f>
        <v/>
      </c>
      <c r="M26" t="inlineStr">
        <is>
          <t>Minor roof repairs</t>
        </is>
      </c>
      <c r="N26" s="7">
        <f>IF(E26="GC","1st Call","Other")</f>
        <v/>
      </c>
      <c r="O26" s="7">
        <f>IF(L26&gt;=1,"Complete",IF(L26&gt;0,"In Progress","Not Started"))</f>
        <v/>
      </c>
      <c r="Q26" s="35">
        <f>IFERROR(MID($A$1,FIND(" acq",$A$1)-4,4)*1,"")</f>
        <v/>
      </c>
      <c r="R26" s="7" t="n"/>
      <c r="S26" s="111" t="n"/>
    </row>
    <row r="27">
      <c r="A27" s="7" t="n">
        <v>61</v>
      </c>
      <c r="B27" s="7" t="inlineStr">
        <is>
          <t>0700 - Roofing</t>
        </is>
      </c>
      <c r="C27" s="7" t="inlineStr">
        <is>
          <t>Gutters &amp; downspouts</t>
        </is>
      </c>
      <c r="D27" s="40" t="inlineStr">
        <is>
          <t>Clean gutters</t>
        </is>
      </c>
      <c r="E27" s="41" t="inlineStr">
        <is>
          <t>GC</t>
        </is>
      </c>
      <c r="F27" s="7" t="inlineStr">
        <is>
          <t>Year 1</t>
        </is>
      </c>
      <c r="G27" s="20" t="n">
        <v>17000</v>
      </c>
      <c r="H27" s="20" t="n">
        <v>17000</v>
      </c>
      <c r="I27" s="21">
        <f>G27-H27</f>
        <v/>
      </c>
      <c r="J27" s="8">
        <f>IF(G27=0,0,H27/G27)</f>
        <v/>
      </c>
      <c r="K27" s="35" t="n">
        <v>0</v>
      </c>
      <c r="L27" s="8">
        <f>MIN(J27,1)</f>
        <v/>
      </c>
      <c r="M27" t="inlineStr">
        <is>
          <t>Clean gutters</t>
        </is>
      </c>
      <c r="N27" s="7">
        <f>IF(E27="GC","1st Call","Other")</f>
        <v/>
      </c>
      <c r="O27" s="7">
        <f>IF(L27&gt;=1,"Complete",IF(L27&gt;0,"In Progress","Not Started"))</f>
        <v/>
      </c>
      <c r="Q27" s="35">
        <f>IFERROR(MID($A$1,FIND(" acq",$A$1)-4,4)*1,"")</f>
        <v/>
      </c>
      <c r="R27" s="7" t="n"/>
      <c r="S27" s="111" t="n"/>
    </row>
    <row r="28">
      <c r="A28" s="17" t="n">
        <v>71</v>
      </c>
      <c r="B28" s="7" t="inlineStr">
        <is>
          <t>0800 - Exterior Wall</t>
        </is>
      </c>
      <c r="C28" s="7" t="inlineStr">
        <is>
          <t>Repair / replace cement fiber siding</t>
        </is>
      </c>
      <c r="D28" s="40" t="inlineStr">
        <is>
          <t>Replace damaged siding in breezeways</t>
        </is>
      </c>
      <c r="E28" s="41" t="inlineStr">
        <is>
          <t>GC</t>
        </is>
      </c>
      <c r="F28" s="7" t="inlineStr">
        <is>
          <t>Year 1</t>
        </is>
      </c>
      <c r="G28" s="20" t="n">
        <v>17000</v>
      </c>
      <c r="H28" s="20" t="n">
        <v>17000</v>
      </c>
      <c r="I28" s="21">
        <f>G28-H28</f>
        <v/>
      </c>
      <c r="J28" s="8">
        <f>IF(G28=0,0,H28/G28)</f>
        <v/>
      </c>
      <c r="K28" s="35" t="n">
        <v>0</v>
      </c>
      <c r="L28" s="8">
        <f>MIN(J28,1)</f>
        <v/>
      </c>
      <c r="M28" t="inlineStr">
        <is>
          <t>Replace damaged siding in breezeways</t>
        </is>
      </c>
      <c r="N28" s="7">
        <f>IF(E28="GC","1st Call","Other")</f>
        <v/>
      </c>
      <c r="O28" s="7">
        <f>IF(L28&gt;=1,"Complete",IF(L28&gt;0,"In Progress","Not Started"))</f>
        <v/>
      </c>
      <c r="Q28" s="35">
        <f>IFERROR(MID($A$1,FIND(" acq",$A$1)-4,4)*1,"")</f>
        <v/>
      </c>
      <c r="R28" s="7" t="n"/>
      <c r="S28" s="111" t="n"/>
    </row>
    <row r="29">
      <c r="A29" s="7" t="n">
        <v>23</v>
      </c>
      <c r="B29" s="7" t="inlineStr">
        <is>
          <t>0200 - Site Utilities &amp; Improvements</t>
        </is>
      </c>
      <c r="C29" s="7" t="inlineStr">
        <is>
          <t>Dumpster enclosures</t>
        </is>
      </c>
      <c r="D29" s="40" t="inlineStr">
        <is>
          <t>Repair dumpster enclosures</t>
        </is>
      </c>
      <c r="E29" s="41" t="inlineStr">
        <is>
          <t>GC</t>
        </is>
      </c>
      <c r="F29" s="7" t="inlineStr">
        <is>
          <t>Year 1</t>
        </is>
      </c>
      <c r="G29" s="20" t="n">
        <v>16000</v>
      </c>
      <c r="H29" s="20" t="n">
        <v>16000</v>
      </c>
      <c r="I29" s="21">
        <f>G29-H29</f>
        <v/>
      </c>
      <c r="J29" s="8">
        <f>IF(G29=0,0,H29/G29)</f>
        <v/>
      </c>
      <c r="K29" s="35" t="n">
        <v>0</v>
      </c>
      <c r="L29" s="8">
        <f>MIN(J29,1)</f>
        <v/>
      </c>
      <c r="M29" t="inlineStr">
        <is>
          <t>Repair dumpster enclosures</t>
        </is>
      </c>
      <c r="N29" s="7">
        <f>IF(E29="GC","1st Call","Other")</f>
        <v/>
      </c>
      <c r="O29" s="7">
        <f>IF(L29&gt;=1,"Complete",IF(L29&gt;0,"In Progress","Not Started"))</f>
        <v/>
      </c>
      <c r="Q29" s="35">
        <f>IFERROR(MID($A$1,FIND(" acq",$A$1)-4,4)*1,"")</f>
        <v/>
      </c>
      <c r="R29" s="7" t="n"/>
      <c r="S29" s="111" t="n"/>
    </row>
    <row r="30">
      <c r="A30" s="17" t="n">
        <v>94</v>
      </c>
      <c r="B30" s="7" t="inlineStr">
        <is>
          <t>0900 - FF&amp;E in Units</t>
        </is>
      </c>
      <c r="C30" s="7" t="inlineStr">
        <is>
          <t>Clean Drier vents</t>
        </is>
      </c>
      <c r="D30" s="40" t="n"/>
      <c r="E30" s="41" t="inlineStr">
        <is>
          <t>GC</t>
        </is>
      </c>
      <c r="F30" s="7" t="inlineStr">
        <is>
          <t>Year 1</t>
        </is>
      </c>
      <c r="G30" s="20" t="n">
        <v>15600</v>
      </c>
      <c r="H30" s="20" t="n">
        <v>15600</v>
      </c>
      <c r="I30" s="21">
        <f>G30-H30</f>
        <v/>
      </c>
      <c r="J30" s="8">
        <f>IF(G30=0,0,H30/G30)</f>
        <v/>
      </c>
      <c r="K30" s="35" t="n">
        <v>0</v>
      </c>
      <c r="L30" s="8">
        <f>MIN(J30,1)</f>
        <v/>
      </c>
      <c r="N30" s="7">
        <f>IF(E30="GC","1st Call","Other")</f>
        <v/>
      </c>
      <c r="O30" s="7">
        <f>IF(L30&gt;=1,"Complete",IF(L30&gt;0,"In Progress","Not Started"))</f>
        <v/>
      </c>
      <c r="Q30" s="35">
        <f>IFERROR(MID($A$1,FIND(" acq",$A$1)-4,4)*1,"")</f>
        <v/>
      </c>
      <c r="R30" s="7" t="n"/>
      <c r="S30" s="111" t="n"/>
    </row>
    <row r="31">
      <c r="A31" s="7" t="n">
        <v>124</v>
      </c>
      <c r="B31" s="7" t="inlineStr">
        <is>
          <t>1100- Specialties, Equipment &amp; Furnishings</t>
        </is>
      </c>
      <c r="C31" s="7" t="inlineStr">
        <is>
          <t>Dog Park</t>
        </is>
      </c>
      <c r="D31" s="40" t="inlineStr">
        <is>
          <t>Look at adding more furniture, jumps, shade</t>
        </is>
      </c>
      <c r="E31" s="41" t="inlineStr">
        <is>
          <t>GC</t>
        </is>
      </c>
      <c r="F31" s="7" t="inlineStr">
        <is>
          <t>Year 1</t>
        </is>
      </c>
      <c r="G31" s="20" t="n">
        <v>15000</v>
      </c>
      <c r="H31" s="20" t="n">
        <v>15000</v>
      </c>
      <c r="I31" s="21">
        <f>G31-H31</f>
        <v/>
      </c>
      <c r="J31" s="8">
        <f>IF(G31=0,0,H31/G31)</f>
        <v/>
      </c>
      <c r="K31" s="35" t="n">
        <v>0</v>
      </c>
      <c r="L31" s="8">
        <f>MIN(J31,1)</f>
        <v/>
      </c>
      <c r="M31" t="inlineStr">
        <is>
          <t>Look at adding more furniture, jumps, shade</t>
        </is>
      </c>
      <c r="N31" s="7">
        <f>IF(E31="GC","1st Call","Other")</f>
        <v/>
      </c>
      <c r="O31" s="7">
        <f>IF(L31&gt;=1,"Complete",IF(L31&gt;0,"In Progress","Not Started"))</f>
        <v/>
      </c>
      <c r="Q31" s="35">
        <f>IFERROR(MID($A$1,FIND(" acq",$A$1)-4,4)*1,"")</f>
        <v/>
      </c>
      <c r="R31" s="7" t="n"/>
      <c r="S31" s="111" t="n"/>
    </row>
    <row r="32">
      <c r="A32" s="17" t="n">
        <v>18</v>
      </c>
      <c r="B32" s="7" t="inlineStr">
        <is>
          <t>0200 - Site Utilities &amp; Improvements</t>
        </is>
      </c>
      <c r="C32" s="7" t="inlineStr">
        <is>
          <t xml:space="preserve">Retaining walls </t>
        </is>
      </c>
      <c r="D32" s="40" t="inlineStr">
        <is>
          <t>Replace damaged railroad tie wall</t>
        </is>
      </c>
      <c r="E32" s="41" t="inlineStr">
        <is>
          <t>GC</t>
        </is>
      </c>
      <c r="F32" s="7" t="inlineStr">
        <is>
          <t>Year 1</t>
        </is>
      </c>
      <c r="G32" s="20" t="n">
        <v>12000</v>
      </c>
      <c r="H32" s="20" t="n">
        <v>12000</v>
      </c>
      <c r="I32" s="21">
        <f>G32-H32</f>
        <v/>
      </c>
      <c r="J32" s="8">
        <f>IF(G32=0,0,H32/G32)</f>
        <v/>
      </c>
      <c r="K32" s="35" t="n">
        <v>0</v>
      </c>
      <c r="L32" s="8">
        <f>MIN(J32,1)</f>
        <v/>
      </c>
      <c r="M32" t="inlineStr">
        <is>
          <t>Replace damaged railroad tie wall</t>
        </is>
      </c>
      <c r="N32" s="7">
        <f>IF(E32="GC","1st Call","Other")</f>
        <v/>
      </c>
      <c r="O32" s="7">
        <f>IF(L32&gt;=1,"Complete",IF(L32&gt;0,"In Progress","Not Started"))</f>
        <v/>
      </c>
      <c r="Q32" s="35">
        <f>IFERROR(MID($A$1,FIND(" acq",$A$1)-4,4)*1,"")</f>
        <v/>
      </c>
      <c r="R32" s="7" t="n"/>
      <c r="S32" s="111" t="n"/>
    </row>
    <row r="33">
      <c r="A33" s="7" t="n">
        <v>72</v>
      </c>
      <c r="B33" s="7" t="inlineStr">
        <is>
          <t>0800 - Exterior Wall</t>
        </is>
      </c>
      <c r="C33" s="7" t="inlineStr">
        <is>
          <t>Tuck-pointing</t>
        </is>
      </c>
      <c r="D33" s="40" t="inlineStr">
        <is>
          <t>Tuck point and caulk</t>
        </is>
      </c>
      <c r="E33" s="41" t="inlineStr">
        <is>
          <t>GC</t>
        </is>
      </c>
      <c r="F33" s="7" t="inlineStr">
        <is>
          <t>Year 1</t>
        </is>
      </c>
      <c r="G33" s="20" t="n">
        <v>12000</v>
      </c>
      <c r="H33" s="20" t="n">
        <v>12000</v>
      </c>
      <c r="I33" s="21">
        <f>G33-H33</f>
        <v/>
      </c>
      <c r="J33" s="8">
        <f>IF(G33=0,0,H33/G33)</f>
        <v/>
      </c>
      <c r="K33" s="35" t="n">
        <v>0</v>
      </c>
      <c r="L33" s="8">
        <f>MIN(J33,1)</f>
        <v/>
      </c>
      <c r="M33" t="inlineStr">
        <is>
          <t>Tuck point and caulk</t>
        </is>
      </c>
      <c r="N33" s="7">
        <f>IF(E33="GC","1st Call","Other")</f>
        <v/>
      </c>
      <c r="O33" s="7">
        <f>IF(L33&gt;=1,"Complete",IF(L33&gt;0,"In Progress","Not Started"))</f>
        <v/>
      </c>
      <c r="Q33" s="35">
        <f>IFERROR(MID($A$1,FIND(" acq",$A$1)-4,4)*1,"")</f>
        <v/>
      </c>
      <c r="R33" s="7" t="n"/>
      <c r="S33" s="111" t="n"/>
    </row>
    <row r="34">
      <c r="A34" s="17" t="n">
        <v>13</v>
      </c>
      <c r="B34" s="7" t="inlineStr">
        <is>
          <t>0200 - Site Utilities &amp; Improvements</t>
        </is>
      </c>
      <c r="C34" s="7" t="inlineStr">
        <is>
          <t>Stripe parking areas</t>
        </is>
      </c>
      <c r="D34" s="40" t="n"/>
      <c r="E34" s="41" t="inlineStr">
        <is>
          <t>GC</t>
        </is>
      </c>
      <c r="F34" s="7" t="inlineStr">
        <is>
          <t>Year 1</t>
        </is>
      </c>
      <c r="G34" s="20" t="n">
        <v>11000</v>
      </c>
      <c r="H34" s="20" t="n">
        <v>11000</v>
      </c>
      <c r="I34" s="21">
        <f>G34-H34</f>
        <v/>
      </c>
      <c r="J34" s="8">
        <f>IF(G34=0,0,H34/G34)</f>
        <v/>
      </c>
      <c r="K34" s="35" t="n">
        <v>0</v>
      </c>
      <c r="L34" s="8">
        <f>MIN(J34,1)</f>
        <v/>
      </c>
      <c r="N34" s="7">
        <f>IF(E34="GC","1st Call","Other")</f>
        <v/>
      </c>
      <c r="O34" s="7">
        <f>IF(L34&gt;=1,"Complete",IF(L34&gt;0,"In Progress","Not Started"))</f>
        <v/>
      </c>
      <c r="Q34" s="35">
        <f>IFERROR(MID($A$1,FIND(" acq",$A$1)-4,4)*1,"")</f>
        <v/>
      </c>
      <c r="R34" s="7" t="n"/>
      <c r="S34" s="111" t="n"/>
    </row>
    <row r="35" ht="105" customHeight="1">
      <c r="A35" s="7" t="n">
        <v>139</v>
      </c>
      <c r="B35" s="7" t="inlineStr">
        <is>
          <t>1400 - Plumbing</t>
        </is>
      </c>
      <c r="C35" s="7" t="inlineStr">
        <is>
          <t>Domestic water piping</t>
        </is>
      </c>
      <c r="D35" s="40" t="inlineStr">
        <is>
          <t>Insulate main water lines going into buildings
Equity PCA Item 5.1- $5,000-The domestic water piping at the central domestic hot water boilers is not insulated. Material is stacked around the boilers making them difficult to access and to maintain. Partner recommends that the domestic hot water piping be insulated and materials that block access to the boilers be removed</t>
        </is>
      </c>
      <c r="E35" s="41" t="inlineStr">
        <is>
          <t>GC</t>
        </is>
      </c>
      <c r="F35" s="7" t="inlineStr">
        <is>
          <t>Year 1</t>
        </is>
      </c>
      <c r="G35" s="20" t="n">
        <v>11000</v>
      </c>
      <c r="H35" s="20" t="n">
        <v>11000</v>
      </c>
      <c r="I35" s="21">
        <f>G35-H35</f>
        <v/>
      </c>
      <c r="J35" s="8">
        <f>IF(G35=0,0,H35/G35)</f>
        <v/>
      </c>
      <c r="K35" s="35" t="n">
        <v>0</v>
      </c>
      <c r="L35" s="8">
        <f>MIN(J35,1)</f>
        <v/>
      </c>
      <c r="M35" t="inlineStr">
        <is>
          <t xml:space="preserve">Insulate main water lines going into buildings
Equity PCA Item 5.1- $5,000-The domestic water piping at the central domestic hot water boilers is not insulated. Material is stacked around the boilers </t>
        </is>
      </c>
      <c r="N35" s="7">
        <f>IF(E35="GC","1st Call","Other")</f>
        <v/>
      </c>
      <c r="O35" s="7">
        <f>IF(L35&gt;=1,"Complete",IF(L35&gt;0,"In Progress","Not Started"))</f>
        <v/>
      </c>
      <c r="Q35" s="35">
        <f>IFERROR(MID($A$1,FIND(" acq",$A$1)-4,4)*1,"")</f>
        <v/>
      </c>
      <c r="R35" s="7" t="n"/>
      <c r="S35" s="111" t="n"/>
    </row>
    <row r="36" ht="75" customHeight="1">
      <c r="A36" s="17" t="n">
        <v>155</v>
      </c>
      <c r="B36" s="7" t="inlineStr">
        <is>
          <t>1600 - Electrical</t>
        </is>
      </c>
      <c r="C36" s="7" t="inlineStr">
        <is>
          <t>CO Detectors</t>
        </is>
      </c>
      <c r="D36" s="40" t="inlineStr">
        <is>
          <t>Residential units were not provided with CO detectors. Residential units had wood burning fireplaces. Partner
recommends that hard-wired, battery-backup combination smoke/CO detectors be installed in each of the residential
units with wood burning fire places.</t>
        </is>
      </c>
      <c r="E36" s="67" t="inlineStr">
        <is>
          <t>Capex</t>
        </is>
      </c>
      <c r="F36" s="7" t="inlineStr">
        <is>
          <t>Year 1</t>
        </is>
      </c>
      <c r="G36" s="20" t="n">
        <v>10400</v>
      </c>
      <c r="H36" s="20" t="n">
        <v>4110</v>
      </c>
      <c r="I36" s="21">
        <f>G36-H36</f>
        <v/>
      </c>
      <c r="J36" s="8">
        <f>IF(G36=0,0,H36/G36)</f>
        <v/>
      </c>
      <c r="K36" s="35" t="inlineStr">
        <is>
          <t>N/A</t>
        </is>
      </c>
      <c r="L36" s="8">
        <f>MIN(J36,1)</f>
        <v/>
      </c>
      <c r="M36" t="inlineStr">
        <is>
          <t xml:space="preserve">Residential units were not provided with CO detectors. Residential units had wood burning fireplaces. Partner
recommends that hard-wired, battery-backup combination smoke/CO detectors be installed in </t>
        </is>
      </c>
      <c r="N36" s="7">
        <f>IF(E36="GC","1st Call","Other")</f>
        <v/>
      </c>
      <c r="O36" s="7" t="inlineStr">
        <is>
          <t>Completed</t>
        </is>
      </c>
      <c r="Q36" s="35">
        <f>IFERROR(MID($A$1,FIND(" acq",$A$1)-4,4)*1,"")</f>
        <v/>
      </c>
      <c r="R36" s="7" t="n"/>
      <c r="S36" s="111" t="n"/>
    </row>
    <row r="37">
      <c r="A37" s="7" t="n">
        <v>105</v>
      </c>
      <c r="B37" s="7" t="inlineStr">
        <is>
          <t>0900 - FF&amp;E in Units</t>
        </is>
      </c>
      <c r="C37" s="7" t="inlineStr">
        <is>
          <t>Fire Stops</t>
        </is>
      </c>
      <c r="D37" s="40" t="inlineStr">
        <is>
          <t>Basic Fire Stop (Pair covers 4 burner range)- For range vent hoods</t>
        </is>
      </c>
      <c r="E37" s="41" t="inlineStr">
        <is>
          <t>GC</t>
        </is>
      </c>
      <c r="F37" s="7" t="inlineStr">
        <is>
          <t>Year 1</t>
        </is>
      </c>
      <c r="G37" s="20" t="n">
        <v>10048</v>
      </c>
      <c r="H37" s="20" t="n">
        <v>10049</v>
      </c>
      <c r="I37" s="21">
        <f>G37-H37</f>
        <v/>
      </c>
      <c r="J37" s="8">
        <f>IF(G37=0,0,H37/G37)</f>
        <v/>
      </c>
      <c r="K37" s="35" t="n">
        <v>0</v>
      </c>
      <c r="L37" s="8">
        <f>MIN(J37,1)</f>
        <v/>
      </c>
      <c r="M37" t="inlineStr">
        <is>
          <t>Basic Fire Stop (Pair covers 4 burner range)- For range vent hoods</t>
        </is>
      </c>
      <c r="N37" s="7">
        <f>IF(E37="GC","1st Call","Other")</f>
        <v/>
      </c>
      <c r="O37" s="7">
        <f>IF(L37&gt;=1,"Complete",IF(L37&gt;0,"In Progress","Not Started"))</f>
        <v/>
      </c>
      <c r="Q37" s="35">
        <f>IFERROR(MID($A$1,FIND(" acq",$A$1)-4,4)*1,"")</f>
        <v/>
      </c>
      <c r="R37" s="7" t="n"/>
      <c r="S37" s="111" t="n"/>
    </row>
    <row r="38" ht="30" customHeight="1">
      <c r="A38" s="17" t="n">
        <v>39</v>
      </c>
      <c r="B38" s="7" t="inlineStr">
        <is>
          <t>0200 - Site Utilities &amp; Improvements</t>
        </is>
      </c>
      <c r="C38" s="7" t="inlineStr">
        <is>
          <t>Arbor Realty Trust Deferred Maintenance Items</t>
        </is>
      </c>
      <c r="D38" s="40" t="inlineStr">
        <is>
          <t>Items noted from lender inspection, items due 11/11/24 &amp; 4/9/25.  Property owner only completing November items</t>
        </is>
      </c>
      <c r="E38" s="41" t="inlineStr">
        <is>
          <t>GC</t>
        </is>
      </c>
      <c r="F38" s="7" t="inlineStr">
        <is>
          <t>Year 1</t>
        </is>
      </c>
      <c r="G38" s="20" t="n">
        <v>10000</v>
      </c>
      <c r="H38" s="20" t="n">
        <v>10000</v>
      </c>
      <c r="I38" s="21">
        <f>G38-H38</f>
        <v/>
      </c>
      <c r="J38" s="8">
        <f>IF(G38=0,0,H38/G38)</f>
        <v/>
      </c>
      <c r="K38" s="35" t="n">
        <v>0</v>
      </c>
      <c r="L38" s="8">
        <f>MIN(J38,1)</f>
        <v/>
      </c>
      <c r="M38" t="inlineStr">
        <is>
          <t>Items noted from lender inspection, items due 11/11/24 &amp; 4/9/25.  Property owner only completing November items</t>
        </is>
      </c>
      <c r="N38" s="7">
        <f>IF(E38="GC","1st Call","Other")</f>
        <v/>
      </c>
      <c r="O38" s="7">
        <f>IF(L38&gt;=1,"Complete",IF(L38&gt;0,"In Progress","Not Started"))</f>
        <v/>
      </c>
      <c r="Q38" s="35">
        <f>IFERROR(MID($A$1,FIND(" acq",$A$1)-4,4)*1,"")</f>
        <v/>
      </c>
      <c r="S38" s="112" t="n"/>
    </row>
    <row r="39" ht="45" customHeight="1">
      <c r="A39" s="7" t="n">
        <v>115</v>
      </c>
      <c r="B39" s="7" t="inlineStr">
        <is>
          <t>1100- Specialties, Equipment &amp; Furnishings</t>
        </is>
      </c>
      <c r="C39" s="7" t="inlineStr">
        <is>
          <t>Clubhouse / Office Remodel</t>
        </is>
      </c>
      <c r="D39" s="40" t="inlineStr">
        <is>
          <t>Flooring &amp; paint ok, look at additional HVAC or insulation in roof since it gets very hot in clubhouse.  
Misc repairs and other items</t>
        </is>
      </c>
      <c r="E39" s="41" t="inlineStr">
        <is>
          <t>GC</t>
        </is>
      </c>
      <c r="F39" s="7" t="inlineStr">
        <is>
          <t>Year 1</t>
        </is>
      </c>
      <c r="G39" s="20" t="n">
        <v>10000</v>
      </c>
      <c r="H39" s="20" t="n">
        <v>10000</v>
      </c>
      <c r="I39" s="21">
        <f>G39-H39</f>
        <v/>
      </c>
      <c r="J39" s="8">
        <f>IF(G39=0,0,H39/G39)</f>
        <v/>
      </c>
      <c r="K39" s="35" t="n">
        <v>0</v>
      </c>
      <c r="L39" s="18">
        <f>MIN(J39,1)</f>
        <v/>
      </c>
      <c r="M39" s="48" t="inlineStr">
        <is>
          <t>Flooring &amp; paint ok, look at additional HVAC or insulation in roof since it gets very hot in clubhouse.  
Misc repairs and other items</t>
        </is>
      </c>
      <c r="N39" s="48">
        <f>IF(E39="GC","1st Call","Other")</f>
        <v/>
      </c>
      <c r="O39" s="48">
        <f>IF(L39&gt;=1,"Complete",IF(L39&gt;0,"In Progress","Not Started"))</f>
        <v/>
      </c>
      <c r="P39" s="48" t="n"/>
      <c r="Q39" s="70">
        <f>IFERROR(MID($A$1,FIND(" acq",$A$1)-4,4)*1,"")</f>
        <v/>
      </c>
      <c r="S39" s="112" t="n"/>
    </row>
    <row r="40">
      <c r="A40" s="17" t="n">
        <v>122</v>
      </c>
      <c r="B40" s="7" t="inlineStr">
        <is>
          <t>1100- Specialties, Equipment &amp; Furnishings</t>
        </is>
      </c>
      <c r="C40" s="7" t="inlineStr">
        <is>
          <t>Picnic/Grill Furniture</t>
        </is>
      </c>
      <c r="D40" s="40" t="n"/>
      <c r="E40" s="41" t="inlineStr">
        <is>
          <t>GC</t>
        </is>
      </c>
      <c r="F40" s="7" t="inlineStr">
        <is>
          <t>Year 1</t>
        </is>
      </c>
      <c r="G40" s="20" t="n">
        <v>10000</v>
      </c>
      <c r="H40" s="20" t="n">
        <v>10000</v>
      </c>
      <c r="I40" s="21">
        <f>G40-H40</f>
        <v/>
      </c>
      <c r="J40" s="8">
        <f>IF(G40=0,0,H40/G40)</f>
        <v/>
      </c>
      <c r="K40" s="35" t="n">
        <v>0</v>
      </c>
      <c r="L40" s="8">
        <f>MIN(J40,1)</f>
        <v/>
      </c>
      <c r="N40" s="7">
        <f>IF(E40="GC","1st Call","Other")</f>
        <v/>
      </c>
      <c r="O40" s="7">
        <f>IF(L40&gt;=1,"Complete",IF(L40&gt;0,"In Progress","Not Started"))</f>
        <v/>
      </c>
      <c r="Q40" s="35">
        <f>IFERROR(MID($A$1,FIND(" acq",$A$1)-4,4)*1,"")</f>
        <v/>
      </c>
      <c r="S40" s="112" t="n"/>
    </row>
    <row r="41">
      <c r="A41" s="7" t="n">
        <v>127</v>
      </c>
      <c r="B41" s="7" t="inlineStr">
        <is>
          <t>1100- Specialties, Equipment &amp; Furnishings</t>
        </is>
      </c>
      <c r="C41" s="7" t="inlineStr">
        <is>
          <t>Access Control System</t>
        </is>
      </c>
      <c r="D41" s="40" t="inlineStr">
        <is>
          <t>Office alarm and restore night drop box for keys needed</t>
        </is>
      </c>
      <c r="E41" s="41" t="inlineStr">
        <is>
          <t>GC</t>
        </is>
      </c>
      <c r="F41" s="7" t="inlineStr">
        <is>
          <t>Year 1</t>
        </is>
      </c>
      <c r="G41" s="20" t="n">
        <v>10000</v>
      </c>
      <c r="H41" s="20" t="n">
        <v>10000</v>
      </c>
      <c r="I41" s="21">
        <f>G41-H41</f>
        <v/>
      </c>
      <c r="J41" s="8">
        <f>IF(G41=0,0,H41/G41)</f>
        <v/>
      </c>
      <c r="K41" s="35" t="n">
        <v>0</v>
      </c>
      <c r="L41" s="8">
        <f>MIN(J41,1)</f>
        <v/>
      </c>
      <c r="M41" t="inlineStr">
        <is>
          <t>Office alarm and restore night drop box for keys needed</t>
        </is>
      </c>
      <c r="N41" s="7">
        <f>IF(E41="GC","1st Call","Other")</f>
        <v/>
      </c>
      <c r="O41" s="7">
        <f>IF(L41&gt;=1,"Complete",IF(L41&gt;0,"In Progress","Not Started"))</f>
        <v/>
      </c>
      <c r="Q41" s="35">
        <f>IFERROR(MID($A$1,FIND(" acq",$A$1)-4,4)*1,"")</f>
        <v/>
      </c>
      <c r="S41" s="112" t="n"/>
    </row>
    <row r="42" ht="120" customHeight="1">
      <c r="A42" s="17" t="n">
        <v>22</v>
      </c>
      <c r="B42" s="7" t="inlineStr">
        <is>
          <t>0200 - Site Utilities &amp; Improvements</t>
        </is>
      </c>
      <c r="C42" s="7" t="inlineStr">
        <is>
          <t>Fences &amp; gates - swimming pool</t>
        </is>
      </c>
      <c r="D42" s="40" t="inlineStr">
        <is>
          <t>Repair and paint 
Equity PCA Item 3.2.7- $7,500- Partner observed some areas of damaged fencing along the northwest perimeter as well as a portion of the southeast perimeter that was broken off to allow for fire truck equipment access next to Building 16. Several areas of patio fencing were observed with broken or detached slats and at least one dumpster enclosure wall was noted to be leaning. Repair of the damaged areas of fencing is recommended.</t>
        </is>
      </c>
      <c r="E42" s="41" t="inlineStr">
        <is>
          <t>GC</t>
        </is>
      </c>
      <c r="F42" s="7" t="inlineStr">
        <is>
          <t>Year 1</t>
        </is>
      </c>
      <c r="G42" s="20" t="n">
        <v>9600</v>
      </c>
      <c r="H42" s="20" t="n">
        <v>9600</v>
      </c>
      <c r="I42" s="21">
        <f>G42-H42</f>
        <v/>
      </c>
      <c r="J42" s="8">
        <f>IF(G42=0,0,H42/G42)</f>
        <v/>
      </c>
      <c r="K42" s="35" t="n">
        <v>0</v>
      </c>
      <c r="L42" s="8">
        <f>MIN(J42,1)</f>
        <v/>
      </c>
      <c r="M42" t="inlineStr">
        <is>
          <t>Repair and paint 
Equity PCA Item 3.2.7- $7,500- Partner observed some areas of damaged fencing along the northwest perimeter as well as a portion of the southeast perimeter that was broken off to all</t>
        </is>
      </c>
      <c r="N42" s="7">
        <f>IF(E42="GC","1st Call","Other")</f>
        <v/>
      </c>
      <c r="O42" s="7">
        <f>IF(L42&gt;=1,"Complete",IF(L42&gt;0,"In Progress","Not Started"))</f>
        <v/>
      </c>
      <c r="Q42" s="35">
        <f>IFERROR(MID($A$1,FIND(" acq",$A$1)-4,4)*1,"")</f>
        <v/>
      </c>
      <c r="S42" s="112" t="n"/>
    </row>
    <row r="43">
      <c r="A43" s="7" t="n">
        <v>136</v>
      </c>
      <c r="B43" s="7" t="inlineStr">
        <is>
          <t>1100- Specialties, Equipment &amp; Furnishings</t>
        </is>
      </c>
      <c r="C43" s="7" t="inlineStr">
        <is>
          <t>Golf Cart</t>
        </is>
      </c>
      <c r="D43" s="40" t="inlineStr">
        <is>
          <t>Need leasing cart</t>
        </is>
      </c>
      <c r="E43" s="41" t="inlineStr">
        <is>
          <t>GC</t>
        </is>
      </c>
      <c r="F43" s="7" t="inlineStr">
        <is>
          <t>Year 1</t>
        </is>
      </c>
      <c r="G43" s="20" t="n">
        <v>9000</v>
      </c>
      <c r="H43" s="20" t="n">
        <v>9000</v>
      </c>
      <c r="I43" s="21">
        <f>G43-H43</f>
        <v/>
      </c>
      <c r="J43" s="8">
        <f>IF(G43=0,0,H43/G43)</f>
        <v/>
      </c>
      <c r="K43" s="35" t="n">
        <v>0</v>
      </c>
      <c r="L43" s="8">
        <f>MIN(J43,1)</f>
        <v/>
      </c>
      <c r="M43" t="inlineStr">
        <is>
          <t>Need leasing cart</t>
        </is>
      </c>
      <c r="N43" s="7">
        <f>IF(E43="GC","1st Call","Other")</f>
        <v/>
      </c>
      <c r="O43" s="7">
        <f>IF(L43&gt;=1,"Complete",IF(L43&gt;0,"In Progress","Not Started"))</f>
        <v/>
      </c>
      <c r="Q43" s="35">
        <f>IFERROR(MID($A$1,FIND(" acq",$A$1)-4,4)*1,"")</f>
        <v/>
      </c>
      <c r="S43" s="112" t="n"/>
    </row>
    <row r="44">
      <c r="A44" s="17" t="n">
        <v>20</v>
      </c>
      <c r="B44" s="7" t="inlineStr">
        <is>
          <t>0200 - Site Utilities &amp; Improvements</t>
        </is>
      </c>
      <c r="C44" s="7" t="inlineStr">
        <is>
          <t>Replace swimming pool coping</t>
        </is>
      </c>
      <c r="D44" s="40" t="inlineStr">
        <is>
          <t>Deck o seal</t>
        </is>
      </c>
      <c r="E44" s="41" t="inlineStr">
        <is>
          <t>GC</t>
        </is>
      </c>
      <c r="F44" s="7" t="inlineStr">
        <is>
          <t>Year 1</t>
        </is>
      </c>
      <c r="G44" s="20" t="n">
        <v>8600</v>
      </c>
      <c r="H44" s="20" t="n">
        <v>8600</v>
      </c>
      <c r="I44" s="21">
        <f>G44-H44</f>
        <v/>
      </c>
      <c r="J44" s="8">
        <f>IF(G44=0,0,H44/G44)</f>
        <v/>
      </c>
      <c r="K44" s="35" t="n">
        <v>0</v>
      </c>
      <c r="L44" s="8">
        <f>MIN(J44,1)</f>
        <v/>
      </c>
      <c r="M44" t="inlineStr">
        <is>
          <t>Deck o seal</t>
        </is>
      </c>
      <c r="N44" s="7">
        <f>IF(E44="GC","1st Call","Other")</f>
        <v/>
      </c>
      <c r="O44" s="7">
        <f>IF(L44&gt;=1,"Complete",IF(L44&gt;0,"In Progress","Not Started"))</f>
        <v/>
      </c>
      <c r="Q44" s="35">
        <f>IFERROR(MID($A$1,FIND(" acq",$A$1)-4,4)*1,"")</f>
        <v/>
      </c>
      <c r="S44" s="112" t="n"/>
    </row>
    <row r="45">
      <c r="A45" s="7" t="n">
        <v>152</v>
      </c>
      <c r="B45" s="7" t="inlineStr">
        <is>
          <t>1600 - Electrical</t>
        </is>
      </c>
      <c r="C45" s="7" t="inlineStr">
        <is>
          <t>Electrical distribution</t>
        </is>
      </c>
      <c r="D45" s="40" t="inlineStr">
        <is>
          <t>Repair house panels issues</t>
        </is>
      </c>
      <c r="E45" s="41" t="inlineStr">
        <is>
          <t>GC</t>
        </is>
      </c>
      <c r="F45" s="7" t="inlineStr">
        <is>
          <t>Year 1</t>
        </is>
      </c>
      <c r="G45" s="20" t="n">
        <v>8500</v>
      </c>
      <c r="H45" s="20" t="n">
        <v>8500</v>
      </c>
      <c r="I45" s="21">
        <f>G45-H45</f>
        <v/>
      </c>
      <c r="J45" s="8">
        <f>IF(G45=0,0,H45/G45)</f>
        <v/>
      </c>
      <c r="K45" s="35" t="n">
        <v>0</v>
      </c>
      <c r="L45" s="8">
        <f>MIN(J45,1)</f>
        <v/>
      </c>
      <c r="M45" t="inlineStr">
        <is>
          <t>Repair house panels issues</t>
        </is>
      </c>
      <c r="N45" s="7">
        <f>IF(E45="GC","1st Call","Other")</f>
        <v/>
      </c>
      <c r="O45" s="7">
        <f>IF(L45&gt;=1,"Complete",IF(L45&gt;0,"In Progress","Not Started"))</f>
        <v/>
      </c>
      <c r="Q45" s="35">
        <f>IFERROR(MID($A$1,FIND(" acq",$A$1)-4,4)*1,"")</f>
        <v/>
      </c>
      <c r="S45" s="112" t="n"/>
    </row>
    <row r="46" ht="105" customHeight="1">
      <c r="A46" s="17" t="n">
        <v>25</v>
      </c>
      <c r="B46" s="7" t="inlineStr">
        <is>
          <t>0200 - Site Utilities &amp; Improvements</t>
        </is>
      </c>
      <c r="C46" s="7" t="inlineStr">
        <is>
          <t>Fences &amp; Gates - Site Perimeter</t>
        </is>
      </c>
      <c r="D46" s="40" t="inlineStr">
        <is>
          <t>Lender PCR Item- $7,500- Partner observed some areas of damaged fencing along the northwest perimeter as well as a portion of the southeast perimeter that was broken off to allow for fire truck equipment access next to Building 16. Several areas of patio fencing were observed with broken or detached slats and at least one dumpster enclosure wall was noted to be leaning. Repair of the damaged areas of fencing is recommended.</t>
        </is>
      </c>
      <c r="E46" s="41" t="inlineStr">
        <is>
          <t>GC</t>
        </is>
      </c>
      <c r="F46" s="7" t="inlineStr">
        <is>
          <t>Year 1</t>
        </is>
      </c>
      <c r="G46" s="20" t="n">
        <v>7500</v>
      </c>
      <c r="H46" s="20" t="n">
        <v>7500</v>
      </c>
      <c r="I46" s="21">
        <f>G46-H46</f>
        <v/>
      </c>
      <c r="J46" s="8">
        <f>IF(G46=0,0,H46/G46)</f>
        <v/>
      </c>
      <c r="K46" s="35" t="n">
        <v>0</v>
      </c>
      <c r="L46" s="8">
        <f>MIN(J46,1)</f>
        <v/>
      </c>
      <c r="M46" t="inlineStr">
        <is>
          <t>Lender PCR Item- $7,500- Partner observed some areas of damaged fencing along the northwest perimeter as well as a portion of the southeast perimeter that was broken off to allow for fire truck equipm</t>
        </is>
      </c>
      <c r="N46" s="7">
        <f>IF(E46="GC","1st Call","Other")</f>
        <v/>
      </c>
      <c r="O46" s="7">
        <f>IF(L46&gt;=1,"Complete",IF(L46&gt;0,"In Progress","Not Started"))</f>
        <v/>
      </c>
      <c r="Q46" s="35">
        <f>IFERROR(MID($A$1,FIND(" acq",$A$1)-4,4)*1,"")</f>
        <v/>
      </c>
      <c r="S46" s="132" t="n">
        <v>180</v>
      </c>
    </row>
    <row r="47" ht="90" customHeight="1">
      <c r="A47" s="7" t="n">
        <v>148</v>
      </c>
      <c r="B47" s="7" t="inlineStr">
        <is>
          <t>1500- HVAC</t>
        </is>
      </c>
      <c r="C47" s="7" t="inlineStr">
        <is>
          <t>HVAC Condensing Refrigerant Line Insulation</t>
        </is>
      </c>
      <c r="D47" s="40" t="inlineStr">
        <is>
          <t>Equity PCA Item 5.2- $7,500- Many of the ground mounted AC condensing units were found to have insulation missing from their exterior refrigerant lines. The missing insulation makes the unit run less efficiently and therefore to have longer run times and a shorter useful life. Partner recommends that all units to be inspected and the missing insulation re-installed.</t>
        </is>
      </c>
      <c r="E47" s="41" t="inlineStr">
        <is>
          <t>GC</t>
        </is>
      </c>
      <c r="F47" s="7" t="inlineStr">
        <is>
          <t>Year 1</t>
        </is>
      </c>
      <c r="G47" s="20" t="n">
        <v>7500</v>
      </c>
      <c r="H47" s="20" t="n">
        <v>7500</v>
      </c>
      <c r="I47" s="21">
        <f>G47-H47</f>
        <v/>
      </c>
      <c r="J47" s="8">
        <f>IF(G47=0,0,H47/G47)</f>
        <v/>
      </c>
      <c r="K47" s="35" t="n">
        <v>0</v>
      </c>
      <c r="L47" s="8">
        <f>MIN(J47,1)</f>
        <v/>
      </c>
      <c r="M47" t="inlineStr">
        <is>
          <t xml:space="preserve">Equity PCA Item 5.2- $7,500- Many of the ground mounted AC condensing units were found to have insulation missing from their exterior refrigerant lines. The missing insulation makes the unit run less </t>
        </is>
      </c>
      <c r="N47" s="7">
        <f>IF(E47="GC","1st Call","Other")</f>
        <v/>
      </c>
      <c r="O47" s="7">
        <f>IF(L47&gt;=1,"Complete",IF(L47&gt;0,"In Progress","Not Started"))</f>
        <v/>
      </c>
      <c r="Q47" s="35">
        <f>IFERROR(MID($A$1,FIND(" acq",$A$1)-4,4)*1,"")</f>
        <v/>
      </c>
      <c r="S47" s="112" t="n"/>
    </row>
    <row r="48" ht="120" customHeight="1">
      <c r="A48" s="17" t="n">
        <v>154</v>
      </c>
      <c r="B48" s="7" t="inlineStr">
        <is>
          <t>1600 - Electrical</t>
        </is>
      </c>
      <c r="C48" s="7" t="inlineStr">
        <is>
          <t>Fire Extinguishers</t>
        </is>
      </c>
      <c r="D48" s="40" t="inlineStr">
        <is>
          <t>Lender PCR Item- $1,500- The common fire extinguisher at the resident postal boxes structure had an expired tag from 2015. Partner recommends an annual inspection of the fire extinguishers.
Equity PCA Item 5.5.1- $100- A cabinet mounted fire extinguisher at the mail kiosk near the Leasing Office/Clubhouse Building had an expired tag from January of 2015. Inspection and certification of the extinguisher is recommended.</t>
        </is>
      </c>
      <c r="E48" s="41" t="inlineStr">
        <is>
          <t>GC</t>
        </is>
      </c>
      <c r="F48" s="7" t="inlineStr">
        <is>
          <t>Year 1</t>
        </is>
      </c>
      <c r="G48" s="20" t="n">
        <v>7100</v>
      </c>
      <c r="H48" s="20" t="n">
        <v>7100</v>
      </c>
      <c r="I48" s="21">
        <f>G48-H48</f>
        <v/>
      </c>
      <c r="J48" s="8">
        <f>IF(G48=0,0,H48/G48)</f>
        <v/>
      </c>
      <c r="K48" s="35" t="n">
        <v>0</v>
      </c>
      <c r="L48" s="8">
        <f>MIN(J48,1)</f>
        <v/>
      </c>
      <c r="M48" t="inlineStr">
        <is>
          <t>Lender PCR Item- $1,500- The common fire extinguisher at the resident postal boxes structure had an expired tag from 2015. Partner recommends an annual inspection of the fire extinguishers.
Equity PCA</t>
        </is>
      </c>
      <c r="N48" s="7">
        <f>IF(E48="GC","1st Call","Other")</f>
        <v/>
      </c>
      <c r="O48" s="7">
        <f>IF(L48&gt;=1,"Complete",IF(L48&gt;0,"In Progress","Not Started"))</f>
        <v/>
      </c>
      <c r="Q48" s="35">
        <f>IFERROR(MID($A$1,FIND(" acq",$A$1)-4,4)*1,"")</f>
        <v/>
      </c>
      <c r="S48" s="132" t="n">
        <v>30</v>
      </c>
    </row>
    <row r="49">
      <c r="A49" s="7" t="n">
        <v>15</v>
      </c>
      <c r="B49" s="7" t="inlineStr">
        <is>
          <t>0200 - Site Utilities &amp; Improvements</t>
        </is>
      </c>
      <c r="C49" s="7" t="inlineStr">
        <is>
          <t>ADA parking &amp; curb cuts</t>
        </is>
      </c>
      <c r="D49" s="40" t="inlineStr">
        <is>
          <t>Replace ADA signage</t>
        </is>
      </c>
      <c r="E49" s="41" t="inlineStr">
        <is>
          <t>GC</t>
        </is>
      </c>
      <c r="F49" s="7" t="inlineStr">
        <is>
          <t>Year 1</t>
        </is>
      </c>
      <c r="G49" s="20" t="n">
        <v>6800</v>
      </c>
      <c r="H49" s="20" t="n">
        <v>6800</v>
      </c>
      <c r="I49" s="21">
        <f>G49-H49</f>
        <v/>
      </c>
      <c r="J49" s="8">
        <f>IF(G49=0,0,H49/G49)</f>
        <v/>
      </c>
      <c r="K49" s="35" t="n">
        <v>0</v>
      </c>
      <c r="L49" s="8">
        <f>MIN(J49,1)</f>
        <v/>
      </c>
      <c r="M49" t="inlineStr">
        <is>
          <t>Replace ADA signage</t>
        </is>
      </c>
      <c r="N49" s="7">
        <f>IF(E49="GC","1st Call","Other")</f>
        <v/>
      </c>
      <c r="O49" s="7">
        <f>IF(L49&gt;=1,"Complete",IF(L49&gt;0,"In Progress","Not Started"))</f>
        <v/>
      </c>
      <c r="Q49" s="35">
        <f>IFERROR(MID($A$1,FIND(" acq",$A$1)-4,4)*1,"")</f>
        <v/>
      </c>
      <c r="S49" s="112" t="n"/>
    </row>
    <row r="50">
      <c r="A50" s="17" t="n">
        <v>21</v>
      </c>
      <c r="B50" s="7" t="inlineStr">
        <is>
          <t>0200 - Site Utilities &amp; Improvements</t>
        </is>
      </c>
      <c r="C50" s="7" t="inlineStr">
        <is>
          <t>Repair / replace swimming pool pumps</t>
        </is>
      </c>
      <c r="D50" s="40" t="inlineStr">
        <is>
          <t>Anti entrapment devices</t>
        </is>
      </c>
      <c r="E50" s="41" t="inlineStr">
        <is>
          <t>GC</t>
        </is>
      </c>
      <c r="F50" s="7" t="inlineStr">
        <is>
          <t>Year 1</t>
        </is>
      </c>
      <c r="G50" s="20" t="n">
        <v>6800</v>
      </c>
      <c r="H50" s="20" t="n">
        <v>6800</v>
      </c>
      <c r="I50" s="21">
        <f>G50-H50</f>
        <v/>
      </c>
      <c r="J50" s="8">
        <f>IF(G50=0,0,H50/G50)</f>
        <v/>
      </c>
      <c r="K50" s="35" t="n">
        <v>0</v>
      </c>
      <c r="L50" s="8">
        <f>MIN(J50,1)</f>
        <v/>
      </c>
      <c r="M50" t="inlineStr">
        <is>
          <t>Anti entrapment devices</t>
        </is>
      </c>
      <c r="N50" s="7">
        <f>IF(E50="GC","1st Call","Other")</f>
        <v/>
      </c>
      <c r="O50" s="7">
        <f>IF(L50&gt;=1,"Complete",IF(L50&gt;0,"In Progress","Not Started"))</f>
        <v/>
      </c>
      <c r="Q50" s="35">
        <f>IFERROR(MID($A$1,FIND(" acq",$A$1)-4,4)*1,"")</f>
        <v/>
      </c>
      <c r="S50" s="112" t="n"/>
    </row>
    <row r="51">
      <c r="A51" s="7" t="n">
        <v>63</v>
      </c>
      <c r="B51" s="7" t="inlineStr">
        <is>
          <t>0700 - Roofing</t>
        </is>
      </c>
      <c r="C51" s="7" t="inlineStr">
        <is>
          <t xml:space="preserve">Sealants &amp; caulking </t>
        </is>
      </c>
      <c r="D51" s="40" t="n"/>
      <c r="E51" s="41" t="inlineStr">
        <is>
          <t>GC</t>
        </is>
      </c>
      <c r="F51" s="7" t="inlineStr">
        <is>
          <t>Year 1</t>
        </is>
      </c>
      <c r="G51" s="20" t="n">
        <v>6800</v>
      </c>
      <c r="H51" s="20" t="n">
        <v>6800</v>
      </c>
      <c r="I51" s="21">
        <f>G51-H51</f>
        <v/>
      </c>
      <c r="J51" s="8">
        <f>IF(G51=0,0,H51/G51)</f>
        <v/>
      </c>
      <c r="K51" s="35" t="n">
        <v>0</v>
      </c>
      <c r="L51" s="8">
        <f>MIN(J51,1)</f>
        <v/>
      </c>
      <c r="N51" s="7">
        <f>IF(E51="GC","1st Call","Other")</f>
        <v/>
      </c>
      <c r="O51" s="7">
        <f>IF(L51&gt;=1,"Complete",IF(L51&gt;0,"In Progress","Not Started"))</f>
        <v/>
      </c>
      <c r="Q51" s="35">
        <f>IFERROR(MID($A$1,FIND(" acq",$A$1)-4,4)*1,"")</f>
        <v/>
      </c>
      <c r="S51" s="112" t="n"/>
    </row>
    <row r="52" ht="105" customHeight="1">
      <c r="A52" s="17" t="n">
        <v>153</v>
      </c>
      <c r="B52" s="7" t="inlineStr">
        <is>
          <t>1600 - Electrical</t>
        </is>
      </c>
      <c r="C52" s="7" t="inlineStr">
        <is>
          <t>Unit Electrical Panel Repairs</t>
        </is>
      </c>
      <c r="D52" s="40" t="inlineStr">
        <is>
          <t>Equity PCA Item 5.3- $5,200- During the inspection it was noted that many of the electrical panels within the apartments were painted shut and could not be opened. This makes it difficult to reset a breaker if one trips in the apartment. Partner recommends that all apartment electrical panels be inspected to assure that the breakers are accessible. This might include
replacing the panel covers.</t>
        </is>
      </c>
      <c r="E52" s="41" t="inlineStr">
        <is>
          <t>GC</t>
        </is>
      </c>
      <c r="F52" s="7" t="inlineStr">
        <is>
          <t>Year 1</t>
        </is>
      </c>
      <c r="G52" s="20" t="n">
        <v>5200</v>
      </c>
      <c r="H52" s="20" t="n">
        <v>5200</v>
      </c>
      <c r="I52" s="21">
        <f>G52-H52</f>
        <v/>
      </c>
      <c r="J52" s="8">
        <f>IF(G52=0,0,H52/G52)</f>
        <v/>
      </c>
      <c r="K52" s="35" t="n">
        <v>0</v>
      </c>
      <c r="L52" s="8">
        <f>MIN(J52,1)</f>
        <v/>
      </c>
      <c r="M52" t="inlineStr">
        <is>
          <t>Equity PCA Item 5.3- $5,200- During the inspection it was noted that many of the electrical panels within the apartments were painted shut and could not be opened. This makes it difficult to reset a b</t>
        </is>
      </c>
      <c r="N52" s="7">
        <f>IF(E52="GC","1st Call","Other")</f>
        <v/>
      </c>
      <c r="O52" s="7">
        <f>IF(L52&gt;=1,"Complete",IF(L52&gt;0,"In Progress","Not Started"))</f>
        <v/>
      </c>
      <c r="Q52" s="35">
        <f>IFERROR(MID($A$1,FIND(" acq",$A$1)-4,4)*1,"")</f>
        <v/>
      </c>
      <c r="S52" s="112" t="n"/>
    </row>
    <row r="53">
      <c r="A53" s="7" t="n">
        <v>62</v>
      </c>
      <c r="B53" s="7" t="inlineStr">
        <is>
          <t>0700 - Roofing</t>
        </is>
      </c>
      <c r="C53" s="7" t="inlineStr">
        <is>
          <t>Flashing</t>
        </is>
      </c>
      <c r="D53" s="40" t="n"/>
      <c r="E53" s="41" t="inlineStr">
        <is>
          <t>GC</t>
        </is>
      </c>
      <c r="F53" s="7" t="inlineStr">
        <is>
          <t>Year 1</t>
        </is>
      </c>
      <c r="G53" s="20" t="n">
        <v>3400</v>
      </c>
      <c r="H53" s="20" t="n">
        <v>3400</v>
      </c>
      <c r="I53" s="21">
        <f>G53-H53</f>
        <v/>
      </c>
      <c r="J53" s="8">
        <f>IF(G53=0,0,H53/G53)</f>
        <v/>
      </c>
      <c r="K53" s="35" t="n">
        <v>0</v>
      </c>
      <c r="L53" s="8">
        <f>MIN(J53,1)</f>
        <v/>
      </c>
      <c r="N53" s="7">
        <f>IF(E53="GC","1st Call","Other")</f>
        <v/>
      </c>
      <c r="O53" s="7">
        <f>IF(L53&gt;=1,"Complete",IF(L53&gt;0,"In Progress","Not Started"))</f>
        <v/>
      </c>
      <c r="Q53" s="35">
        <f>IFERROR(MID($A$1,FIND(" acq",$A$1)-4,4)*1,"")</f>
        <v/>
      </c>
      <c r="S53" s="112" t="n"/>
    </row>
    <row r="54">
      <c r="A54" s="17" t="n">
        <v>114</v>
      </c>
      <c r="B54" s="7" t="inlineStr">
        <is>
          <t>1100- Specialties, Equipment &amp; Furnishings</t>
        </is>
      </c>
      <c r="C54" s="7" t="inlineStr">
        <is>
          <t>Designer Fees</t>
        </is>
      </c>
      <c r="D54" s="40" t="inlineStr">
        <is>
          <t>Exterior Paint, Unit Interiors, Clubhouse/Amenity areas</t>
        </is>
      </c>
      <c r="E54" s="41" t="inlineStr">
        <is>
          <t>GC</t>
        </is>
      </c>
      <c r="F54" s="7" t="inlineStr">
        <is>
          <t>Year 1</t>
        </is>
      </c>
      <c r="G54" s="20" t="n">
        <v>2500</v>
      </c>
      <c r="H54" s="20" t="n">
        <v>2500</v>
      </c>
      <c r="I54" s="21">
        <f>G54-H54</f>
        <v/>
      </c>
      <c r="J54" s="8">
        <f>IF(G54=0,0,H54/G54)</f>
        <v/>
      </c>
      <c r="K54" s="35" t="n">
        <v>0</v>
      </c>
      <c r="L54" s="8">
        <f>MIN(J54,1)</f>
        <v/>
      </c>
      <c r="M54" t="inlineStr">
        <is>
          <t>Exterior Paint, Unit Interiors, Clubhouse/Amenity areas</t>
        </is>
      </c>
      <c r="N54" s="7">
        <f>IF(E54="GC","1st Call","Other")</f>
        <v/>
      </c>
      <c r="O54" s="7">
        <f>IF(L54&gt;=1,"Complete",IF(L54&gt;0,"In Progress","Not Started"))</f>
        <v/>
      </c>
      <c r="Q54" s="35">
        <f>IFERROR(MID($A$1,FIND(" acq",$A$1)-4,4)*1,"")</f>
        <v/>
      </c>
      <c r="S54" s="112" t="n"/>
    </row>
    <row r="55">
      <c r="A55" s="7" t="n">
        <v>130</v>
      </c>
      <c r="B55" s="7" t="inlineStr">
        <is>
          <t>1100- Specialties, Equipment &amp; Furnishings</t>
        </is>
      </c>
      <c r="C55" s="7" t="inlineStr">
        <is>
          <t>Grills</t>
        </is>
      </c>
      <c r="D55" s="40" t="inlineStr">
        <is>
          <t>Misc repairs</t>
        </is>
      </c>
      <c r="E55" s="41" t="inlineStr">
        <is>
          <t>GC</t>
        </is>
      </c>
      <c r="F55" s="7" t="inlineStr">
        <is>
          <t>Year 1</t>
        </is>
      </c>
      <c r="G55" s="20" t="n">
        <v>2000</v>
      </c>
      <c r="H55" s="20" t="n">
        <v>2000</v>
      </c>
      <c r="I55" s="21">
        <f>G55-H55</f>
        <v/>
      </c>
      <c r="J55" s="8">
        <f>IF(G55=0,0,H55/G55)</f>
        <v/>
      </c>
      <c r="K55" s="35" t="n">
        <v>0</v>
      </c>
      <c r="L55" s="8">
        <f>MIN(J55,1)</f>
        <v/>
      </c>
      <c r="M55" t="inlineStr">
        <is>
          <t>Misc repairs</t>
        </is>
      </c>
      <c r="N55" s="7">
        <f>IF(E55="GC","1st Call","Other")</f>
        <v/>
      </c>
      <c r="O55" s="7">
        <f>IF(L55&gt;=1,"Complete",IF(L55&gt;0,"In Progress","Not Started"))</f>
        <v/>
      </c>
      <c r="Q55" s="35">
        <f>IFERROR(MID($A$1,FIND(" acq",$A$1)-4,4)*1,"")</f>
        <v/>
      </c>
      <c r="S55" s="112" t="n"/>
    </row>
    <row r="56" ht="90" customHeight="1">
      <c r="A56" s="17" t="n">
        <v>24</v>
      </c>
      <c r="B56" s="7" t="inlineStr">
        <is>
          <t>0200 - Site Utilities &amp; Improvements</t>
        </is>
      </c>
      <c r="C56" s="7" t="inlineStr">
        <is>
          <t>Accessibility</t>
        </is>
      </c>
      <c r="D56" s="40" t="inlineStr">
        <is>
          <t>Lender PCR Item- $1,350- Lack of accessible toilet room at the leasing office including lack of lever hardware, toilet grab bars, and accessible vanity. Based on the observed conditions, installation of signage noting for employee use only is recommended. Consideration for ADA accessibility at the time of remodel is recommended.</t>
        </is>
      </c>
      <c r="E56" s="41" t="inlineStr">
        <is>
          <t>GC</t>
        </is>
      </c>
      <c r="F56" s="7" t="inlineStr">
        <is>
          <t>Year 1</t>
        </is>
      </c>
      <c r="G56" s="20" t="n">
        <v>1650</v>
      </c>
      <c r="H56" s="20" t="n">
        <v>1650</v>
      </c>
      <c r="I56" s="21">
        <f>G56-H56</f>
        <v/>
      </c>
      <c r="J56" s="8">
        <f>IF(G56=0,0,H56/G56)</f>
        <v/>
      </c>
      <c r="K56" s="35" t="n">
        <v>0</v>
      </c>
      <c r="L56" s="8">
        <f>MIN(J56,1)</f>
        <v/>
      </c>
      <c r="M56" t="inlineStr">
        <is>
          <t xml:space="preserve">Lender PCR Item- $1,350- Lack of accessible toilet room at the leasing office including lack of lever hardware, toilet grab bars, and accessible vanity. Based on the observed conditions, installation </t>
        </is>
      </c>
      <c r="N56" s="7">
        <f>IF(E56="GC","1st Call","Other")</f>
        <v/>
      </c>
      <c r="O56" s="7">
        <f>IF(L56&gt;=1,"Complete",IF(L56&gt;0,"In Progress","Not Started"))</f>
        <v/>
      </c>
      <c r="Q56" s="35">
        <f>IFERROR(MID($A$1,FIND(" acq",$A$1)-4,4)*1,"")</f>
        <v/>
      </c>
      <c r="S56" s="132" t="n">
        <v>180</v>
      </c>
    </row>
    <row r="57">
      <c r="A57" s="7" t="n">
        <v>48</v>
      </c>
      <c r="B57" s="7" t="inlineStr">
        <is>
          <t>0400 - Structure</t>
        </is>
      </c>
      <c r="C57" s="7" t="inlineStr">
        <is>
          <t>Wall framing</t>
        </is>
      </c>
      <c r="D57" s="40" t="n"/>
      <c r="E57" s="41" t="inlineStr">
        <is>
          <t>GC</t>
        </is>
      </c>
      <c r="F57" s="7" t="inlineStr">
        <is>
          <t>Year 1</t>
        </is>
      </c>
      <c r="G57" s="20" t="n">
        <v>1500</v>
      </c>
      <c r="H57" s="20" t="n">
        <v>1500</v>
      </c>
      <c r="I57" s="21">
        <f>G57-H57</f>
        <v/>
      </c>
      <c r="J57" s="8">
        <f>IF(G57=0,0,H57/G57)</f>
        <v/>
      </c>
      <c r="K57" s="35" t="n">
        <v>0</v>
      </c>
      <c r="L57" s="8">
        <f>MIN(J57,1)</f>
        <v/>
      </c>
      <c r="N57" s="7">
        <f>IF(E57="GC","1st Call","Other")</f>
        <v/>
      </c>
      <c r="O57" s="7">
        <f>IF(L57&gt;=1,"Complete",IF(L57&gt;0,"In Progress","Not Started"))</f>
        <v/>
      </c>
      <c r="Q57" s="35">
        <f>IFERROR(MID($A$1,FIND(" acq",$A$1)-4,4)*1,"")</f>
        <v/>
      </c>
      <c r="S57" s="112" t="n"/>
    </row>
    <row r="58" ht="105" customHeight="1">
      <c r="A58" s="17" t="n">
        <v>103</v>
      </c>
      <c r="B58" s="7" t="inlineStr">
        <is>
          <t>0900 - FF&amp;E in Units</t>
        </is>
      </c>
      <c r="C58" s="7" t="inlineStr">
        <is>
          <t>Unit Exhaust Fan</t>
        </is>
      </c>
      <c r="D58" s="40" t="inlineStr">
        <is>
          <t>Equity PCA Item 5.2- $500- Apartment 502 was noted to have a missing exhaust fan in one of its bathrooms that did not have a window. Property management reported the exhaust fan was not provided due to an electrical problem. Partner recommends that the
electrical service for the exhaust fan be repaired and the bathroom exhaust fan be replaced</t>
        </is>
      </c>
      <c r="E58" s="41" t="inlineStr">
        <is>
          <t>GC</t>
        </is>
      </c>
      <c r="F58" s="7" t="inlineStr">
        <is>
          <t>Year 1</t>
        </is>
      </c>
      <c r="G58" s="20" t="n">
        <v>500</v>
      </c>
      <c r="H58" s="20" t="n">
        <v>500</v>
      </c>
      <c r="I58" s="21">
        <f>G58-H58</f>
        <v/>
      </c>
      <c r="J58" s="8">
        <f>IF(G58=0,0,H58/G58)</f>
        <v/>
      </c>
      <c r="K58" s="35" t="n">
        <v>0</v>
      </c>
      <c r="L58" s="8">
        <f>MIN(J58,1)</f>
        <v/>
      </c>
      <c r="M58" t="inlineStr">
        <is>
          <t>Equity PCA Item 5.2- $500- Apartment 502 was noted to have a missing exhaust fan in one of its bathrooms that did not have a window. Property management reported the exhaust fan was not provided due t</t>
        </is>
      </c>
      <c r="N58" s="7">
        <f>IF(E58="GC","1st Call","Other")</f>
        <v/>
      </c>
      <c r="O58" s="7">
        <f>IF(L58&gt;=1,"Complete",IF(L58&gt;0,"In Progress","Not Started"))</f>
        <v/>
      </c>
      <c r="Q58" s="35">
        <f>IFERROR(MID($A$1,FIND(" acq",$A$1)-4,4)*1,"")</f>
        <v/>
      </c>
      <c r="S58" s="112" t="n"/>
    </row>
    <row r="59">
      <c r="A59" s="17" t="n"/>
      <c r="D59" s="40" t="n"/>
      <c r="E59" s="41" t="n"/>
      <c r="G59" s="20" t="n"/>
      <c r="H59" s="20" t="n"/>
      <c r="I59" s="21" t="n"/>
      <c r="J59" s="8" t="n"/>
      <c r="K59" s="35" t="n"/>
      <c r="S59" s="112" t="n"/>
    </row>
    <row r="60">
      <c r="C60" s="48" t="inlineStr">
        <is>
          <t>PROJECTS subtotal (excl. contingency/CM fee)</t>
        </is>
      </c>
      <c r="E60" s="68" t="n"/>
      <c r="G60" s="22">
        <f>SUM(G5:G58)</f>
        <v/>
      </c>
      <c r="H60" s="22">
        <f>SUM(H5:H58)</f>
        <v/>
      </c>
      <c r="I60" s="22">
        <f>SUM(I5:I58)</f>
        <v/>
      </c>
      <c r="J60" s="18">
        <f>IF(G60=0,0,H60/G60)</f>
        <v/>
      </c>
      <c r="K60" s="35" t="n"/>
      <c r="L60" s="8">
        <f>MIN(J60,1)</f>
        <v/>
      </c>
      <c r="O60" s="7">
        <f>IF(L60&gt;=1,"Complete",IF(L60&gt;0,"In Progress","Not Started"))</f>
        <v/>
      </c>
      <c r="S60" s="112" t="n"/>
    </row>
    <row r="61">
      <c r="E61" s="52" t="n"/>
      <c r="K61" s="35" t="n"/>
      <c r="S61" s="112" t="n"/>
    </row>
    <row r="62">
      <c r="A62" s="7" t="n">
        <v>159</v>
      </c>
      <c r="B62" s="7" t="inlineStr">
        <is>
          <t>Contingency &amp; Fees</t>
        </is>
      </c>
      <c r="C62" s="7" t="inlineStr">
        <is>
          <t>Contingency</t>
        </is>
      </c>
      <c r="D62" s="40" t="n"/>
      <c r="E62" s="67" t="inlineStr">
        <is>
          <t>CON</t>
        </is>
      </c>
      <c r="F62" s="15" t="inlineStr">
        <is>
          <t>Contingency</t>
        </is>
      </c>
      <c r="G62" s="20" t="n">
        <v>329680</v>
      </c>
      <c r="H62" s="20" t="n">
        <v>0</v>
      </c>
      <c r="I62" s="21">
        <f>G62-H62</f>
        <v/>
      </c>
      <c r="J62" s="8">
        <f>IF(G62=0,0,H62/G62)</f>
        <v/>
      </c>
      <c r="K62" s="35" t="inlineStr">
        <is>
          <t>N/A</t>
        </is>
      </c>
      <c r="L62" s="8">
        <f>MIN(J62,1)</f>
        <v/>
      </c>
      <c r="N62" s="7">
        <f>IF(E62="GC","1st Call","Other")</f>
        <v/>
      </c>
      <c r="O62" s="7">
        <f>IF(L62&gt;=1,"Complete",IF(L62&gt;0,"In Progress","Not Started"))</f>
        <v/>
      </c>
      <c r="Q62" s="35">
        <f>IFERROR(MID($A$1,FIND(" acq",$A$1)-4,4)*1,"")</f>
        <v/>
      </c>
      <c r="S62" s="112" t="n"/>
    </row>
    <row r="63">
      <c r="A63" s="17" t="n">
        <v>160</v>
      </c>
      <c r="B63" s="7" t="inlineStr">
        <is>
          <t>Contingency &amp; Fees</t>
        </is>
      </c>
      <c r="C63" s="7" t="inlineStr">
        <is>
          <t>Construction Management Fee</t>
        </is>
      </c>
      <c r="D63" s="40" t="n"/>
      <c r="E63" s="67" t="inlineStr">
        <is>
          <t>CMF</t>
        </is>
      </c>
      <c r="F63" s="15" t="inlineStr">
        <is>
          <t>CM Fee</t>
        </is>
      </c>
      <c r="G63" s="20" t="n">
        <v>77884</v>
      </c>
      <c r="H63" s="20" t="n">
        <v>0</v>
      </c>
      <c r="I63" s="21">
        <f>G63-H63</f>
        <v/>
      </c>
      <c r="J63" s="8">
        <f>IF(G63=0,0,H63/G63)</f>
        <v/>
      </c>
      <c r="K63" s="35" t="inlineStr">
        <is>
          <t>N/A</t>
        </is>
      </c>
      <c r="L63" s="8">
        <f>MIN(J63,1)</f>
        <v/>
      </c>
      <c r="N63" s="7">
        <f>IF(E63="GC","1st Call","Other")</f>
        <v/>
      </c>
      <c r="O63" s="7">
        <f>IF(L63&gt;=1,"Complete",IF(L63&gt;0,"In Progress","Not Started"))</f>
        <v/>
      </c>
      <c r="Q63" s="35">
        <f>IFERROR(MID($A$1,FIND(" acq",$A$1)-4,4)*1,"")</f>
        <v/>
      </c>
      <c r="S63" s="112" t="n"/>
    </row>
    <row r="64">
      <c r="D64" s="40" t="n"/>
      <c r="E64" s="41" t="n"/>
      <c r="F64" s="15" t="n"/>
      <c r="G64" s="20" t="n"/>
      <c r="H64" s="20" t="n"/>
      <c r="I64" s="21" t="n"/>
      <c r="J64" s="8" t="n"/>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row r="174">
      <c r="S174" s="112" t="n"/>
    </row>
  </sheetData>
  <autoFilter ref="A4:J58"/>
  <mergeCells count="2">
    <mergeCell ref="A1:D1"/>
    <mergeCell ref="A2:D2"/>
  </mergeCells>
  <dataValidations count="4">
    <dataValidation sqref="N5:N37" showDropDown="0" showInputMessage="1" showErrorMessage="1" allowBlank="1" type="list">
      <formula1>"1st Call, Other"</formula1>
    </dataValidation>
    <dataValidation sqref="R5:R120" showDropDown="0" showInputMessage="1" showErrorMessage="1" allowBlank="1" type="list">
      <formula1>"Lender, City Required, Investor, Fire Dept."</formula1>
    </dataValidation>
    <dataValidation sqref="O5:O60 O62:O64"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T173"/>
  <sheetViews>
    <sheetView topLeftCell="C31" zoomScaleNormal="100" workbookViewId="0">
      <selection activeCell="K31"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Cambridge Square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90" customHeight="1">
      <c r="A5" s="17" t="n">
        <v>100</v>
      </c>
      <c r="B5" s="7" t="inlineStr">
        <is>
          <t>83301.0</t>
        </is>
      </c>
      <c r="C5" s="7" t="inlineStr">
        <is>
          <t>WDO</t>
        </is>
      </c>
      <c r="D5" s="40" t="inlineStr">
        <is>
          <t xml:space="preserve">Wood Destroying Organisms- LPCA - Select areas of building exteriors were observed to have dryrot damage in locations throughout the subject property. Partner recommends that a complete survey of the subject property be performed by a certified pest control inspector independent of the currently contracted pest control service. </t>
        </is>
      </c>
      <c r="E5" s="69" t="inlineStr">
        <is>
          <t>PMC</t>
        </is>
      </c>
      <c r="F5" s="7" t="inlineStr">
        <is>
          <t>Year 1</t>
        </is>
      </c>
      <c r="G5" s="20" t="n">
        <v>2500</v>
      </c>
      <c r="H5" s="20" t="n">
        <v>0</v>
      </c>
      <c r="I5" s="21">
        <f>G5-H5</f>
        <v/>
      </c>
      <c r="J5" s="8">
        <f>IF(G5=0,0,H5/G5)</f>
        <v/>
      </c>
      <c r="K5" s="35" t="inlineStr">
        <is>
          <t>N/A</t>
        </is>
      </c>
      <c r="L5" s="8">
        <f>MIN(J5,1)</f>
        <v/>
      </c>
      <c r="M5" t="inlineStr">
        <is>
          <t xml:space="preserve">Wood Destroying Organisms- LPCA - Select areas of building exteriors were observed to have dryrot damage in locations throughout the subject property. Partner recommends that a complete survey of the </t>
        </is>
      </c>
      <c r="N5" s="7">
        <f>IF(E5="GC","1st Call","Other")</f>
        <v/>
      </c>
      <c r="O5" s="7">
        <f>IF(L5&gt;=1,"Complete",IF(L5&gt;0,"In Progress","Not Started"))</f>
        <v/>
      </c>
      <c r="Q5" s="35">
        <f>IFERROR(MID($A$1,FIND(" acq",$A$1)-4,4)*1,"")</f>
        <v/>
      </c>
      <c r="R5" s="7" t="n"/>
      <c r="S5" s="131" t="n">
        <v>46357</v>
      </c>
    </row>
    <row r="6">
      <c r="A6" s="7" t="n">
        <v>24</v>
      </c>
      <c r="B6" s="7" t="inlineStr">
        <is>
          <t>83520.0</t>
        </is>
      </c>
      <c r="C6" s="7" t="inlineStr">
        <is>
          <t>ADA parking &amp; curb cuts</t>
        </is>
      </c>
      <c r="D6" s="40" t="inlineStr">
        <is>
          <t>LPCA - Add van accessible parking stall near leasing office</t>
        </is>
      </c>
      <c r="E6" s="41" t="inlineStr">
        <is>
          <t>GC</t>
        </is>
      </c>
      <c r="F6" s="7" t="inlineStr">
        <is>
          <t>Year 1</t>
        </is>
      </c>
      <c r="G6" s="20" t="n">
        <v>6000</v>
      </c>
      <c r="H6" s="20" t="n">
        <v>0</v>
      </c>
      <c r="I6" s="21">
        <f>G6-H6</f>
        <v/>
      </c>
      <c r="J6" s="8">
        <f>IF(G6=0,0,H6/G6)</f>
        <v/>
      </c>
      <c r="K6" s="35" t="n">
        <v>4</v>
      </c>
      <c r="L6" s="8">
        <f>MIN(J6,1)</f>
        <v/>
      </c>
      <c r="M6" t="inlineStr">
        <is>
          <t>LPCA - Add van accessible parking stall near leasing office</t>
        </is>
      </c>
      <c r="N6" s="7">
        <f>IF(E6="GC","1st Call","Other")</f>
        <v/>
      </c>
      <c r="O6" s="7">
        <f>IF(L6&gt;=1,"Complete",IF(L6&gt;0,"In Progress","Not Started"))</f>
        <v/>
      </c>
      <c r="Q6" s="35">
        <f>IFERROR(MID($A$1,FIND(" acq",$A$1)-4,4)*1,"")</f>
        <v/>
      </c>
      <c r="R6" s="7" t="n"/>
      <c r="S6" s="131" t="n">
        <v>46357</v>
      </c>
    </row>
    <row r="7">
      <c r="A7" s="17" t="n">
        <v>66</v>
      </c>
      <c r="B7" s="7" t="inlineStr">
        <is>
          <t>84114.0</t>
        </is>
      </c>
      <c r="C7" s="7" t="inlineStr">
        <is>
          <t>Repair exterior stair treads and stringers</t>
        </is>
      </c>
      <c r="D7" s="40" t="inlineStr">
        <is>
          <t>Scrap and paint, secure stair treads</t>
        </is>
      </c>
      <c r="E7" s="41" t="inlineStr">
        <is>
          <t>GC</t>
        </is>
      </c>
      <c r="F7" s="7" t="inlineStr">
        <is>
          <t>Year 1</t>
        </is>
      </c>
      <c r="G7" s="20" t="n">
        <v>8500</v>
      </c>
      <c r="H7" s="20" t="n">
        <v>0</v>
      </c>
      <c r="I7" s="21">
        <f>G7-H7</f>
        <v/>
      </c>
      <c r="J7" s="8">
        <f>IF(G7=0,0,H7/G7)</f>
        <v/>
      </c>
      <c r="K7" s="35" t="n">
        <v>4</v>
      </c>
      <c r="L7" s="8">
        <f>MIN(J7,1)</f>
        <v/>
      </c>
      <c r="M7" t="inlineStr">
        <is>
          <t>Scrap and paint, secure stair treads</t>
        </is>
      </c>
      <c r="N7" s="7">
        <f>IF(E7="GC","1st Call","Other")</f>
        <v/>
      </c>
      <c r="O7" s="7">
        <f>IF(L7&gt;=1,"Complete",IF(L7&gt;0,"In Progress","Not Started"))</f>
        <v/>
      </c>
      <c r="Q7" s="35">
        <f>IFERROR(MID($A$1,FIND(" acq",$A$1)-4,4)*1,"")</f>
        <v/>
      </c>
      <c r="R7" s="7" t="n"/>
      <c r="S7" s="111" t="n"/>
    </row>
    <row r="8">
      <c r="A8" s="7" t="n">
        <v>119</v>
      </c>
      <c r="B8" s="7" t="inlineStr">
        <is>
          <t>83236.0</t>
        </is>
      </c>
      <c r="C8" s="7" t="inlineStr">
        <is>
          <t>CO Detectors</t>
        </is>
      </c>
      <c r="D8" s="40" t="inlineStr">
        <is>
          <t>Install CO Detectors</t>
        </is>
      </c>
      <c r="E8" s="67" t="inlineStr">
        <is>
          <t>Capex</t>
        </is>
      </c>
      <c r="F8" s="7" t="inlineStr">
        <is>
          <t>Year 1</t>
        </is>
      </c>
      <c r="G8" s="20" t="n">
        <v>12060</v>
      </c>
      <c r="H8" s="20" t="n">
        <v>0</v>
      </c>
      <c r="I8" s="21">
        <f>G8-H8</f>
        <v/>
      </c>
      <c r="J8" s="8">
        <f>IF(G8=0,0,H8/G8)</f>
        <v/>
      </c>
      <c r="K8" s="35" t="inlineStr">
        <is>
          <t>N/A</t>
        </is>
      </c>
      <c r="L8" s="8">
        <f>MIN(J8,1)</f>
        <v/>
      </c>
      <c r="M8" t="inlineStr">
        <is>
          <t>Install CO Detectors</t>
        </is>
      </c>
      <c r="N8" s="7">
        <f>IF(E8="GC","1st Call","Other")</f>
        <v/>
      </c>
      <c r="O8" s="7">
        <f>IF(L8&gt;=1,"Complete",IF(L8&gt;0,"In Progress","Not Started"))</f>
        <v/>
      </c>
      <c r="Q8" s="35">
        <f>IFERROR(MID($A$1,FIND(" acq",$A$1)-4,4)*1,"")</f>
        <v/>
      </c>
      <c r="R8" s="7" t="n"/>
      <c r="S8" s="111" t="n"/>
    </row>
    <row r="9">
      <c r="A9" s="17" t="n">
        <v>67</v>
      </c>
      <c r="B9" s="7" t="inlineStr">
        <is>
          <t>84121.0</t>
        </is>
      </c>
      <c r="C9" s="7" t="inlineStr">
        <is>
          <t>Repair exterior stair railings</t>
        </is>
      </c>
      <c r="D9" s="40" t="inlineStr">
        <is>
          <t>Scrap and paint, secure stair railings</t>
        </is>
      </c>
      <c r="E9" s="41" t="inlineStr">
        <is>
          <t>GC</t>
        </is>
      </c>
      <c r="F9" s="7" t="inlineStr">
        <is>
          <t>Year 1</t>
        </is>
      </c>
      <c r="G9" s="20" t="n">
        <v>12500</v>
      </c>
      <c r="H9" s="20" t="n">
        <v>0</v>
      </c>
      <c r="I9" s="21">
        <f>G9-H9</f>
        <v/>
      </c>
      <c r="J9" s="8">
        <f>IF(G9=0,0,H9/G9)</f>
        <v/>
      </c>
      <c r="K9" s="35" t="n">
        <v>4</v>
      </c>
      <c r="L9" s="8">
        <f>MIN(J9,1)</f>
        <v/>
      </c>
      <c r="M9" t="inlineStr">
        <is>
          <t>Scrap and paint, secure stair railings</t>
        </is>
      </c>
      <c r="N9" s="7">
        <f>IF(E9="GC","1st Call","Other")</f>
        <v/>
      </c>
      <c r="O9" s="7">
        <f>IF(L9&gt;=1,"Complete",IF(L9&gt;0,"In Progress","Not Started"))</f>
        <v/>
      </c>
      <c r="Q9" s="35">
        <f>IFERROR(MID($A$1,FIND(" acq",$A$1)-4,4)*1,"")</f>
        <v/>
      </c>
      <c r="R9" s="7" t="n"/>
      <c r="S9" s="111" t="n"/>
    </row>
    <row r="10">
      <c r="A10" s="7" t="n">
        <v>70</v>
      </c>
      <c r="B10" s="7" t="inlineStr">
        <is>
          <t>84102.0</t>
        </is>
      </c>
      <c r="C10" s="7" t="inlineStr">
        <is>
          <t>Expansion joints</t>
        </is>
      </c>
      <c r="D10" s="40" t="inlineStr">
        <is>
          <t>Seal expansion joints</t>
        </is>
      </c>
      <c r="E10" s="41" t="inlineStr">
        <is>
          <t>GC</t>
        </is>
      </c>
      <c r="F10" s="7" t="inlineStr">
        <is>
          <t>Year 1</t>
        </is>
      </c>
      <c r="G10" s="20" t="n">
        <v>14000</v>
      </c>
      <c r="H10" s="20" t="n">
        <v>0</v>
      </c>
      <c r="I10" s="21">
        <f>G10-H10</f>
        <v/>
      </c>
      <c r="J10" s="8">
        <f>IF(G10=0,0,H10/G10)</f>
        <v/>
      </c>
      <c r="K10" s="35" t="n">
        <v>4</v>
      </c>
      <c r="L10" s="8">
        <f>MIN(J10,1)</f>
        <v/>
      </c>
      <c r="M10" t="inlineStr">
        <is>
          <t>Seal expansion joints</t>
        </is>
      </c>
      <c r="N10" s="7">
        <f>IF(E10="GC","1st Call","Other")</f>
        <v/>
      </c>
      <c r="O10" s="7">
        <f>IF(L10&gt;=1,"Complete",IF(L10&gt;0,"In Progress","Not Started"))</f>
        <v/>
      </c>
      <c r="Q10" s="35">
        <f>IFERROR(MID($A$1,FIND(" acq",$A$1)-4,4)*1,"")</f>
        <v/>
      </c>
      <c r="R10" s="7" t="n"/>
      <c r="S10" s="111" t="n"/>
    </row>
    <row r="11" ht="105" customHeight="1">
      <c r="A11" s="17" t="n">
        <v>25</v>
      </c>
      <c r="B11" s="7" t="inlineStr">
        <is>
          <t>84115.0</t>
        </is>
      </c>
      <c r="C11" s="7" t="inlineStr">
        <is>
          <t>Sidewalks</t>
        </is>
      </c>
      <c r="D11" s="40" t="inlineStr">
        <is>
          <t>LPCA (PR-90) - Potential trip hazards consisting of vertical and horizontal separation and significantly cracked and damaged concrete were present throughout the property. The trip hazards were specifically observed at two locations near Building 1 and at the west pool. LPCA - Additional areas of cracked concrete walkways were present throughout the property. Sectional replacement or grinding is recommended as necessary.</t>
        </is>
      </c>
      <c r="E11" s="41" t="inlineStr">
        <is>
          <t>GC</t>
        </is>
      </c>
      <c r="F11" s="7" t="inlineStr">
        <is>
          <t>Year 1</t>
        </is>
      </c>
      <c r="G11" s="20" t="n">
        <v>20000</v>
      </c>
      <c r="H11" s="20" t="n">
        <v>20000</v>
      </c>
      <c r="I11" s="21">
        <f>G11-H11</f>
        <v/>
      </c>
      <c r="J11" s="8">
        <f>IF(G11=0,0,H11/G11)</f>
        <v/>
      </c>
      <c r="K11" s="35" t="n">
        <v>0</v>
      </c>
      <c r="L11" s="8">
        <f>MIN(J11,1)</f>
        <v/>
      </c>
      <c r="M11" t="inlineStr">
        <is>
          <t>LPCA (PR-90) - Potential trip hazards consisting of vertical and horizontal separation and significantly cracked and damaged concrete were present throughout the property. The trip hazards were specif</t>
        </is>
      </c>
      <c r="N11" s="7">
        <f>IF(E11="GC","1st Call","Other")</f>
        <v/>
      </c>
      <c r="O11" s="7">
        <f>IF(L11&gt;=1,"Complete",IF(L11&gt;0,"In Progress","Not Started"))</f>
        <v/>
      </c>
      <c r="Q11" s="35">
        <f>IFERROR(MID($A$1,FIND(" acq",$A$1)-4,4)*1,"")</f>
        <v/>
      </c>
      <c r="R11" s="7" t="n"/>
      <c r="S11" s="131" t="n">
        <v>46082</v>
      </c>
    </row>
    <row r="12">
      <c r="A12" s="7" t="n">
        <v>90</v>
      </c>
      <c r="B12" s="7" t="inlineStr">
        <is>
          <t>84102.0</t>
        </is>
      </c>
      <c r="C12" s="7" t="inlineStr">
        <is>
          <t>Repair stucco</t>
        </is>
      </c>
      <c r="D12" s="40" t="inlineStr">
        <is>
          <t>Repair Exterior Stucco - Keep existing look of property.</t>
        </is>
      </c>
      <c r="E12" s="41" t="inlineStr">
        <is>
          <t>GC</t>
        </is>
      </c>
      <c r="F12" s="7" t="inlineStr">
        <is>
          <t>Year 1</t>
        </is>
      </c>
      <c r="G12" s="20" t="n">
        <v>20000</v>
      </c>
      <c r="H12" s="20" t="n">
        <v>0</v>
      </c>
      <c r="I12" s="21">
        <f>G12-H12</f>
        <v/>
      </c>
      <c r="J12" s="8">
        <f>IF(G12=0,0,H12/G12)</f>
        <v/>
      </c>
      <c r="K12" s="35" t="n">
        <v>4</v>
      </c>
      <c r="L12" s="8">
        <f>MIN(J12,1)</f>
        <v/>
      </c>
      <c r="M12" t="inlineStr">
        <is>
          <t>Repair Exterior Stucco - Keep existing look of property.</t>
        </is>
      </c>
      <c r="N12" s="7">
        <f>IF(E12="GC","1st Call","Other")</f>
        <v/>
      </c>
      <c r="O12" s="7">
        <f>IF(L12&gt;=1,"Complete",IF(L12&gt;0,"In Progress","Not Started"))</f>
        <v/>
      </c>
      <c r="Q12" s="35">
        <f>IFERROR(MID($A$1,FIND(" acq",$A$1)-4,4)*1,"")</f>
        <v/>
      </c>
      <c r="R12" s="7" t="n"/>
      <c r="S12" s="111" t="n"/>
    </row>
    <row r="13">
      <c r="A13" s="17" t="n">
        <v>144</v>
      </c>
      <c r="B13" s="7" t="inlineStr">
        <is>
          <t>84275.0</t>
        </is>
      </c>
      <c r="C13" s="7" t="inlineStr">
        <is>
          <t>Security/ fire alarm systems</t>
        </is>
      </c>
      <c r="D13" s="40" t="inlineStr">
        <is>
          <t>Install controlled access system for common areas</t>
        </is>
      </c>
      <c r="E13" s="41" t="inlineStr">
        <is>
          <t>GC</t>
        </is>
      </c>
      <c r="F13" s="7" t="inlineStr">
        <is>
          <t>Year 1</t>
        </is>
      </c>
      <c r="G13" s="20" t="n">
        <v>20000</v>
      </c>
      <c r="H13" s="20" t="n">
        <v>0</v>
      </c>
      <c r="I13" s="21">
        <f>G13-H13</f>
        <v/>
      </c>
      <c r="J13" s="8">
        <f>IF(G13=0,0,H13/G13)</f>
        <v/>
      </c>
      <c r="K13" s="35" t="n">
        <v>4</v>
      </c>
      <c r="L13" s="8">
        <f>MIN(J13,1)</f>
        <v/>
      </c>
      <c r="M13" t="inlineStr">
        <is>
          <t>Install controlled access system for common areas</t>
        </is>
      </c>
      <c r="N13" s="7">
        <f>IF(E13="GC","1st Call","Other")</f>
        <v/>
      </c>
      <c r="O13" s="7">
        <f>IF(L13&gt;=1,"Complete",IF(L13&gt;0,"In Progress","Not Started"))</f>
        <v/>
      </c>
      <c r="Q13" s="35">
        <f>IFERROR(MID($A$1,FIND(" acq",$A$1)-4,4)*1,"")</f>
        <v/>
      </c>
      <c r="R13" s="7" t="n"/>
      <c r="S13" s="111" t="n"/>
    </row>
    <row r="14" ht="45" customHeight="1">
      <c r="A14" s="7" t="n">
        <v>156</v>
      </c>
      <c r="B14" s="7" t="inlineStr">
        <is>
          <t>84209.0</t>
        </is>
      </c>
      <c r="C14" s="7" t="inlineStr">
        <is>
          <t>Seismic Strapping</t>
        </is>
      </c>
      <c r="D14" s="40" t="inlineStr">
        <is>
          <t>Seismic Strapping - LPCA - The water heaters lacked seismic bracing straps. Provision of adequate seismic bracing is recommended.</t>
        </is>
      </c>
      <c r="E14" s="41" t="inlineStr">
        <is>
          <t>GC</t>
        </is>
      </c>
      <c r="F14" s="7" t="inlineStr">
        <is>
          <t>Year 1</t>
        </is>
      </c>
      <c r="G14" s="20" t="n">
        <v>20100</v>
      </c>
      <c r="H14" s="20" t="n">
        <v>20100</v>
      </c>
      <c r="I14" s="21">
        <f>G14-H14</f>
        <v/>
      </c>
      <c r="J14" s="8">
        <f>IF(G14=0,0,H14/G14)</f>
        <v/>
      </c>
      <c r="K14" s="35" t="n">
        <v>0</v>
      </c>
      <c r="L14" s="8">
        <f>MIN(J14,1)</f>
        <v/>
      </c>
      <c r="M14" t="inlineStr">
        <is>
          <t>Seismic Strapping - LPCA - The water heaters lacked seismic bracing straps. Provision of adequate seismic bracing is recommended.</t>
        </is>
      </c>
      <c r="N14" s="7">
        <f>IF(E14="GC","1st Call","Other")</f>
        <v/>
      </c>
      <c r="O14" s="7">
        <f>IF(L14&gt;=1,"Complete",IF(L14&gt;0,"In Progress","Not Started"))</f>
        <v/>
      </c>
      <c r="Q14" s="35">
        <f>IFERROR(MID($A$1,FIND(" acq",$A$1)-4,4)*1,"")</f>
        <v/>
      </c>
      <c r="R14" s="7" t="n"/>
      <c r="S14" s="131" t="n">
        <v>46357</v>
      </c>
    </row>
    <row r="15">
      <c r="A15" s="17" t="n">
        <v>118</v>
      </c>
      <c r="B15" s="7" t="inlineStr">
        <is>
          <t>84239.0</t>
        </is>
      </c>
      <c r="C15" s="7" t="inlineStr">
        <is>
          <t>Fire Stops</t>
        </is>
      </c>
      <c r="D15" s="40" t="inlineStr">
        <is>
          <t>Install Fire Stops</t>
        </is>
      </c>
      <c r="E15" s="67" t="inlineStr">
        <is>
          <t>Capex</t>
        </is>
      </c>
      <c r="F15" s="7" t="inlineStr">
        <is>
          <t>Year 1</t>
        </is>
      </c>
      <c r="G15" s="20" t="n">
        <v>21105</v>
      </c>
      <c r="H15" s="20" t="n">
        <v>16619.8</v>
      </c>
      <c r="I15" s="21">
        <f>G15-H15</f>
        <v/>
      </c>
      <c r="J15" s="8">
        <f>IF(G15=0,0,H15/G15)</f>
        <v/>
      </c>
      <c r="K15" s="35" t="inlineStr">
        <is>
          <t>N/A</t>
        </is>
      </c>
      <c r="L15" s="8">
        <f>MIN(J15,1)</f>
        <v/>
      </c>
      <c r="M15" t="inlineStr">
        <is>
          <t>Install Fire Stops</t>
        </is>
      </c>
      <c r="N15" s="7">
        <f>IF(E15="GC","1st Call","Other")</f>
        <v/>
      </c>
      <c r="O15" s="7">
        <f>IF(L15&gt;=1,"Complete",IF(L15&gt;0,"In Progress","Not Started"))</f>
        <v/>
      </c>
      <c r="Q15" s="35">
        <f>IFERROR(MID($A$1,FIND(" acq",$A$1)-4,4)*1,"")</f>
        <v/>
      </c>
      <c r="R15" s="7" t="n"/>
      <c r="S15" s="111" t="n"/>
    </row>
    <row r="16">
      <c r="A16" s="7" t="n">
        <v>23</v>
      </c>
      <c r="B16" s="7" t="inlineStr">
        <is>
          <t>84201.0</t>
        </is>
      </c>
      <c r="C16" s="7" t="inlineStr">
        <is>
          <t>Stripe parking areas</t>
        </is>
      </c>
      <c r="D16" s="40" t="inlineStr">
        <is>
          <t>Stripe Parking Area</t>
        </is>
      </c>
      <c r="E16" s="41" t="inlineStr">
        <is>
          <t>GC</t>
        </is>
      </c>
      <c r="F16" s="7" t="inlineStr">
        <is>
          <t>Year 1</t>
        </is>
      </c>
      <c r="G16" s="20" t="n">
        <v>22000</v>
      </c>
      <c r="H16" s="20" t="n">
        <v>0</v>
      </c>
      <c r="I16" s="21">
        <f>G16-H16</f>
        <v/>
      </c>
      <c r="J16" s="8">
        <f>IF(G16=0,0,H16/G16)</f>
        <v/>
      </c>
      <c r="K16" s="35" t="n">
        <v>4</v>
      </c>
      <c r="L16" s="8">
        <f>MIN(J16,1)</f>
        <v/>
      </c>
      <c r="M16" t="inlineStr">
        <is>
          <t>Stripe Parking Area</t>
        </is>
      </c>
      <c r="N16" s="7">
        <f>IF(E16="GC","1st Call","Other")</f>
        <v/>
      </c>
      <c r="O16" s="7">
        <f>IF(L16&gt;=1,"Complete",IF(L16&gt;0,"In Progress","Not Started"))</f>
        <v/>
      </c>
      <c r="Q16" s="35">
        <f>IFERROR(MID($A$1,FIND(" acq",$A$1)-4,4)*1,"")</f>
        <v/>
      </c>
      <c r="R16" s="7" t="n"/>
      <c r="S16" s="111" t="n"/>
    </row>
    <row r="17">
      <c r="A17" s="17" t="n">
        <v>26</v>
      </c>
      <c r="B17" s="7" t="inlineStr">
        <is>
          <t>84300.0</t>
        </is>
      </c>
      <c r="C17" s="7" t="inlineStr">
        <is>
          <t>Landscape irrigation</t>
        </is>
      </c>
      <c r="D17" s="40" t="inlineStr">
        <is>
          <t>Inspect and repair irrigation</t>
        </is>
      </c>
      <c r="E17" s="67" t="inlineStr">
        <is>
          <t>Capex</t>
        </is>
      </c>
      <c r="F17" s="7" t="inlineStr">
        <is>
          <t>Year 1</t>
        </is>
      </c>
      <c r="G17" s="20" t="n">
        <v>22500</v>
      </c>
      <c r="H17" s="20" t="n">
        <v>0</v>
      </c>
      <c r="I17" s="21">
        <f>G17-H17</f>
        <v/>
      </c>
      <c r="J17" s="8">
        <f>IF(G17=0,0,H17/G17)</f>
        <v/>
      </c>
      <c r="K17" s="35" t="inlineStr">
        <is>
          <t>N/A</t>
        </is>
      </c>
      <c r="L17" s="8">
        <f>MIN(J17,1)</f>
        <v/>
      </c>
      <c r="M17" t="inlineStr">
        <is>
          <t>Inspect and repair irrigation</t>
        </is>
      </c>
      <c r="N17" s="7">
        <f>IF(E17="GC","1st Call","Other")</f>
        <v/>
      </c>
      <c r="O17" s="7">
        <f>IF(L17&gt;=1,"Complete",IF(L17&gt;0,"In Progress","Not Started"))</f>
        <v/>
      </c>
      <c r="Q17" s="35">
        <f>IFERROR(MID($A$1,FIND(" acq",$A$1)-4,4)*1,"")</f>
        <v/>
      </c>
      <c r="R17" s="7" t="n"/>
      <c r="S17" s="111" t="n"/>
    </row>
    <row r="18">
      <c r="A18" s="17" t="n">
        <v>80</v>
      </c>
      <c r="B18" s="7" t="inlineStr">
        <is>
          <t>84433.0</t>
        </is>
      </c>
      <c r="C18" s="7" t="inlineStr">
        <is>
          <t xml:space="preserve">Sealants &amp; caulking </t>
        </is>
      </c>
      <c r="D18" s="40" t="inlineStr">
        <is>
          <t>Roof Sealants and Caulking</t>
        </is>
      </c>
      <c r="E18" s="41" t="inlineStr">
        <is>
          <t>GC</t>
        </is>
      </c>
      <c r="F18" s="7" t="inlineStr">
        <is>
          <t>Year 1</t>
        </is>
      </c>
      <c r="G18" s="20" t="n">
        <v>25000</v>
      </c>
      <c r="H18" s="20" t="n">
        <v>25000</v>
      </c>
      <c r="I18" s="21">
        <f>G18-H18</f>
        <v/>
      </c>
      <c r="J18" s="8">
        <f>IF(G18=0,0,H18/G18)</f>
        <v/>
      </c>
      <c r="K18" s="35" t="n">
        <v>0</v>
      </c>
      <c r="L18" s="8">
        <f>MIN(J18,1)</f>
        <v/>
      </c>
      <c r="M18" t="inlineStr">
        <is>
          <t>Roof Sealants and Caulking</t>
        </is>
      </c>
      <c r="N18" s="7">
        <f>IF(E18="GC","1st Call","Other")</f>
        <v/>
      </c>
      <c r="O18" s="7">
        <f>IF(L18&gt;=1,"Complete",IF(L18&gt;0,"In Progress","Not Started"))</f>
        <v/>
      </c>
      <c r="Q18" s="35">
        <f>IFERROR(MID($A$1,FIND(" acq",$A$1)-4,4)*1,"")</f>
        <v/>
      </c>
      <c r="R18" s="7" t="n"/>
      <c r="S18" s="111" t="n"/>
    </row>
    <row r="19">
      <c r="A19" s="7" t="n">
        <v>127</v>
      </c>
      <c r="B19" s="7" t="inlineStr">
        <is>
          <t>84208.0</t>
        </is>
      </c>
      <c r="C19" s="7" t="inlineStr">
        <is>
          <t>Office Clubhouse</t>
        </is>
      </c>
      <c r="D19" s="40" t="inlineStr">
        <is>
          <t>Clubhouse upgrades - Move office to pool clubhouse room.</t>
        </is>
      </c>
      <c r="E19" s="67" t="inlineStr">
        <is>
          <t>Capex</t>
        </is>
      </c>
      <c r="F19" s="7" t="inlineStr">
        <is>
          <t>Year 1</t>
        </is>
      </c>
      <c r="G19" s="20" t="n">
        <v>25000</v>
      </c>
      <c r="H19" s="20" t="n">
        <v>0</v>
      </c>
      <c r="I19" s="21">
        <f>G19-H19</f>
        <v/>
      </c>
      <c r="J19" s="8">
        <f>IF(G19=0,0,H19/G19)</f>
        <v/>
      </c>
      <c r="K19" s="35" t="inlineStr">
        <is>
          <t>N/A</t>
        </is>
      </c>
      <c r="L19" s="8">
        <f>MIN(J19,1)</f>
        <v/>
      </c>
      <c r="M19" t="inlineStr">
        <is>
          <t>Clubhouse upgrades - Move office to pool clubhouse room.</t>
        </is>
      </c>
      <c r="N19" s="7">
        <f>IF(E19="GC","1st Call","Other")</f>
        <v/>
      </c>
      <c r="O19" s="7">
        <f>IF(L19&gt;=1,"Complete",IF(L19&gt;0,"In Progress","Not Started"))</f>
        <v/>
      </c>
      <c r="Q19" s="35">
        <f>IFERROR(MID($A$1,FIND(" acq",$A$1)-4,4)*1,"")</f>
        <v/>
      </c>
      <c r="R19" s="7" t="n"/>
      <c r="S19" s="111" t="n"/>
    </row>
    <row r="20">
      <c r="A20" s="7" t="n">
        <v>165</v>
      </c>
      <c r="B20" s="7" t="inlineStr">
        <is>
          <t>84210.0</t>
        </is>
      </c>
      <c r="C20" s="7" t="inlineStr">
        <is>
          <t>Electrical distribution</t>
        </is>
      </c>
      <c r="D20" s="40" t="inlineStr">
        <is>
          <t>Inspect and repair lighting controllers on all buildings</t>
        </is>
      </c>
      <c r="E20" s="41" t="inlineStr">
        <is>
          <t>GC</t>
        </is>
      </c>
      <c r="F20" s="7" t="inlineStr">
        <is>
          <t>Year 1</t>
        </is>
      </c>
      <c r="G20" s="20" t="n">
        <v>26000</v>
      </c>
      <c r="H20" s="20" t="n">
        <v>0</v>
      </c>
      <c r="I20" s="21">
        <f>G20-H20</f>
        <v/>
      </c>
      <c r="J20" s="8">
        <f>IF(G20=0,0,H20/G20)</f>
        <v/>
      </c>
      <c r="K20" s="35" t="n">
        <v>4</v>
      </c>
      <c r="L20" s="8">
        <f>MIN(J20,1)</f>
        <v/>
      </c>
      <c r="M20" t="inlineStr">
        <is>
          <t>Inspect and repair lighting controllers on all buildings</t>
        </is>
      </c>
      <c r="N20" s="7">
        <f>IF(E20="GC","1st Call","Other")</f>
        <v/>
      </c>
      <c r="O20" s="7">
        <f>IF(L20&gt;=1,"Complete",IF(L20&gt;0,"In Progress","Not Started"))</f>
        <v/>
      </c>
      <c r="Q20" s="35">
        <f>IFERROR(MID($A$1,FIND(" acq",$A$1)-4,4)*1,"")</f>
        <v/>
      </c>
      <c r="R20" s="7" t="n"/>
      <c r="S20" s="111" t="n"/>
    </row>
    <row r="21">
      <c r="A21" s="17" t="n">
        <v>166</v>
      </c>
      <c r="B21" s="7" t="inlineStr">
        <is>
          <t>84210.0</t>
        </is>
      </c>
      <c r="C21" s="7" t="inlineStr">
        <is>
          <t>Common area light fixtures</t>
        </is>
      </c>
      <c r="D21" s="40" t="inlineStr">
        <is>
          <t>Replace pole lights with LED</t>
        </is>
      </c>
      <c r="E21" s="41" t="inlineStr">
        <is>
          <t>GC</t>
        </is>
      </c>
      <c r="F21" s="7" t="inlineStr">
        <is>
          <t>Year 1</t>
        </is>
      </c>
      <c r="G21" s="20" t="n">
        <v>28000</v>
      </c>
      <c r="H21" s="20" t="n">
        <v>0</v>
      </c>
      <c r="I21" s="21">
        <f>G21-H21</f>
        <v/>
      </c>
      <c r="J21" s="8">
        <f>IF(G21=0,0,H21/G21)</f>
        <v/>
      </c>
      <c r="K21" s="35" t="n">
        <v>4</v>
      </c>
      <c r="L21" s="8">
        <f>MIN(J21,1)</f>
        <v/>
      </c>
      <c r="M21" t="inlineStr">
        <is>
          <t>Replace pole lights with LED</t>
        </is>
      </c>
      <c r="N21" s="7">
        <f>IF(E21="GC","1st Call","Other")</f>
        <v/>
      </c>
      <c r="O21" s="7">
        <f>IF(L21&gt;=1,"Complete",IF(L21&gt;0,"In Progress","Not Started"))</f>
        <v/>
      </c>
      <c r="Q21" s="35">
        <f>IFERROR(MID($A$1,FIND(" acq",$A$1)-4,4)*1,"")</f>
        <v/>
      </c>
      <c r="R21" s="7" t="n"/>
      <c r="S21" s="111" t="n"/>
    </row>
    <row r="22" ht="30" customHeight="1">
      <c r="A22" s="7" t="n">
        <v>68</v>
      </c>
      <c r="B22" s="7" t="inlineStr">
        <is>
          <t>84104.0</t>
        </is>
      </c>
      <c r="C22" s="7" t="inlineStr">
        <is>
          <t>Repair balcony framing &amp; decking</t>
        </is>
      </c>
      <c r="D22" s="40" t="inlineStr">
        <is>
          <t>SB 721 needed, minor repairs included. Anything more extensive will need a change order. Catwalk railing potentially too short.</t>
        </is>
      </c>
      <c r="E22" s="41" t="inlineStr">
        <is>
          <t>GC</t>
        </is>
      </c>
      <c r="F22" s="7" t="inlineStr">
        <is>
          <t>Year 1</t>
        </is>
      </c>
      <c r="G22" s="20" t="n">
        <v>30000</v>
      </c>
      <c r="H22" s="20" t="n">
        <v>0</v>
      </c>
      <c r="I22" s="21">
        <f>G22-H22</f>
        <v/>
      </c>
      <c r="J22" s="8">
        <f>IF(G22=0,0,H22/G22)</f>
        <v/>
      </c>
      <c r="K22" s="35" t="n">
        <v>4</v>
      </c>
      <c r="L22" s="8">
        <f>MIN(J22,1)</f>
        <v/>
      </c>
      <c r="M22" t="inlineStr">
        <is>
          <t>SB 721 needed, minor repairs included. Anything more extensive will need a change order. Catwalk railing potentially too short.</t>
        </is>
      </c>
      <c r="N22" s="7">
        <f>IF(E22="GC","1st Call","Other")</f>
        <v/>
      </c>
      <c r="O22" s="7">
        <f>IF(L22&gt;=1,"Complete",IF(L22&gt;0,"In Progress","Not Started"))</f>
        <v/>
      </c>
      <c r="Q22" s="35">
        <f>IFERROR(MID($A$1,FIND(" acq",$A$1)-4,4)*1,"")</f>
        <v/>
      </c>
      <c r="R22" s="7" t="n"/>
      <c r="S22" s="111" t="n"/>
    </row>
    <row r="23">
      <c r="A23" s="17" t="n">
        <v>167</v>
      </c>
      <c r="B23" s="7" t="inlineStr">
        <is>
          <t>84210.0</t>
        </is>
      </c>
      <c r="C23" s="7" t="inlineStr">
        <is>
          <t>Replace breezeway lights</t>
        </is>
      </c>
      <c r="D23" s="40" t="inlineStr">
        <is>
          <t>Replace doorway sconces</t>
        </is>
      </c>
      <c r="E23" s="41" t="inlineStr">
        <is>
          <t>GC</t>
        </is>
      </c>
      <c r="F23" s="7" t="inlineStr">
        <is>
          <t>Year 1</t>
        </is>
      </c>
      <c r="G23" s="20" t="n">
        <v>32100</v>
      </c>
      <c r="H23" s="20" t="n">
        <v>0</v>
      </c>
      <c r="I23" s="21">
        <f>G23-H23</f>
        <v/>
      </c>
      <c r="J23" s="8">
        <f>IF(G23=0,0,H23/G23)</f>
        <v/>
      </c>
      <c r="K23" s="35" t="n">
        <v>4</v>
      </c>
      <c r="L23" s="8">
        <f>MIN(J23,1)</f>
        <v/>
      </c>
      <c r="M23" t="inlineStr">
        <is>
          <t>Replace doorway sconces</t>
        </is>
      </c>
      <c r="N23" s="7">
        <f>IF(E23="GC","1st Call","Other")</f>
        <v/>
      </c>
      <c r="O23" s="7">
        <f>IF(L23&gt;=1,"Complete",IF(L23&gt;0,"In Progress","Not Started"))</f>
        <v/>
      </c>
      <c r="Q23" s="35">
        <f>IFERROR(MID($A$1,FIND(" acq",$A$1)-4,4)*1,"")</f>
        <v/>
      </c>
      <c r="R23" s="7" t="n"/>
      <c r="S23" s="111" t="n"/>
    </row>
    <row r="24">
      <c r="A24" s="7" t="n">
        <v>79</v>
      </c>
      <c r="B24" s="7" t="inlineStr">
        <is>
          <t>84433.0</t>
        </is>
      </c>
      <c r="C24" s="7" t="inlineStr">
        <is>
          <t>Flashing</t>
        </is>
      </c>
      <c r="D24" s="40" t="inlineStr">
        <is>
          <t>Flashing around chimneys to be replaced as needed</t>
        </is>
      </c>
      <c r="E24" s="41" t="inlineStr">
        <is>
          <t>GC</t>
        </is>
      </c>
      <c r="F24" s="7" t="inlineStr">
        <is>
          <t>Year 1</t>
        </is>
      </c>
      <c r="G24" s="20" t="n">
        <v>35000</v>
      </c>
      <c r="H24" s="20" t="n">
        <v>35000</v>
      </c>
      <c r="I24" s="21">
        <f>G24-H24</f>
        <v/>
      </c>
      <c r="J24" s="8">
        <f>IF(G24=0,0,H24/G24)</f>
        <v/>
      </c>
      <c r="K24" s="35" t="n">
        <v>0</v>
      </c>
      <c r="L24" s="8">
        <f>MIN(J24,1)</f>
        <v/>
      </c>
      <c r="M24" t="inlineStr">
        <is>
          <t>Flashing around chimneys to be replaced as needed</t>
        </is>
      </c>
      <c r="N24" s="7">
        <f>IF(E24="GC","1st Call","Other")</f>
        <v/>
      </c>
      <c r="O24" s="7">
        <f>IF(L24&gt;=1,"Complete",IF(L24&gt;0,"In Progress","Not Started"))</f>
        <v/>
      </c>
      <c r="Q24" s="35">
        <f>IFERROR(MID($A$1,FIND(" acq",$A$1)-4,4)*1,"")</f>
        <v/>
      </c>
      <c r="R24" s="7" t="n"/>
      <c r="S24" s="111" t="n"/>
    </row>
    <row r="25">
      <c r="A25" s="17" t="n">
        <v>22</v>
      </c>
      <c r="B25" s="7" t="inlineStr">
        <is>
          <t>84204.0</t>
        </is>
      </c>
      <c r="C25" s="7" t="inlineStr">
        <is>
          <t>Pavement</t>
        </is>
      </c>
      <c r="D25" s="40" t="inlineStr">
        <is>
          <t>Replace areas of potholes</t>
        </is>
      </c>
      <c r="E25" s="41" t="inlineStr">
        <is>
          <t>GC</t>
        </is>
      </c>
      <c r="F25" s="7" t="inlineStr">
        <is>
          <t>Year 1</t>
        </is>
      </c>
      <c r="G25" s="20" t="n">
        <v>36000</v>
      </c>
      <c r="H25" s="20" t="n">
        <v>0</v>
      </c>
      <c r="I25" s="21">
        <f>G25-H25</f>
        <v/>
      </c>
      <c r="J25" s="8">
        <f>IF(G25=0,0,H25/G25)</f>
        <v/>
      </c>
      <c r="K25" s="35" t="n">
        <v>4</v>
      </c>
      <c r="L25" s="8">
        <f>MIN(J25,1)</f>
        <v/>
      </c>
      <c r="M25" t="inlineStr">
        <is>
          <t>Replace areas of potholes</t>
        </is>
      </c>
      <c r="N25" s="7">
        <f>IF(E25="GC","1st Call","Other")</f>
        <v/>
      </c>
      <c r="O25" s="7">
        <f>IF(L25&gt;=1,"Complete",IF(L25&gt;0,"In Progress","Not Started"))</f>
        <v/>
      </c>
      <c r="Q25" s="35">
        <f>IFERROR(MID($A$1,FIND(" acq",$A$1)-4,4)*1,"")</f>
        <v/>
      </c>
      <c r="R25" s="7" t="n"/>
      <c r="S25" s="111" t="n"/>
    </row>
    <row r="26">
      <c r="A26" s="7" t="n">
        <v>69</v>
      </c>
      <c r="B26" s="7" t="inlineStr">
        <is>
          <t>84121.0</t>
        </is>
      </c>
      <c r="C26" s="7" t="inlineStr">
        <is>
          <t>Repair patio/balcony railings</t>
        </is>
      </c>
      <c r="D26" s="40" t="inlineStr">
        <is>
          <t>Scrap and paint, secure</t>
        </is>
      </c>
      <c r="E26" s="41" t="inlineStr">
        <is>
          <t>GC</t>
        </is>
      </c>
      <c r="F26" s="7" t="inlineStr">
        <is>
          <t>Year 1</t>
        </is>
      </c>
      <c r="G26" s="20" t="n">
        <v>36000</v>
      </c>
      <c r="H26" s="20" t="n">
        <v>0</v>
      </c>
      <c r="I26" s="21">
        <f>G26-H26</f>
        <v/>
      </c>
      <c r="J26" s="8">
        <f>IF(G26=0,0,H26/G26)</f>
        <v/>
      </c>
      <c r="K26" s="35" t="n">
        <v>4</v>
      </c>
      <c r="L26" s="8">
        <f>MIN(J26,1)</f>
        <v/>
      </c>
      <c r="M26" t="inlineStr">
        <is>
          <t>Scrap and paint, secure</t>
        </is>
      </c>
      <c r="N26" s="7">
        <f>IF(E26="GC","1st Call","Other")</f>
        <v/>
      </c>
      <c r="O26" s="7">
        <f>IF(L26&gt;=1,"Complete",IF(L26&gt;0,"In Progress","Not Started"))</f>
        <v/>
      </c>
      <c r="Q26" s="35">
        <f>IFERROR(MID($A$1,FIND(" acq",$A$1)-4,4)*1,"")</f>
        <v/>
      </c>
      <c r="R26" s="7" t="n"/>
      <c r="S26" s="111" t="n"/>
    </row>
    <row r="27">
      <c r="A27" s="17" t="n">
        <v>78</v>
      </c>
      <c r="B27" s="7" t="inlineStr">
        <is>
          <t>84202.0</t>
        </is>
      </c>
      <c r="C27" s="7" t="inlineStr">
        <is>
          <t>Gutters &amp; downspouts</t>
        </is>
      </c>
      <c r="D27" s="40" t="inlineStr">
        <is>
          <t>Secure and clean gutters</t>
        </is>
      </c>
      <c r="E27" s="41" t="inlineStr">
        <is>
          <t>GC</t>
        </is>
      </c>
      <c r="F27" s="7" t="inlineStr">
        <is>
          <t>Year 1</t>
        </is>
      </c>
      <c r="G27" s="20" t="n">
        <v>36000</v>
      </c>
      <c r="H27" s="20" t="n">
        <v>36000</v>
      </c>
      <c r="I27" s="21">
        <f>G27-H27</f>
        <v/>
      </c>
      <c r="J27" s="8">
        <f>IF(G27=0,0,H27/G27)</f>
        <v/>
      </c>
      <c r="K27" s="35" t="n">
        <v>0</v>
      </c>
      <c r="L27" s="8">
        <f>MIN(J27,1)</f>
        <v/>
      </c>
      <c r="M27" t="inlineStr">
        <is>
          <t>Secure and clean gutters</t>
        </is>
      </c>
      <c r="N27" s="7">
        <f>IF(E27="GC","1st Call","Other")</f>
        <v/>
      </c>
      <c r="O27" s="7">
        <f>IF(L27&gt;=1,"Complete",IF(L27&gt;0,"In Progress","Not Started"))</f>
        <v/>
      </c>
      <c r="Q27" s="35">
        <f>IFERROR(MID($A$1,FIND(" acq",$A$1)-4,4)*1,"")</f>
        <v/>
      </c>
      <c r="R27" s="7" t="n"/>
      <c r="S27" s="111" t="n"/>
    </row>
    <row r="28">
      <c r="A28" s="7" t="n">
        <v>16</v>
      </c>
      <c r="B28" s="7" t="inlineStr">
        <is>
          <t>83307.0</t>
        </is>
      </c>
      <c r="C28" s="7" t="inlineStr">
        <is>
          <t>Landscape Cleanup and Enhancements</t>
        </is>
      </c>
      <c r="D28" s="40" t="inlineStr">
        <is>
          <t>Tree trim</t>
        </is>
      </c>
      <c r="E28" s="67" t="inlineStr">
        <is>
          <t>Capex</t>
        </is>
      </c>
      <c r="F28" s="7" t="inlineStr">
        <is>
          <t>Year 1</t>
        </is>
      </c>
      <c r="G28" s="20" t="n">
        <v>42500</v>
      </c>
      <c r="H28" s="20" t="n">
        <v>17654</v>
      </c>
      <c r="I28" s="21">
        <f>G28-H28</f>
        <v/>
      </c>
      <c r="J28" s="8">
        <f>IF(G28=0,0,H28/G28)</f>
        <v/>
      </c>
      <c r="K28" s="35" t="inlineStr">
        <is>
          <t>N/A</t>
        </is>
      </c>
      <c r="L28" s="8">
        <f>MIN(J28,1)</f>
        <v/>
      </c>
      <c r="M28" t="inlineStr">
        <is>
          <t>Tree trim</t>
        </is>
      </c>
      <c r="N28" s="7">
        <f>IF(E28="GC","1st Call","Other")</f>
        <v/>
      </c>
      <c r="O28" s="7">
        <f>IF(L28&gt;=1,"Complete",IF(L28&gt;0,"In Progress","Not Started"))</f>
        <v/>
      </c>
      <c r="Q28" s="35">
        <f>IFERROR(MID($A$1,FIND(" acq",$A$1)-4,4)*1,"")</f>
        <v/>
      </c>
      <c r="R28" s="7" t="n"/>
      <c r="S28" s="111" t="n"/>
    </row>
    <row r="29" ht="30" customHeight="1">
      <c r="A29" s="7" t="n">
        <v>40</v>
      </c>
      <c r="B29" s="7" t="inlineStr">
        <is>
          <t>84111.0</t>
        </is>
      </c>
      <c r="C29" s="7" t="inlineStr">
        <is>
          <t>Dumpster enclosures</t>
        </is>
      </c>
      <c r="D29" s="40" t="inlineStr">
        <is>
          <t>Replace exisiting dumpster enclosures with new structures throughout property</t>
        </is>
      </c>
      <c r="E29" s="41" t="inlineStr">
        <is>
          <t>GC</t>
        </is>
      </c>
      <c r="F29" s="7" t="inlineStr">
        <is>
          <t>Year 1</t>
        </is>
      </c>
      <c r="G29" s="20" t="n">
        <v>45000</v>
      </c>
      <c r="H29" s="20" t="n">
        <v>0</v>
      </c>
      <c r="I29" s="21">
        <f>G29-H29</f>
        <v/>
      </c>
      <c r="J29" s="8">
        <f>IF(G29=0,0,H29/G29)</f>
        <v/>
      </c>
      <c r="K29" s="35" t="n">
        <v>4</v>
      </c>
      <c r="L29" s="8">
        <f>MIN(J29,1)</f>
        <v/>
      </c>
      <c r="M29" t="inlineStr">
        <is>
          <t>Replace exisiting dumpster enclosures with new structures throughout property</t>
        </is>
      </c>
      <c r="N29" s="7">
        <f>IF(E29="GC","1st Call","Other")</f>
        <v/>
      </c>
      <c r="O29" s="7">
        <f>IF(L29&gt;=1,"Complete",IF(L29&gt;0,"In Progress","Not Started"))</f>
        <v/>
      </c>
      <c r="Q29" s="35">
        <f>IFERROR(MID($A$1,FIND(" acq",$A$1)-4,4)*1,"")</f>
        <v/>
      </c>
      <c r="R29" s="7" t="n"/>
      <c r="S29" s="111" t="n"/>
    </row>
    <row r="30">
      <c r="A30" s="17" t="n">
        <v>95</v>
      </c>
      <c r="B30" s="7" t="inlineStr">
        <is>
          <t>84105.0</t>
        </is>
      </c>
      <c r="C30" s="7" t="inlineStr">
        <is>
          <t>Shutters</t>
        </is>
      </c>
      <c r="D30" s="40" t="inlineStr">
        <is>
          <t>Repair/replacement of damaged shutters throughout</t>
        </is>
      </c>
      <c r="E30" s="41" t="inlineStr">
        <is>
          <t>GC</t>
        </is>
      </c>
      <c r="F30" s="7" t="inlineStr">
        <is>
          <t>Year 1</t>
        </is>
      </c>
      <c r="G30" s="20" t="n">
        <v>45000</v>
      </c>
      <c r="H30" s="20" t="n">
        <v>0</v>
      </c>
      <c r="I30" s="21">
        <f>G30-H30</f>
        <v/>
      </c>
      <c r="J30" s="8">
        <f>IF(G30=0,0,H30/G30)</f>
        <v/>
      </c>
      <c r="K30" s="35" t="n">
        <v>4</v>
      </c>
      <c r="L30" s="8">
        <f>MIN(J30,1)</f>
        <v/>
      </c>
      <c r="M30" t="inlineStr">
        <is>
          <t>Repair/replacement of damaged shutters throughout</t>
        </is>
      </c>
      <c r="N30" s="7">
        <f>IF(E30="GC","1st Call","Other")</f>
        <v/>
      </c>
      <c r="O30" s="7">
        <f>IF(L30&gt;=1,"Complete",IF(L30&gt;0,"In Progress","Not Started"))</f>
        <v/>
      </c>
      <c r="Q30" s="35">
        <f>IFERROR(MID($A$1,FIND(" acq",$A$1)-4,4)*1,"")</f>
        <v/>
      </c>
      <c r="R30" s="7" t="n"/>
      <c r="S30" s="111" t="n"/>
    </row>
    <row r="31">
      <c r="A31" s="17" t="n">
        <v>141</v>
      </c>
      <c r="B31" s="7" t="inlineStr">
        <is>
          <t>84260.0</t>
        </is>
      </c>
      <c r="C31" s="7" t="inlineStr">
        <is>
          <t xml:space="preserve">Mailboxes </t>
        </is>
      </c>
      <c r="D31" s="40" t="inlineStr">
        <is>
          <t>Current boxes are damaged</t>
        </is>
      </c>
      <c r="E31" s="41" t="inlineStr">
        <is>
          <t>GC</t>
        </is>
      </c>
      <c r="F31" s="7" t="inlineStr">
        <is>
          <t>Year 1</t>
        </is>
      </c>
      <c r="G31" s="20" t="n">
        <v>46500</v>
      </c>
      <c r="H31" s="20" t="n">
        <v>0</v>
      </c>
      <c r="I31" s="21">
        <f>G31-H31</f>
        <v/>
      </c>
      <c r="J31" s="8">
        <f>IF(G31=0,0,H31/G31)</f>
        <v/>
      </c>
      <c r="K31" s="35" t="n">
        <v>4</v>
      </c>
      <c r="L31" s="8">
        <f>MIN(J31,1)</f>
        <v/>
      </c>
      <c r="M31" t="inlineStr">
        <is>
          <t>Current boxes are damaged</t>
        </is>
      </c>
      <c r="N31" s="7">
        <f>IF(E31="GC","1st Call","Other")</f>
        <v/>
      </c>
      <c r="O31" s="7">
        <f>IF(L31&gt;=1,"Complete",IF(L31&gt;0,"In Progress","Not Started"))</f>
        <v/>
      </c>
      <c r="Q31" s="35">
        <f>IFERROR(MID($A$1,FIND(" acq",$A$1)-4,4)*1,"")</f>
        <v/>
      </c>
      <c r="R31" s="7" t="n"/>
      <c r="S31" s="111" t="n"/>
    </row>
    <row r="32">
      <c r="A32" s="7" t="n">
        <v>17</v>
      </c>
      <c r="B32" s="7" t="inlineStr">
        <is>
          <t>84204.0</t>
        </is>
      </c>
      <c r="C32" s="7" t="inlineStr">
        <is>
          <t xml:space="preserve">Asphalt Coating </t>
        </is>
      </c>
      <c r="D32" s="40" t="inlineStr">
        <is>
          <t>Fill asphalt cracks, seal coat</t>
        </is>
      </c>
      <c r="E32" s="41" t="inlineStr">
        <is>
          <t>GC</t>
        </is>
      </c>
      <c r="F32" s="7" t="inlineStr">
        <is>
          <t>Year 1</t>
        </is>
      </c>
      <c r="G32" s="20" t="n">
        <v>47500</v>
      </c>
      <c r="H32" s="20" t="n">
        <v>0</v>
      </c>
      <c r="I32" s="21">
        <f>G32-H32</f>
        <v/>
      </c>
      <c r="J32" s="8">
        <f>IF(G32=0,0,H32/G32)</f>
        <v/>
      </c>
      <c r="K32" s="35" t="n">
        <v>4</v>
      </c>
      <c r="L32" s="8">
        <f>MIN(J32,1)</f>
        <v/>
      </c>
      <c r="M32" t="inlineStr">
        <is>
          <t>Fill asphalt cracks, seal coat</t>
        </is>
      </c>
      <c r="N32" s="7">
        <f>IF(E32="GC","1st Call","Other")</f>
        <v/>
      </c>
      <c r="O32" s="7">
        <f>IF(L32&gt;=1,"Complete",IF(L32&gt;0,"In Progress","Not Started"))</f>
        <v/>
      </c>
      <c r="Q32" s="35">
        <f>IFERROR(MID($A$1,FIND(" acq",$A$1)-4,4)*1,"")</f>
        <v/>
      </c>
      <c r="R32" s="7" t="n"/>
      <c r="S32" s="111" t="n"/>
    </row>
    <row r="33">
      <c r="A33" s="7" t="n">
        <v>18</v>
      </c>
      <c r="B33" s="7" t="inlineStr">
        <is>
          <t>84095.0</t>
        </is>
      </c>
      <c r="C33" s="7" t="inlineStr">
        <is>
          <t>Resurface swimming pool</t>
        </is>
      </c>
      <c r="D33" s="40" t="inlineStr">
        <is>
          <t>Two pools - resurface 2 pools</t>
        </is>
      </c>
      <c r="E33" s="41" t="inlineStr">
        <is>
          <t>GC</t>
        </is>
      </c>
      <c r="F33" s="7" t="inlineStr">
        <is>
          <t>Year 1</t>
        </is>
      </c>
      <c r="G33" s="20" t="n">
        <v>50000</v>
      </c>
      <c r="H33" s="20" t="n">
        <v>15000</v>
      </c>
      <c r="I33" s="21">
        <f>G33-H33</f>
        <v/>
      </c>
      <c r="J33" s="8">
        <f>IF(G33=0,0,H33/G33)</f>
        <v/>
      </c>
      <c r="K33" s="35" t="n">
        <v>3</v>
      </c>
      <c r="L33" s="8">
        <f>MIN(J33,1)</f>
        <v/>
      </c>
      <c r="M33" t="inlineStr">
        <is>
          <t>Two pools - resurface 2 pools</t>
        </is>
      </c>
      <c r="N33" s="7">
        <f>IF(E33="GC","1st Call","Other")</f>
        <v/>
      </c>
      <c r="O33" s="7">
        <f>IF(L33&gt;=1,"Complete",IF(L33&gt;0,"In Progress","Not Started"))</f>
        <v/>
      </c>
      <c r="Q33" s="35">
        <f>IFERROR(MID($A$1,FIND(" acq",$A$1)-4,4)*1,"")</f>
        <v/>
      </c>
      <c r="R33" s="7" t="n"/>
      <c r="S33" s="111" t="n"/>
    </row>
    <row r="34">
      <c r="A34" s="17" t="n">
        <v>19</v>
      </c>
      <c r="B34" s="7" t="inlineStr">
        <is>
          <t>84361.0</t>
        </is>
      </c>
      <c r="C34" s="7" t="inlineStr">
        <is>
          <t>Pool maintenance</t>
        </is>
      </c>
      <c r="D34" s="40" t="inlineStr">
        <is>
          <t>Deck cleaning &amp; Equipment repair/replacement</t>
        </is>
      </c>
      <c r="E34" s="41" t="inlineStr">
        <is>
          <t>GC</t>
        </is>
      </c>
      <c r="F34" s="7" t="inlineStr">
        <is>
          <t>Year 1</t>
        </is>
      </c>
      <c r="G34" s="20" t="n">
        <v>50000</v>
      </c>
      <c r="H34" s="20" t="n">
        <v>15000</v>
      </c>
      <c r="I34" s="21">
        <f>G34-H34</f>
        <v/>
      </c>
      <c r="J34" s="8">
        <f>IF(G34=0,0,H34/G34)</f>
        <v/>
      </c>
      <c r="K34" s="35" t="n">
        <v>3</v>
      </c>
      <c r="L34" s="8">
        <f>MIN(J34,1)</f>
        <v/>
      </c>
      <c r="M34" t="inlineStr">
        <is>
          <t>Deck cleaning &amp; Equipment repair/replacement</t>
        </is>
      </c>
      <c r="N34" s="7">
        <f>IF(E34="GC","1st Call","Other")</f>
        <v/>
      </c>
      <c r="O34" s="7">
        <f>IF(L34&gt;=1,"Complete",IF(L34&gt;0,"In Progress","Not Started"))</f>
        <v/>
      </c>
      <c r="Q34" s="35">
        <f>IFERROR(MID($A$1,FIND(" acq",$A$1)-4,4)*1,"")</f>
        <v/>
      </c>
      <c r="R34" s="7" t="n"/>
      <c r="S34" s="111" t="n"/>
    </row>
    <row r="35">
      <c r="A35" s="7" t="n">
        <v>28</v>
      </c>
      <c r="B35" s="7" t="inlineStr">
        <is>
          <t>84205.0</t>
        </is>
      </c>
      <c r="C35" s="7" t="inlineStr">
        <is>
          <t>Fences &amp; gates - site perimeter</t>
        </is>
      </c>
      <c r="D35" s="40" t="inlineStr">
        <is>
          <t>Replace fences between units</t>
        </is>
      </c>
      <c r="E35" s="41" t="inlineStr">
        <is>
          <t>GC</t>
        </is>
      </c>
      <c r="F35" s="7" t="inlineStr">
        <is>
          <t>Year 1</t>
        </is>
      </c>
      <c r="G35" s="20" t="n">
        <v>75000</v>
      </c>
      <c r="H35" s="20" t="n">
        <v>0</v>
      </c>
      <c r="I35" s="21">
        <f>G35-H35</f>
        <v/>
      </c>
      <c r="J35" s="8">
        <f>IF(G35=0,0,H35/G35)</f>
        <v/>
      </c>
      <c r="K35" s="35" t="n">
        <v>4</v>
      </c>
      <c r="L35" s="8">
        <f>MIN(J35,1)</f>
        <v/>
      </c>
      <c r="M35" t="inlineStr">
        <is>
          <t>Replace fences between units</t>
        </is>
      </c>
      <c r="N35" s="7">
        <f>IF(E35="GC","1st Call","Other")</f>
        <v/>
      </c>
      <c r="O35" s="7">
        <f>IF(L35&gt;=1,"Complete",IF(L35&gt;0,"In Progress","Not Started"))</f>
        <v/>
      </c>
      <c r="Q35" s="35">
        <f>IFERROR(MID($A$1,FIND(" acq",$A$1)-4,4)*1,"")</f>
        <v/>
      </c>
      <c r="R35" s="7" t="n"/>
      <c r="S35" s="111" t="n"/>
    </row>
    <row r="36">
      <c r="A36" s="17" t="n">
        <v>130</v>
      </c>
      <c r="B36" s="7" t="inlineStr">
        <is>
          <t>84190.0</t>
        </is>
      </c>
      <c r="C36" s="7" t="inlineStr">
        <is>
          <t>Fitness Center Remodel</t>
        </is>
      </c>
      <c r="D36" s="40" t="inlineStr">
        <is>
          <t>Convert other clubhouse (high ceiling) into a fitness center</t>
        </is>
      </c>
      <c r="E36" s="67" t="inlineStr">
        <is>
          <t>Capex</t>
        </is>
      </c>
      <c r="F36" s="7" t="inlineStr">
        <is>
          <t>Year 1</t>
        </is>
      </c>
      <c r="G36" s="20" t="n">
        <v>75000</v>
      </c>
      <c r="H36" s="20" t="n">
        <v>0</v>
      </c>
      <c r="I36" s="21">
        <f>G36-H36</f>
        <v/>
      </c>
      <c r="J36" s="8">
        <f>IF(G36=0,0,H36/G36)</f>
        <v/>
      </c>
      <c r="K36" s="35" t="inlineStr">
        <is>
          <t>N/A</t>
        </is>
      </c>
      <c r="L36" s="8">
        <f>MIN(J36,1)</f>
        <v/>
      </c>
      <c r="M36" t="inlineStr">
        <is>
          <t>Convert other clubhouse (high ceiling) into a fitness center</t>
        </is>
      </c>
      <c r="N36" s="7">
        <f>IF(E36="GC","1st Call","Other")</f>
        <v/>
      </c>
      <c r="O36" s="7">
        <f>IF(L36&gt;=1,"Complete",IF(L36&gt;0,"In Progress","Not Started"))</f>
        <v/>
      </c>
      <c r="Q36" s="35">
        <f>IFERROR(MID($A$1,FIND(" acq",$A$1)-4,4)*1,"")</f>
        <v/>
      </c>
      <c r="R36" s="7" t="n"/>
      <c r="S36" s="111" t="n"/>
    </row>
    <row r="37">
      <c r="A37" s="17" t="n">
        <v>86</v>
      </c>
      <c r="B37" s="7" t="inlineStr">
        <is>
          <t>84206.0</t>
        </is>
      </c>
      <c r="C37" s="7" t="inlineStr">
        <is>
          <t>Repair / replace wood shingles</t>
        </is>
      </c>
      <c r="D37" s="40" t="inlineStr">
        <is>
          <t>Replace any damage faux cedar shake</t>
        </is>
      </c>
      <c r="E37" s="41" t="inlineStr">
        <is>
          <t>GC</t>
        </is>
      </c>
      <c r="F37" s="7" t="inlineStr">
        <is>
          <t>Year 1</t>
        </is>
      </c>
      <c r="G37" s="20" t="n">
        <v>85000</v>
      </c>
      <c r="H37" s="20" t="n">
        <v>0</v>
      </c>
      <c r="I37" s="21">
        <f>G37-H37</f>
        <v/>
      </c>
      <c r="J37" s="8">
        <f>IF(G37=0,0,H37/G37)</f>
        <v/>
      </c>
      <c r="K37" s="35" t="n">
        <v>4</v>
      </c>
      <c r="L37" s="8">
        <f>MIN(J37,1)</f>
        <v/>
      </c>
      <c r="M37" t="inlineStr">
        <is>
          <t>Replace any damage faux cedar shake</t>
        </is>
      </c>
      <c r="N37" s="7">
        <f>IF(E37="GC","1st Call","Other")</f>
        <v/>
      </c>
      <c r="O37" s="7">
        <f>IF(L37&gt;=1,"Complete",IF(L37&gt;0,"In Progress","Not Started"))</f>
        <v/>
      </c>
      <c r="Q37" s="35">
        <f>IFERROR(MID($A$1,FIND(" acq",$A$1)-4,4)*1,"")</f>
        <v/>
      </c>
      <c r="R37" s="7" t="n"/>
      <c r="S37" s="111" t="n"/>
    </row>
    <row r="38">
      <c r="A38" s="7" t="n">
        <v>85</v>
      </c>
      <c r="B38" s="7" t="inlineStr">
        <is>
          <t>84206.0</t>
        </is>
      </c>
      <c r="C38" s="7" t="inlineStr">
        <is>
          <t>Repair / replace cement fiber siding</t>
        </is>
      </c>
      <c r="D38" s="40" t="inlineStr">
        <is>
          <t>Replace damaged horizontal siding where needed</t>
        </is>
      </c>
      <c r="E38" s="41" t="inlineStr">
        <is>
          <t>GC</t>
        </is>
      </c>
      <c r="F38" s="7" t="inlineStr">
        <is>
          <t>Year 1</t>
        </is>
      </c>
      <c r="G38" s="20" t="n">
        <v>88500</v>
      </c>
      <c r="H38" s="20" t="n">
        <v>0</v>
      </c>
      <c r="I38" s="21">
        <f>G38-H38</f>
        <v/>
      </c>
      <c r="J38" s="8">
        <f>IF(G38=0,0,H38/G38)</f>
        <v/>
      </c>
      <c r="K38" s="35" t="n">
        <v>4</v>
      </c>
      <c r="L38" s="8">
        <f>MIN(J38,1)</f>
        <v/>
      </c>
      <c r="M38" t="inlineStr">
        <is>
          <t>Replace damaged horizontal siding where needed</t>
        </is>
      </c>
      <c r="N38" s="7">
        <f>IF(E38="GC","1st Call","Other")</f>
        <v/>
      </c>
      <c r="O38" s="7">
        <f>IF(L38&gt;=1,"Complete",IF(L38&gt;0,"In Progress","Not Started"))</f>
        <v/>
      </c>
      <c r="Q38" s="35">
        <f>IFERROR(MID($A$1,FIND(" acq",$A$1)-4,4)*1,"")</f>
        <v/>
      </c>
      <c r="S38" s="112" t="n"/>
    </row>
    <row r="39">
      <c r="A39" s="17" t="n">
        <v>94</v>
      </c>
      <c r="B39" s="7" t="inlineStr">
        <is>
          <t>84105.0</t>
        </is>
      </c>
      <c r="C39" s="7" t="inlineStr">
        <is>
          <t>Repair / replace wood trim</t>
        </is>
      </c>
      <c r="D39" s="40" t="inlineStr">
        <is>
          <t>Replace rotted fascia and trim</t>
        </is>
      </c>
      <c r="E39" s="41" t="inlineStr">
        <is>
          <t>GC</t>
        </is>
      </c>
      <c r="F39" s="7" t="inlineStr">
        <is>
          <t>Year 1</t>
        </is>
      </c>
      <c r="G39" s="20" t="n">
        <v>185000</v>
      </c>
      <c r="H39" s="20" t="n">
        <v>0</v>
      </c>
      <c r="I39" s="21">
        <f>G39-H39</f>
        <v/>
      </c>
      <c r="J39" s="8">
        <f>IF(G39=0,0,H39/G39)</f>
        <v/>
      </c>
      <c r="K39" s="35" t="n">
        <v>4</v>
      </c>
      <c r="L39" s="18">
        <f>MIN(J39,1)</f>
        <v/>
      </c>
      <c r="M39" s="48" t="inlineStr">
        <is>
          <t>Replace rotted fascia and trim</t>
        </is>
      </c>
      <c r="N39" s="48">
        <f>IF(E39="GC","1st Call","Other")</f>
        <v/>
      </c>
      <c r="O39" s="48">
        <f>IF(L39&gt;=1,"Complete",IF(L39&gt;0,"In Progress","Not Started"))</f>
        <v/>
      </c>
      <c r="P39" s="48" t="n"/>
      <c r="Q39" s="70">
        <f>IFERROR(MID($A$1,FIND(" acq",$A$1)-4,4)*1,"")</f>
        <v/>
      </c>
      <c r="S39" s="112" t="n"/>
    </row>
    <row r="40">
      <c r="A40" s="7" t="n">
        <v>102</v>
      </c>
      <c r="B40" s="7" t="inlineStr">
        <is>
          <t>84207.0</t>
        </is>
      </c>
      <c r="C40" s="7" t="inlineStr">
        <is>
          <t>Interior Update Placeholder</t>
        </is>
      </c>
      <c r="D40" s="40" t="inlineStr">
        <is>
          <t>Contingency for interiors</t>
        </is>
      </c>
      <c r="E40" s="67" t="inlineStr">
        <is>
          <t>Capex</t>
        </is>
      </c>
      <c r="F40" s="7" t="inlineStr">
        <is>
          <t>Year 1</t>
        </is>
      </c>
      <c r="G40" s="20" t="n">
        <v>225000</v>
      </c>
      <c r="H40" s="20" t="n">
        <v>0</v>
      </c>
      <c r="I40" s="21">
        <f>G40-H40</f>
        <v/>
      </c>
      <c r="J40" s="8">
        <f>IF(G40=0,0,H40/G40)</f>
        <v/>
      </c>
      <c r="K40" s="35" t="inlineStr">
        <is>
          <t>N/A</t>
        </is>
      </c>
      <c r="L40" s="8">
        <f>MIN(J40,1)</f>
        <v/>
      </c>
      <c r="M40" t="inlineStr">
        <is>
          <t>Contingency for interiors</t>
        </is>
      </c>
      <c r="N40" s="7">
        <f>IF(E40="GC","1st Call","Other")</f>
        <v/>
      </c>
      <c r="O40" s="7">
        <f>IF(L40&gt;=1,"Complete",IF(L40&gt;0,"In Progress","Not Started"))</f>
        <v/>
      </c>
      <c r="Q40" s="35">
        <f>IFERROR(MID($A$1,FIND(" acq",$A$1)-4,4)*1,"")</f>
        <v/>
      </c>
      <c r="S40" s="112" t="n"/>
    </row>
    <row r="41" ht="90" customHeight="1">
      <c r="A41" s="17" t="n">
        <v>93</v>
      </c>
      <c r="B41" s="7" t="inlineStr">
        <is>
          <t>84101.0</t>
        </is>
      </c>
      <c r="C41" s="7" t="inlineStr">
        <is>
          <t>Exterior building</t>
        </is>
      </c>
      <c r="D41" s="40" t="inlineStr">
        <is>
          <t>Paint community
LPCA - Select areas of building exteriors were observed to have dryrot damage in locations throughout the subject property. Dryrot damage repair is recommended. Additionally, the paint finish on the apartment buildings was chipping and worn. Repainting is recommended.</t>
        </is>
      </c>
      <c r="E41" s="41" t="inlineStr">
        <is>
          <t>GC</t>
        </is>
      </c>
      <c r="F41" s="7" t="inlineStr">
        <is>
          <t>Year 1</t>
        </is>
      </c>
      <c r="G41" s="20" t="n">
        <v>250000</v>
      </c>
      <c r="H41" s="20" t="n">
        <v>0</v>
      </c>
      <c r="I41" s="21">
        <f>G41-H41</f>
        <v/>
      </c>
      <c r="J41" s="8">
        <f>IF(G41=0,0,H41/G41)</f>
        <v/>
      </c>
      <c r="K41" s="35" t="n">
        <v>4</v>
      </c>
      <c r="L41" s="8">
        <f>MIN(J41,1)</f>
        <v/>
      </c>
      <c r="M41" t="inlineStr">
        <is>
          <t>Paint community
LPCA - Select areas of building exteriors were observed to have dryrot damage in locations throughout the subject property. Dryrot damage repair is recommended. Additionally, the paint</t>
        </is>
      </c>
      <c r="N41" s="7">
        <f>IF(E41="GC","1st Call","Other")</f>
        <v/>
      </c>
      <c r="O41" s="7">
        <f>IF(L41&gt;=1,"Complete",IF(L41&gt;0,"In Progress","Not Started"))</f>
        <v/>
      </c>
      <c r="Q41" s="35">
        <f>IFERROR(MID($A$1,FIND(" acq",$A$1)-4,4)*1,"")</f>
        <v/>
      </c>
      <c r="S41" s="132" t="n">
        <v>46357</v>
      </c>
    </row>
    <row r="42" ht="30" customHeight="1">
      <c r="A42" s="7" t="n">
        <v>73</v>
      </c>
      <c r="B42" s="7" t="inlineStr">
        <is>
          <t>84433.0</t>
        </is>
      </c>
      <c r="C42" s="7" t="inlineStr">
        <is>
          <t>Asphalt composite shingle roofing</t>
        </is>
      </c>
      <c r="D42" s="40" t="inlineStr">
        <is>
          <t>Half of the roofs have been redone recently. Still need to replace 9 roofs throughout property</t>
        </is>
      </c>
      <c r="E42" s="41" t="inlineStr">
        <is>
          <t>GC</t>
        </is>
      </c>
      <c r="F42" s="7" t="inlineStr">
        <is>
          <t>Year 1</t>
        </is>
      </c>
      <c r="G42" s="20" t="n">
        <v>495000</v>
      </c>
      <c r="H42" s="20" t="n">
        <v>495000</v>
      </c>
      <c r="I42" s="21">
        <f>G42-H42</f>
        <v/>
      </c>
      <c r="J42" s="8">
        <f>IF(G42=0,0,H42/G42)</f>
        <v/>
      </c>
      <c r="K42" s="35" t="n">
        <v>0</v>
      </c>
      <c r="L42" s="8">
        <f>MIN(J42,1)</f>
        <v/>
      </c>
      <c r="M42" t="inlineStr">
        <is>
          <t>Half of the roofs have been redone recently. Still need to replace 9 roofs throughout property</t>
        </is>
      </c>
      <c r="N42" s="7">
        <f>IF(E42="GC","1st Call","Other")</f>
        <v/>
      </c>
      <c r="O42" s="7">
        <f>IF(L42&gt;=1,"Complete",IF(L42&gt;0,"In Progress","Not Started"))</f>
        <v/>
      </c>
      <c r="Q42" s="35">
        <f>IFERROR(MID($A$1,FIND(" acq",$A$1)-4,4)*1,"")</f>
        <v/>
      </c>
      <c r="S42" s="112" t="n"/>
    </row>
    <row r="43">
      <c r="D43" s="40" t="n"/>
      <c r="E43" s="41" t="n"/>
      <c r="G43" s="20" t="n"/>
      <c r="H43" s="20" t="n"/>
      <c r="I43" s="21" t="n"/>
      <c r="J43" s="8" t="n"/>
      <c r="K43" s="35" t="n"/>
      <c r="S43" s="112" t="n"/>
    </row>
    <row r="44">
      <c r="C44" s="48" t="inlineStr">
        <is>
          <t>PROJECTS subtotal (excl. contingency/CM fee)</t>
        </is>
      </c>
      <c r="E44" s="68" t="n"/>
      <c r="G44" s="53">
        <f>SUM(G5:G42)</f>
        <v/>
      </c>
      <c r="H44" s="53">
        <f>SUM(H5:H42)</f>
        <v/>
      </c>
      <c r="I44" s="53">
        <f>SUM(I5:I42)</f>
        <v/>
      </c>
      <c r="J44" s="18">
        <f>IF(G44=0,0,H44/G44)</f>
        <v/>
      </c>
      <c r="K44" s="35" t="n"/>
      <c r="L44" s="8">
        <f>MIN(J44,1)</f>
        <v/>
      </c>
      <c r="O44" s="7">
        <f>IF(L44&gt;=1,"Complete",IF(L44&gt;0,"In Progress","Not Started"))</f>
        <v/>
      </c>
      <c r="S44" s="112" t="n"/>
    </row>
    <row r="45">
      <c r="C45" s="48" t="n"/>
      <c r="E45" s="52" t="n"/>
      <c r="G45" s="21" t="n"/>
      <c r="H45" s="21" t="n"/>
      <c r="I45" s="21" t="n"/>
      <c r="J45" s="18" t="n"/>
      <c r="K45" s="35" t="n"/>
      <c r="S45" s="112" t="n"/>
    </row>
    <row r="46">
      <c r="A46" s="7" t="n">
        <v>171</v>
      </c>
      <c r="B46" s="7" t="inlineStr">
        <is>
          <t>84510.0</t>
        </is>
      </c>
      <c r="C46" s="7" t="inlineStr">
        <is>
          <t>Contingency</t>
        </is>
      </c>
      <c r="D46" s="40" t="inlineStr">
        <is>
          <t>Construction Contingency</t>
        </is>
      </c>
      <c r="E46" s="67" t="inlineStr">
        <is>
          <t>CON</t>
        </is>
      </c>
      <c r="F46" s="15" t="inlineStr">
        <is>
          <t>Contingency</t>
        </is>
      </c>
      <c r="G46" s="20" t="n">
        <v>115768</v>
      </c>
      <c r="H46" s="20" t="n">
        <v>0</v>
      </c>
      <c r="I46" s="21">
        <f>G46-H46</f>
        <v/>
      </c>
      <c r="J46" s="8">
        <f>IF(G46=0,0,H46/G46)</f>
        <v/>
      </c>
      <c r="K46" s="35" t="inlineStr">
        <is>
          <t>N/A</t>
        </is>
      </c>
      <c r="L46" s="8">
        <f>MIN(J46,1)</f>
        <v/>
      </c>
      <c r="M46" t="inlineStr">
        <is>
          <t>Construction Contingency</t>
        </is>
      </c>
      <c r="N46" s="7">
        <f>IF(E46="GC","1st Call","Other")</f>
        <v/>
      </c>
      <c r="O46" s="7">
        <f>IF(L46&gt;=1,"Complete",IF(L46&gt;0,"In Progress","Not Started"))</f>
        <v/>
      </c>
      <c r="Q46" s="35">
        <f>IFERROR(MID($A$1,FIND(" acq",$A$1)-4,4)*1,"")</f>
        <v/>
      </c>
      <c r="S46" s="112" t="n"/>
    </row>
    <row r="47">
      <c r="A47" s="7" t="n">
        <v>172</v>
      </c>
      <c r="B47" s="7" t="inlineStr">
        <is>
          <t>84505.0</t>
        </is>
      </c>
      <c r="C47" s="7" t="inlineStr">
        <is>
          <t>Construction Management Fee</t>
        </is>
      </c>
      <c r="D47" s="40" t="inlineStr">
        <is>
          <t>CM Fee</t>
        </is>
      </c>
      <c r="E47" s="67" t="inlineStr">
        <is>
          <t>CMF</t>
        </is>
      </c>
      <c r="F47" s="15" t="inlineStr">
        <is>
          <t>CM Fee</t>
        </is>
      </c>
      <c r="G47" s="20" t="n">
        <v>121557</v>
      </c>
      <c r="H47" s="20" t="n">
        <v>23853</v>
      </c>
      <c r="I47" s="21">
        <f>G47-H47</f>
        <v/>
      </c>
      <c r="J47" s="8">
        <f>IF(G47=0,0,H47/G47)</f>
        <v/>
      </c>
      <c r="K47" s="35" t="inlineStr">
        <is>
          <t>N/A</t>
        </is>
      </c>
      <c r="L47" s="8">
        <f>MIN(J47,1)</f>
        <v/>
      </c>
      <c r="M47" t="inlineStr">
        <is>
          <t>CM Fee</t>
        </is>
      </c>
      <c r="N47" s="7">
        <f>IF(E47="GC","1st Call","Other")</f>
        <v/>
      </c>
      <c r="O47" s="7">
        <f>IF(L47&gt;=1,"Complete",IF(L47&gt;0,"In Progress","Not Started"))</f>
        <v/>
      </c>
      <c r="Q47" s="35">
        <f>IFERROR(MID($A$1,FIND(" acq",$A$1)-4,4)*1,"")</f>
        <v/>
      </c>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4">
    <sortState ref="A5:J42">
      <sortCondition ref="G4"/>
    </sortState>
  </autoFilter>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T173"/>
  <sheetViews>
    <sheetView topLeftCell="C26" zoomScaleNormal="100" workbookViewId="0">
      <selection activeCell="K26"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Candlewood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90" customHeight="1">
      <c r="A5" s="7" t="n">
        <v>43</v>
      </c>
      <c r="B5" s="7" t="inlineStr">
        <is>
          <t>51172-00</t>
        </is>
      </c>
      <c r="C5" s="7" t="inlineStr">
        <is>
          <t>Carports / Garages</t>
        </is>
      </c>
      <c r="D5" s="40" t="inlineStr">
        <is>
          <t>Significant wood rotting at stand alone carports. Need to replace all rotted wood and fix all damaged stucco on all 3 stand alone carports.
Item No. 14: Allowance for carport miscellaneous repairs due to vehicular impact or dry rot damage at fascia board and damaged plywood. Repeat every 5 years.</t>
        </is>
      </c>
      <c r="E5" s="41" t="inlineStr">
        <is>
          <t>GC</t>
        </is>
      </c>
      <c r="F5" s="7" t="inlineStr">
        <is>
          <t>Year 1</t>
        </is>
      </c>
      <c r="G5" s="20" t="n">
        <v>340000</v>
      </c>
      <c r="H5" s="20" t="n">
        <v>0</v>
      </c>
      <c r="I5" s="21">
        <f>G5-H5</f>
        <v/>
      </c>
      <c r="J5" s="8">
        <f>IF(G5=0,0,H5/G5)</f>
        <v/>
      </c>
      <c r="K5" s="35" t="n">
        <v>4</v>
      </c>
      <c r="L5" s="8">
        <f>MIN(J5,1)</f>
        <v/>
      </c>
      <c r="M5" t="inlineStr">
        <is>
          <t>Significant wood rotting at stand alone carports. Need to replace all rotted wood and fix all damaged stucco on all 3 stand alone carports.
Item No. 14: Allowance for carport miscellaneous repairs due</t>
        </is>
      </c>
      <c r="N5" s="7">
        <f>IF(E5="GC","1st Call","Other")</f>
        <v/>
      </c>
      <c r="O5" s="7">
        <f>IF(L5&gt;=1,"Complete",IF(L5&gt;0,"In Progress","Not Started"))</f>
        <v/>
      </c>
      <c r="Q5" s="35">
        <f>IFERROR(MID($A$1,FIND(" acq",$A$1)-4,4)*1,"")</f>
        <v/>
      </c>
      <c r="R5" s="7" t="n"/>
      <c r="S5" s="111" t="n"/>
    </row>
    <row r="6" ht="165" customHeight="1">
      <c r="A6" s="17" t="n">
        <v>104</v>
      </c>
      <c r="B6" s="7" t="inlineStr">
        <is>
          <t>51080-00</t>
        </is>
      </c>
      <c r="C6" s="7" t="inlineStr">
        <is>
          <t>Exterior Paint</t>
        </is>
      </c>
      <c r="D6" s="40" t="inlineStr">
        <is>
          <t>Item No. 11: Budget for pressure washing, preparation, caulking, stucco wall repairs, and painting of building exteriors on a 7-year cycle to prevent water infiltration and maintain the appearance of the buildings. Repair minor cracks between the patio walls and the building exterior walls. It was reported that the buildings were repainted 5 to 6 years ago.
Item No. 12: Using a rust-inhibiting primer, prepare and paint with marine paint all exterior ferrous metal building and site components including handrails and guardrails; and fencing and gates. Preparation work should include rust removal where necessary. Perform on a 7-year cycle.</t>
        </is>
      </c>
      <c r="E6" s="41" t="inlineStr">
        <is>
          <t>GC</t>
        </is>
      </c>
      <c r="F6" s="7" t="inlineStr">
        <is>
          <t>Year 1</t>
        </is>
      </c>
      <c r="G6" s="20" t="n">
        <v>283500</v>
      </c>
      <c r="H6" s="20" t="n">
        <v>283500</v>
      </c>
      <c r="I6" s="21">
        <f>G6-H6</f>
        <v/>
      </c>
      <c r="J6" s="8">
        <f>IF(G6=0,0,H6/G6)</f>
        <v/>
      </c>
      <c r="K6" s="35" t="n">
        <v>0</v>
      </c>
      <c r="L6" s="8">
        <f>MIN(J6,1)</f>
        <v/>
      </c>
      <c r="M6" t="inlineStr">
        <is>
          <t xml:space="preserve">Item No. 11: Budget for pressure washing, preparation, caulking, stucco wall repairs, and painting of building exteriors on a 7-year cycle to prevent water infiltration and maintain the appearance of </t>
        </is>
      </c>
      <c r="N6" s="7">
        <f>IF(E6="GC","1st Call","Other")</f>
        <v/>
      </c>
      <c r="O6" s="7">
        <f>IF(L6&gt;=1,"Complete",IF(L6&gt;0,"In Progress","Not Started"))</f>
        <v/>
      </c>
      <c r="Q6" s="35">
        <f>IFERROR(MID($A$1,FIND(" acq",$A$1)-4,4)*1,"")</f>
        <v/>
      </c>
      <c r="R6" s="7" t="n"/>
      <c r="S6" s="111" t="n"/>
    </row>
    <row r="7" ht="135" customHeight="1">
      <c r="A7" s="7" t="n">
        <v>16</v>
      </c>
      <c r="B7" s="7" t="inlineStr">
        <is>
          <t>51053-00</t>
        </is>
      </c>
      <c r="C7" s="7" t="inlineStr">
        <is>
          <t xml:space="preserve">Asphalt Coating </t>
        </is>
      </c>
      <c r="D7" s="40" t="inlineStr">
        <is>
          <t>Fill, seal and coat of parking area at back of property. Mix of asphalt and concrete repairs needed (approx 80% asphalt).
Item No. 2: The asphalt pavement at the rear of the property was observed to be in fair condition. Cracks in the asphalt paving and cracks in the concrete aprons at the entrance of the parking area along Kinzie Street were noted. An allowance for limited depth repairs, crack seal, seal coat, and restriping of parking spaces and driveways on a 3-5-year cycle is recommended throughout the term to prolong the life of the asphalt surfacing.</t>
        </is>
      </c>
      <c r="E7" s="41" t="inlineStr">
        <is>
          <t>GC</t>
        </is>
      </c>
      <c r="F7" s="7" t="inlineStr">
        <is>
          <t>Year 1</t>
        </is>
      </c>
      <c r="G7" s="20" t="n">
        <v>173000</v>
      </c>
      <c r="H7" s="20" t="n">
        <v>0</v>
      </c>
      <c r="I7" s="21">
        <f>G7-H7</f>
        <v/>
      </c>
      <c r="J7" s="8">
        <f>IF(G7=0,0,H7/G7)</f>
        <v/>
      </c>
      <c r="K7" s="35" t="n">
        <v>4</v>
      </c>
      <c r="L7" s="8">
        <f>MIN(J7,1)</f>
        <v/>
      </c>
      <c r="M7" t="inlineStr">
        <is>
          <t>Fill, seal and coat of parking area at back of property. Mix of asphalt and concrete repairs needed (approx 80% asphalt).
Item No. 2: The asphalt pavement at the rear of the property was observed to b</t>
        </is>
      </c>
      <c r="N7" s="7">
        <f>IF(E7="GC","1st Call","Other")</f>
        <v/>
      </c>
      <c r="O7" s="7">
        <f>IF(L7&gt;=1,"Complete",IF(L7&gt;0,"In Progress","Not Started"))</f>
        <v/>
      </c>
      <c r="Q7" s="35">
        <f>IFERROR(MID($A$1,FIND(" acq",$A$1)-4,4)*1,"")</f>
        <v/>
      </c>
      <c r="R7" s="7" t="n"/>
      <c r="S7" s="111" t="n"/>
    </row>
    <row r="8" ht="30" customHeight="1">
      <c r="A8" s="17" t="n">
        <v>97</v>
      </c>
      <c r="B8" s="7" t="inlineStr">
        <is>
          <t>51080-00</t>
        </is>
      </c>
      <c r="C8" s="7" t="inlineStr">
        <is>
          <t>Exterior building repairs</t>
        </is>
      </c>
      <c r="D8" s="40" t="inlineStr">
        <is>
          <t>Due to extensive repairs at the 3 stand alone carports need to repaint entire structures to match exisiting color scheme.</t>
        </is>
      </c>
      <c r="E8" s="41" t="inlineStr">
        <is>
          <t>GC</t>
        </is>
      </c>
      <c r="F8" s="7" t="inlineStr">
        <is>
          <t>Year 1</t>
        </is>
      </c>
      <c r="G8" s="20" t="n">
        <v>135000</v>
      </c>
      <c r="H8" s="20" t="n">
        <v>0</v>
      </c>
      <c r="I8" s="21">
        <f>G8-H8</f>
        <v/>
      </c>
      <c r="J8" s="8">
        <f>IF(G8=0,0,H8/G8)</f>
        <v/>
      </c>
      <c r="K8" s="35" t="n">
        <v>4</v>
      </c>
      <c r="L8" s="8">
        <f>MIN(J8,1)</f>
        <v/>
      </c>
      <c r="M8" t="inlineStr">
        <is>
          <t>Due to extensive repairs at the 3 stand alone carports need to repaint entire structures to match exisiting color scheme.</t>
        </is>
      </c>
      <c r="N8" s="7">
        <f>IF(E8="GC","1st Call","Other")</f>
        <v/>
      </c>
      <c r="O8" s="7">
        <f>IF(L8&gt;=1,"Complete",IF(L8&gt;0,"In Progress","Not Started"))</f>
        <v/>
      </c>
      <c r="Q8" s="35">
        <f>IFERROR(MID($A$1,FIND(" acq",$A$1)-4,4)*1,"")</f>
        <v/>
      </c>
      <c r="R8" s="7" t="n"/>
      <c r="S8" s="111" t="n"/>
    </row>
    <row r="9" ht="30" customHeight="1">
      <c r="A9" s="7" t="n">
        <v>141</v>
      </c>
      <c r="B9" s="7" t="inlineStr">
        <is>
          <t>51160-00</t>
        </is>
      </c>
      <c r="C9" s="7" t="inlineStr">
        <is>
          <t>Pool Area Remodel</t>
        </is>
      </c>
      <c r="D9" s="40" t="inlineStr">
        <is>
          <t>Building A: replace umbrellas and furniture
Building B: repurpose middle space and replace plants.</t>
        </is>
      </c>
      <c r="E9" s="67" t="inlineStr">
        <is>
          <t>Capex</t>
        </is>
      </c>
      <c r="F9" s="7" t="inlineStr">
        <is>
          <t>Year 1</t>
        </is>
      </c>
      <c r="G9" s="20" t="n">
        <v>75000</v>
      </c>
      <c r="H9" s="20" t="n">
        <v>0</v>
      </c>
      <c r="I9" s="21">
        <f>G9-H9</f>
        <v/>
      </c>
      <c r="J9" s="8">
        <f>IF(G9=0,0,H9/G9)</f>
        <v/>
      </c>
      <c r="K9" s="35" t="inlineStr">
        <is>
          <t>N/A</t>
        </is>
      </c>
      <c r="L9" s="8">
        <f>MIN(J9,1)</f>
        <v/>
      </c>
      <c r="M9" t="inlineStr">
        <is>
          <t>Building A: replace umbrellas and furniture
Building B: repurpose middle space and replace plants.</t>
        </is>
      </c>
      <c r="N9" s="7">
        <f>IF(E9="GC","1st Call","Other")</f>
        <v/>
      </c>
      <c r="O9" s="7">
        <f>IF(L9&gt;=1,"Complete",IF(L9&gt;0,"In Progress","Not Started"))</f>
        <v/>
      </c>
      <c r="Q9" s="35">
        <f>IFERROR(MID($A$1,FIND(" acq",$A$1)-4,4)*1,"")</f>
        <v/>
      </c>
      <c r="R9" s="7" t="n"/>
      <c r="S9" s="111" t="n"/>
    </row>
    <row r="10" ht="120" customHeight="1">
      <c r="A10" s="17" t="n">
        <v>15</v>
      </c>
      <c r="B10" s="7" t="inlineStr">
        <is>
          <t>51043-00</t>
        </is>
      </c>
      <c r="C10" s="7" t="inlineStr">
        <is>
          <t>Landscape Cleanup and Enhancements</t>
        </is>
      </c>
      <c r="D10" s="40" t="inlineStr">
        <is>
          <t>Item No. 1: Trim trees along the perimeter throughout the site to prevent the accumulation of debris and tree leaves over the three residential buildings. Numerous palm trees are planted on site and project over the roofs, touching the exterior walls and leaving debris on the roofs, blocking roof drains. Untrimmed trees located all along the perimeter of the site and between the buildings.Tree trimming should occur every year with a higher cost as an immediate need.</t>
        </is>
      </c>
      <c r="E10" s="67" t="inlineStr">
        <is>
          <t>Capex</t>
        </is>
      </c>
      <c r="F10" s="7" t="inlineStr">
        <is>
          <t>Year 1</t>
        </is>
      </c>
      <c r="G10" s="20" t="n">
        <v>50000</v>
      </c>
      <c r="H10" s="20" t="n">
        <v>10850</v>
      </c>
      <c r="I10" s="21">
        <f>G10-H10</f>
        <v/>
      </c>
      <c r="J10" s="8">
        <f>IF(G10=0,0,H10/G10)</f>
        <v/>
      </c>
      <c r="K10" s="35" t="inlineStr">
        <is>
          <t>N/A</t>
        </is>
      </c>
      <c r="L10" s="8">
        <f>MIN(J10,1)</f>
        <v/>
      </c>
      <c r="M10" t="inlineStr">
        <is>
          <t>Item No. 1: Trim trees along the perimeter throughout the site to prevent the accumulation of debris and tree leaves over the three residential buildings. Numerous palm trees are planted on site and p</t>
        </is>
      </c>
      <c r="N10" s="7">
        <f>IF(E10="GC","1st Call","Other")</f>
        <v/>
      </c>
      <c r="O10" s="7">
        <f>IF(L10&gt;=1,"Complete",IF(L10&gt;0,"In Progress","Not Started"))</f>
        <v/>
      </c>
      <c r="Q10" s="35">
        <f>IFERROR(MID($A$1,FIND(" acq",$A$1)-4,4)*1,"")</f>
        <v/>
      </c>
      <c r="R10" s="7" t="n"/>
      <c r="S10" s="111" t="n"/>
    </row>
    <row r="11" ht="60" customHeight="1">
      <c r="A11" s="7" t="n">
        <v>30</v>
      </c>
      <c r="B11" s="7" t="inlineStr">
        <is>
          <t>51023-00</t>
        </is>
      </c>
      <c r="C11" s="7" t="inlineStr">
        <is>
          <t>Resurface swimming pool</t>
        </is>
      </c>
      <c r="D11" s="40" t="inlineStr">
        <is>
          <t>Item No. 6: Allowance to resurface both pools and one spa, including repairing any cracks around the pool decks and replacing any missing sealants. It is unknown when the pools were resurfaced.</t>
        </is>
      </c>
      <c r="E11" s="41" t="inlineStr">
        <is>
          <t>GC</t>
        </is>
      </c>
      <c r="F11" s="7" t="inlineStr">
        <is>
          <t>Year 1</t>
        </is>
      </c>
      <c r="G11" s="20" t="n">
        <v>50000</v>
      </c>
      <c r="H11" s="20" t="n">
        <v>50000</v>
      </c>
      <c r="I11" s="21">
        <f>G11-H11</f>
        <v/>
      </c>
      <c r="J11" s="8">
        <f>IF(G11=0,0,H11/G11)</f>
        <v/>
      </c>
      <c r="K11" s="35" t="n">
        <v>0</v>
      </c>
      <c r="L11" s="8">
        <f>MIN(J11,1)</f>
        <v/>
      </c>
      <c r="M11" t="inlineStr">
        <is>
          <t>Item No. 6: Allowance to resurface both pools and one spa, including repairing any cracks around the pool decks and replacing any missing sealants. It is unknown when the pools were resurfaced.</t>
        </is>
      </c>
      <c r="N11" s="7">
        <f>IF(E11="GC","1st Call","Other")</f>
        <v/>
      </c>
      <c r="O11" s="7">
        <f>IF(L11&gt;=1,"Complete",IF(L11&gt;0,"In Progress","Not Started"))</f>
        <v/>
      </c>
      <c r="Q11" s="35">
        <f>IFERROR(MID($A$1,FIND(" acq",$A$1)-4,4)*1,"")</f>
        <v/>
      </c>
      <c r="R11" s="7" t="n"/>
      <c r="S11" s="111" t="n"/>
    </row>
    <row r="12" ht="30" customHeight="1">
      <c r="A12" s="17" t="n">
        <v>64</v>
      </c>
      <c r="B12" s="7" t="inlineStr">
        <is>
          <t>51062-00</t>
        </is>
      </c>
      <c r="C12" s="7" t="inlineStr">
        <is>
          <t>Roof framing</t>
        </is>
      </c>
      <c r="D12" s="40" t="inlineStr">
        <is>
          <t>Replace/repair any wood rotting on carport roof decking on all 3 stand alone carports.</t>
        </is>
      </c>
      <c r="E12" s="41" t="inlineStr">
        <is>
          <t>GC</t>
        </is>
      </c>
      <c r="F12" s="7" t="inlineStr">
        <is>
          <t>Year 1</t>
        </is>
      </c>
      <c r="G12" s="20" t="n">
        <v>30000</v>
      </c>
      <c r="H12" s="20" t="n">
        <v>0</v>
      </c>
      <c r="I12" s="21">
        <f>G12-H12</f>
        <v/>
      </c>
      <c r="J12" s="8">
        <f>IF(G12=0,0,H12/G12)</f>
        <v/>
      </c>
      <c r="K12" s="35" t="n">
        <v>4</v>
      </c>
      <c r="L12" s="8">
        <f>MIN(J12,1)</f>
        <v/>
      </c>
      <c r="M12" t="inlineStr">
        <is>
          <t>Replace/repair any wood rotting on carport roof decking on all 3 stand alone carports.</t>
        </is>
      </c>
      <c r="N12" s="7">
        <f>IF(E12="GC","1st Call","Other")</f>
        <v/>
      </c>
      <c r="O12" s="7">
        <f>IF(L12&gt;=1,"Complete",IF(L12&gt;0,"In Progress","Not Started"))</f>
        <v/>
      </c>
      <c r="Q12" s="35">
        <f>IFERROR(MID($A$1,FIND(" acq",$A$1)-4,4)*1,"")</f>
        <v/>
      </c>
      <c r="R12" s="7" t="n"/>
      <c r="S12" s="111" t="n"/>
    </row>
    <row r="13">
      <c r="A13" s="7" t="n">
        <v>179</v>
      </c>
      <c r="B13" s="7" t="inlineStr">
        <is>
          <t>51141-00</t>
        </is>
      </c>
      <c r="C13" s="7" t="inlineStr">
        <is>
          <t>Common Area Light Fixtures</t>
        </is>
      </c>
      <c r="D13" s="40" t="inlineStr">
        <is>
          <t>Change all patio/balcony lights to LED flush mounted lights</t>
        </is>
      </c>
      <c r="E13" s="41" t="inlineStr">
        <is>
          <t>GC</t>
        </is>
      </c>
      <c r="F13" s="7" t="inlineStr">
        <is>
          <t>Year 1</t>
        </is>
      </c>
      <c r="G13" s="20" t="n">
        <v>28350</v>
      </c>
      <c r="H13" s="20" t="n">
        <v>28350</v>
      </c>
      <c r="I13" s="21">
        <f>G13-H13</f>
        <v/>
      </c>
      <c r="J13" s="8">
        <f>IF(G13=0,0,H13/G13)</f>
        <v/>
      </c>
      <c r="K13" s="35" t="n">
        <v>0</v>
      </c>
      <c r="L13" s="8">
        <f>MIN(J13,1)</f>
        <v/>
      </c>
      <c r="M13" t="inlineStr">
        <is>
          <t>Change all patio/balcony lights to LED flush mounted lights</t>
        </is>
      </c>
      <c r="N13" s="7">
        <f>IF(E13="GC","1st Call","Other")</f>
        <v/>
      </c>
      <c r="O13" s="7">
        <f>IF(L13&gt;=1,"Complete",IF(L13&gt;0,"In Progress","Not Started"))</f>
        <v/>
      </c>
      <c r="Q13" s="35">
        <f>IFERROR(MID($A$1,FIND(" acq",$A$1)-4,4)*1,"")</f>
        <v/>
      </c>
      <c r="R13" s="7" t="n"/>
      <c r="S13" s="111" t="n"/>
    </row>
    <row r="14" ht="30" customHeight="1">
      <c r="A14" s="17" t="n">
        <v>44</v>
      </c>
      <c r="B14" s="7" t="inlineStr">
        <is>
          <t>51134-00</t>
        </is>
      </c>
      <c r="C14" s="7" t="inlineStr">
        <is>
          <t>Storm Sewer Piping</t>
        </is>
      </c>
      <c r="D14" s="40" t="inlineStr">
        <is>
          <t>50% of storm water drains on balconies need to be repaired/replaced due to paint/damage.</t>
        </is>
      </c>
      <c r="E14" s="41" t="inlineStr">
        <is>
          <t>GC</t>
        </is>
      </c>
      <c r="F14" s="7" t="inlineStr">
        <is>
          <t>Year 1</t>
        </is>
      </c>
      <c r="G14" s="20" t="n">
        <v>25988</v>
      </c>
      <c r="H14" s="20" t="n">
        <v>25988</v>
      </c>
      <c r="I14" s="21">
        <f>G14-H14</f>
        <v/>
      </c>
      <c r="J14" s="8">
        <f>IF(G14=0,0,H14/G14)</f>
        <v/>
      </c>
      <c r="K14" s="35" t="n">
        <v>0</v>
      </c>
      <c r="L14" s="8">
        <f>MIN(J14,1)</f>
        <v/>
      </c>
      <c r="M14" t="inlineStr">
        <is>
          <t>50% of storm water drains on balconies need to be repaired/replaced due to paint/damage.</t>
        </is>
      </c>
      <c r="N14" s="7">
        <f>IF(E14="GC","1st Call","Other")</f>
        <v/>
      </c>
      <c r="O14" s="7">
        <f>IF(L14&gt;=1,"Complete",IF(L14&gt;0,"In Progress","Not Started"))</f>
        <v/>
      </c>
      <c r="Q14" s="35">
        <f>IFERROR(MID($A$1,FIND(" acq",$A$1)-4,4)*1,"")</f>
        <v/>
      </c>
      <c r="R14" s="7" t="n"/>
      <c r="S14" s="111" t="n"/>
    </row>
    <row r="15">
      <c r="A15" s="7" t="n">
        <v>82</v>
      </c>
      <c r="B15" s="7" t="inlineStr">
        <is>
          <t>51071-00</t>
        </is>
      </c>
      <c r="C15" s="7" t="inlineStr">
        <is>
          <t>Gutters &amp; downspouts</t>
        </is>
      </c>
      <c r="D15" s="40" t="inlineStr">
        <is>
          <t>Replace gutters at the 3 stand alone carports</t>
        </is>
      </c>
      <c r="E15" s="41" t="inlineStr">
        <is>
          <t>GC</t>
        </is>
      </c>
      <c r="F15" s="7" t="inlineStr">
        <is>
          <t>Year 1</t>
        </is>
      </c>
      <c r="G15" s="20" t="n">
        <v>22500</v>
      </c>
      <c r="H15" s="20" t="n">
        <v>0</v>
      </c>
      <c r="I15" s="21">
        <f>G15-H15</f>
        <v/>
      </c>
      <c r="J15" s="8">
        <f>IF(G15=0,0,H15/G15)</f>
        <v/>
      </c>
      <c r="K15" s="35" t="n">
        <v>4</v>
      </c>
      <c r="L15" s="8">
        <f>MIN(J15,1)</f>
        <v/>
      </c>
      <c r="M15" t="inlineStr">
        <is>
          <t>Replace gutters at the 3 stand alone carports</t>
        </is>
      </c>
      <c r="N15" s="7">
        <f>IF(E15="GC","1st Call","Other")</f>
        <v/>
      </c>
      <c r="O15" s="7">
        <f>IF(L15&gt;=1,"Complete",IF(L15&gt;0,"In Progress","Not Started"))</f>
        <v/>
      </c>
      <c r="Q15" s="35">
        <f>IFERROR(MID($A$1,FIND(" acq",$A$1)-4,4)*1,"")</f>
        <v/>
      </c>
      <c r="R15" s="7" t="n"/>
      <c r="S15" s="111" t="n"/>
    </row>
    <row r="16" ht="60" customHeight="1">
      <c r="A16" s="17" t="n">
        <v>128</v>
      </c>
      <c r="B16" s="7" t="inlineStr">
        <is>
          <t>51180-00</t>
        </is>
      </c>
      <c r="C16" s="7" t="inlineStr">
        <is>
          <t>Radon Mitigation</t>
        </is>
      </c>
      <c r="D16" s="40" t="inlineStr">
        <is>
          <t>1.1.5 - Elevated levels of radon were detected in Building 9830 - Unit 123 and Building 9850 - Unit 118. The sponsor has elected to forgot additional testing and mitigate the units. Mitigation is expected to cost $7,000 per unit</t>
        </is>
      </c>
      <c r="E16" s="67" t="inlineStr">
        <is>
          <t>Capex</t>
        </is>
      </c>
      <c r="F16" s="7" t="inlineStr">
        <is>
          <t>Year 1</t>
        </is>
      </c>
      <c r="G16" s="20" t="n">
        <v>20000</v>
      </c>
      <c r="H16" s="20" t="n">
        <v>20600</v>
      </c>
      <c r="I16" s="21">
        <f>G16-H16</f>
        <v/>
      </c>
      <c r="J16" s="8">
        <f>IF(G16=0,0,H16/G16)</f>
        <v/>
      </c>
      <c r="K16" s="35" t="inlineStr">
        <is>
          <t>N/A</t>
        </is>
      </c>
      <c r="L16" s="8">
        <f>MIN(J16,1)</f>
        <v/>
      </c>
      <c r="M16" t="inlineStr">
        <is>
          <t>1.1.5 - Elevated levels of radon were detected in Building 9830 - Unit 123 and Building 9850 - Unit 118. The sponsor has elected to forgot additional testing and mitigate the units. Mitigation is expe</t>
        </is>
      </c>
      <c r="N16" s="7">
        <f>IF(E16="GC","1st Call","Other")</f>
        <v/>
      </c>
      <c r="O16" s="7">
        <f>IF(L16&gt;=1,"Complete",IF(L16&gt;0,"In Progress","Not Started"))</f>
        <v/>
      </c>
      <c r="Q16" s="35">
        <f>IFERROR(MID($A$1,FIND(" acq",$A$1)-4,4)*1,"")</f>
        <v/>
      </c>
      <c r="R16" s="7" t="n"/>
      <c r="S16" s="131" t="n">
        <v>46171</v>
      </c>
    </row>
    <row r="17">
      <c r="A17" s="7" t="n">
        <v>21</v>
      </c>
      <c r="B17" s="7" t="inlineStr">
        <is>
          <t>51053-00</t>
        </is>
      </c>
      <c r="C17" s="7" t="inlineStr">
        <is>
          <t>Stripe parking areas</t>
        </is>
      </c>
      <c r="D17" s="40" t="inlineStr">
        <is>
          <t>Restripe Parking Area including carports.</t>
        </is>
      </c>
      <c r="E17" s="41" t="inlineStr">
        <is>
          <t>GC</t>
        </is>
      </c>
      <c r="F17" s="7" t="inlineStr">
        <is>
          <t>Year 1</t>
        </is>
      </c>
      <c r="G17" s="20" t="n">
        <v>19000</v>
      </c>
      <c r="H17" s="20" t="n">
        <v>0</v>
      </c>
      <c r="I17" s="21">
        <f>G17-H17</f>
        <v/>
      </c>
      <c r="J17" s="8">
        <f>IF(G17=0,0,H17/G17)</f>
        <v/>
      </c>
      <c r="K17" s="35" t="n">
        <v>4</v>
      </c>
      <c r="L17" s="8">
        <f>MIN(J17,1)</f>
        <v/>
      </c>
      <c r="M17" t="inlineStr">
        <is>
          <t>Restripe Parking Area including carports.</t>
        </is>
      </c>
      <c r="N17" s="7">
        <f>IF(E17="GC","1st Call","Other")</f>
        <v/>
      </c>
      <c r="O17" s="7">
        <f>IF(L17&gt;=1,"Complete",IF(L17&gt;0,"In Progress","Not Started"))</f>
        <v/>
      </c>
      <c r="Q17" s="35">
        <f>IFERROR(MID($A$1,FIND(" acq",$A$1)-4,4)*1,"")</f>
        <v/>
      </c>
      <c r="R17" s="7" t="n"/>
      <c r="S17" s="111" t="n"/>
    </row>
    <row r="18" ht="30" customHeight="1">
      <c r="A18" s="17" t="n">
        <v>178</v>
      </c>
      <c r="B18" s="7" t="inlineStr">
        <is>
          <t>51140-00</t>
        </is>
      </c>
      <c r="C18" s="7" t="inlineStr">
        <is>
          <t>Electrical - Load Centers</t>
        </is>
      </c>
      <c r="D18" s="40" t="inlineStr">
        <is>
          <t>Item No. 23: Ensure that all apartment load centers have the proper index identifying circuit number and devices served.</t>
        </is>
      </c>
      <c r="E18" s="50" t="inlineStr">
        <is>
          <t>GC</t>
        </is>
      </c>
      <c r="F18" s="7" t="inlineStr">
        <is>
          <t>Year 1</t>
        </is>
      </c>
      <c r="G18" s="20" t="n">
        <v>9450</v>
      </c>
      <c r="H18" s="20" t="n">
        <v>8505</v>
      </c>
      <c r="I18" s="21">
        <f>G18-H18</f>
        <v/>
      </c>
      <c r="J18" s="8">
        <f>IF(G18=0,0,H18/G18)</f>
        <v/>
      </c>
      <c r="K18" s="35" t="n">
        <v>1</v>
      </c>
      <c r="L18" s="8">
        <f>MIN(J18,1)</f>
        <v/>
      </c>
      <c r="M18" t="inlineStr">
        <is>
          <t>Item No. 23: Ensure that all apartment load centers have the proper index identifying circuit number and devices served.</t>
        </is>
      </c>
      <c r="N18" s="7">
        <f>IF(E18="GC","1st Call","Other")</f>
        <v/>
      </c>
      <c r="O18" s="7">
        <f>IF(L18&gt;=1,"Complete",IF(L18&gt;0,"In Progress","Not Started"))</f>
        <v/>
      </c>
      <c r="Q18" s="35">
        <f>IFERROR(MID($A$1,FIND(" acq",$A$1)-4,4)*1,"")</f>
        <v/>
      </c>
      <c r="R18" s="7" t="n"/>
      <c r="S18" s="111" t="n"/>
    </row>
    <row r="19">
      <c r="A19" s="7" t="n">
        <v>66</v>
      </c>
      <c r="B19" s="7" t="inlineStr">
        <is>
          <t>51062-00</t>
        </is>
      </c>
      <c r="C19" s="7" t="inlineStr">
        <is>
          <t>Roof deck</t>
        </is>
      </c>
      <c r="D19" s="40" t="inlineStr">
        <is>
          <t>Roof Deck Repairs</t>
        </is>
      </c>
      <c r="E19" s="41" t="inlineStr">
        <is>
          <t>GC</t>
        </is>
      </c>
      <c r="F19" s="7" t="inlineStr">
        <is>
          <t>Year 1</t>
        </is>
      </c>
      <c r="G19" s="20" t="n">
        <v>7500</v>
      </c>
      <c r="H19" s="20" t="n">
        <v>7500</v>
      </c>
      <c r="I19" s="21">
        <f>G19-H19</f>
        <v/>
      </c>
      <c r="J19" s="8">
        <f>IF(G19=0,0,H19/G19)</f>
        <v/>
      </c>
      <c r="K19" s="35" t="n">
        <v>0</v>
      </c>
      <c r="L19" s="8">
        <f>MIN(J19,1)</f>
        <v/>
      </c>
      <c r="M19" t="inlineStr">
        <is>
          <t>Roof Deck Repairs</t>
        </is>
      </c>
      <c r="N19" s="7">
        <f>IF(E19="GC","1st Call","Other")</f>
        <v/>
      </c>
      <c r="O19" s="7">
        <f>IF(L19&gt;=1,"Complete",IF(L19&gt;0,"In Progress","Not Started"))</f>
        <v/>
      </c>
      <c r="Q19" s="35">
        <f>IFERROR(MID($A$1,FIND(" acq",$A$1)-4,4)*1,"")</f>
        <v/>
      </c>
      <c r="R19" s="7" t="n"/>
      <c r="S19" s="111" t="n"/>
    </row>
    <row r="20" ht="90" customHeight="1">
      <c r="A20" s="7" t="n">
        <v>176</v>
      </c>
      <c r="B20" s="7" t="inlineStr">
        <is>
          <t>51140-00</t>
        </is>
      </c>
      <c r="C20" s="95" t="inlineStr">
        <is>
          <t>Electrical distribution systems
Electrical Load Tests</t>
        </is>
      </c>
      <c r="D20" s="40" t="inlineStr">
        <is>
          <t>Item No. 21: Allowance to provide periodic maintenance of the electrical distribution systems including infrared scans, cleaning of all contacts, and tightening of all connections as well as infrared scans of multimeter assemblies. 
Item No. 29: Perform the required 5-year load test. Posted placard expired 6/11/2018.</t>
        </is>
      </c>
      <c r="E20" s="67" t="inlineStr">
        <is>
          <t>Capex</t>
        </is>
      </c>
      <c r="F20" s="7" t="inlineStr">
        <is>
          <t>Year 1</t>
        </is>
      </c>
      <c r="G20" s="20" t="n">
        <v>13200</v>
      </c>
      <c r="H20" s="20" t="n">
        <v>0</v>
      </c>
      <c r="I20" s="21">
        <f>G20-H20</f>
        <v/>
      </c>
      <c r="J20" s="8">
        <f>IF(G20=0,0,H20/G20)</f>
        <v/>
      </c>
      <c r="K20" s="35" t="inlineStr">
        <is>
          <t>N/A</t>
        </is>
      </c>
      <c r="L20" s="8">
        <f>MIN(J20,1)</f>
        <v/>
      </c>
      <c r="M20" t="inlineStr">
        <is>
          <t xml:space="preserve">Item No. 21: Allowance to provide periodic maintenance of the electrical distribution systems including infrared scans, cleaning of all contacts, and tightening of all connections as well as infrared </t>
        </is>
      </c>
      <c r="N20" s="7">
        <f>IF(E20="GC","1st Call","Other")</f>
        <v/>
      </c>
      <c r="O20" s="7">
        <f>IF(L20&gt;=1,"Complete",IF(L20&gt;0,"In Progress","Not Started"))</f>
        <v/>
      </c>
      <c r="Q20" s="35">
        <f>IFERROR(MID($A$1,FIND(" acq",$A$1)-4,4)*1,"")</f>
        <v/>
      </c>
      <c r="R20" s="7" t="n"/>
      <c r="S20" s="111" t="n"/>
    </row>
    <row r="21" ht="45" customHeight="1">
      <c r="A21" s="17" t="n">
        <v>27</v>
      </c>
      <c r="B21" s="7" t="inlineStr">
        <is>
          <t>51076-00</t>
        </is>
      </c>
      <c r="C21" s="7" t="inlineStr">
        <is>
          <t>Fences &amp; gates - site perimeter</t>
        </is>
      </c>
      <c r="D21" s="40" t="inlineStr">
        <is>
          <t>Item No. 4: Allowance for periodic fencing repairs, including property perimeter wood slat fencing and CMU fencing along the east property line.</t>
        </is>
      </c>
      <c r="E21" s="41" t="inlineStr">
        <is>
          <t>GC</t>
        </is>
      </c>
      <c r="F21" s="7" t="inlineStr">
        <is>
          <t>Year 1</t>
        </is>
      </c>
      <c r="G21" s="20" t="n">
        <v>5000</v>
      </c>
      <c r="H21" s="20" t="n">
        <v>5000</v>
      </c>
      <c r="I21" s="21">
        <f>G21-H21</f>
        <v/>
      </c>
      <c r="J21" s="8">
        <f>IF(G21=0,0,H21/G21)</f>
        <v/>
      </c>
      <c r="K21" s="35" t="n">
        <v>0</v>
      </c>
      <c r="L21" s="8">
        <f>MIN(J21,1)</f>
        <v/>
      </c>
      <c r="M21" t="inlineStr">
        <is>
          <t>Item No. 4: Allowance for periodic fencing repairs, including property perimeter wood slat fencing and CMU fencing along the east property line.</t>
        </is>
      </c>
      <c r="N21" s="7">
        <f>IF(E21="GC","1st Call","Other")</f>
        <v/>
      </c>
      <c r="O21" s="7">
        <f>IF(L21&gt;=1,"Complete",IF(L21&gt;0,"In Progress","Not Started"))</f>
        <v/>
      </c>
      <c r="Q21" s="35">
        <f>IFERROR(MID($A$1,FIND(" acq",$A$1)-4,4)*1,"")</f>
        <v/>
      </c>
      <c r="R21" s="7" t="n"/>
      <c r="S21" s="111" t="n"/>
    </row>
    <row r="22" ht="90" customHeight="1">
      <c r="A22" s="7" t="n">
        <v>86</v>
      </c>
      <c r="B22" s="7" t="inlineStr">
        <is>
          <t>51062-00</t>
        </is>
      </c>
      <c r="C22" s="7" t="inlineStr">
        <is>
          <t>Roof Maintenance</t>
        </is>
      </c>
      <c r="D22" s="40" t="inlineStr">
        <is>
          <t>Item No. 15: Allowance for annual roof maintenance on all roof areas including inspection and repair of flashing, sealants, roof cleaning, minor repair of roof assemblies, as well as gutter and downspout cleaning, repairs, and replacements, throughout the term. The roofs were observed the day after heavy rain and numerous areas of ponding, especially at Building C were noted.</t>
        </is>
      </c>
      <c r="E22" s="41" t="inlineStr">
        <is>
          <t>GC</t>
        </is>
      </c>
      <c r="F22" s="7" t="inlineStr">
        <is>
          <t>Year 1</t>
        </is>
      </c>
      <c r="G22" s="20" t="n">
        <v>5000</v>
      </c>
      <c r="H22" s="20" t="n">
        <v>0</v>
      </c>
      <c r="I22" s="21">
        <f>G22-H22</f>
        <v/>
      </c>
      <c r="J22" s="8">
        <f>IF(G22=0,0,H22/G22)</f>
        <v/>
      </c>
      <c r="K22" s="35" t="n">
        <v>4</v>
      </c>
      <c r="L22" s="8">
        <f>MIN(J22,1)</f>
        <v/>
      </c>
      <c r="M22" t="inlineStr">
        <is>
          <t>Item No. 15: Allowance for annual roof maintenance on all roof areas including inspection and repair of flashing, sealants, roof cleaning, minor repair of roof assemblies, as well as gutter and downsp</t>
        </is>
      </c>
      <c r="N22" s="7">
        <f>IF(E22="GC","1st Call","Other")</f>
        <v/>
      </c>
      <c r="O22" s="7">
        <f>IF(L22&gt;=1,"Complete",IF(L22&gt;0,"In Progress","Not Started"))</f>
        <v/>
      </c>
      <c r="Q22" s="35">
        <f>IFERROR(MID($A$1,FIND(" acq",$A$1)-4,4)*1,"")</f>
        <v/>
      </c>
      <c r="R22" s="7" t="n"/>
      <c r="S22" s="111" t="n"/>
    </row>
    <row r="23" ht="105" customHeight="1">
      <c r="A23" s="17" t="n">
        <v>105</v>
      </c>
      <c r="B23" s="7" t="inlineStr">
        <is>
          <t>51993-01</t>
        </is>
      </c>
      <c r="C23" s="7" t="inlineStr">
        <is>
          <t>Balconies</t>
        </is>
      </c>
      <c r="D23" s="40" t="inlineStr">
        <is>
          <t>Item No. 13: Engage a specialty consultant to survey 100% of apartment balconies associated with observed deterioration of balcony drains, poor slope and blocked balcony drains. Most of the balcony drains observed were blocked not allowing proper drainage and most balconies did not slope to drain, creating ponding. Unit C315 had a damaged drain.Signs of ongoing balcony repairs were noted along the Reseda elevation.</t>
        </is>
      </c>
      <c r="E23" s="50" t="inlineStr">
        <is>
          <t>PMC</t>
        </is>
      </c>
      <c r="F23" s="7" t="inlineStr">
        <is>
          <t>Year 1</t>
        </is>
      </c>
      <c r="G23" s="20" t="n">
        <v>5000</v>
      </c>
      <c r="H23" s="20" t="n">
        <v>0</v>
      </c>
      <c r="I23" s="21">
        <f>G23-H23</f>
        <v/>
      </c>
      <c r="J23" s="8">
        <f>IF(G23=0,0,H23/G23)</f>
        <v/>
      </c>
      <c r="K23" s="35" t="inlineStr">
        <is>
          <t>N/A</t>
        </is>
      </c>
      <c r="L23" s="8">
        <f>MIN(J23,1)</f>
        <v/>
      </c>
      <c r="M23" t="inlineStr">
        <is>
          <t>Item No. 13: Engage a specialty consultant to survey 100% of apartment balconies associated with observed deterioration of balcony drains, poor slope and blocked balcony drains. Most of the balcony dr</t>
        </is>
      </c>
      <c r="N23" s="7">
        <f>IF(E23="GC","1st Call","Other")</f>
        <v/>
      </c>
      <c r="O23" s="7">
        <f>IF(L23&gt;=1,"Complete",IF(L23&gt;0,"In Progress","Not Started"))</f>
        <v/>
      </c>
      <c r="Q23" s="35">
        <f>IFERROR(MID($A$1,FIND(" acq",$A$1)-4,4)*1,"")</f>
        <v/>
      </c>
      <c r="R23" s="7" t="n"/>
      <c r="S23" s="111" t="n"/>
    </row>
    <row r="24" ht="75" customHeight="1">
      <c r="A24" s="7" t="n">
        <v>126</v>
      </c>
      <c r="B24" s="7" t="inlineStr">
        <is>
          <t>52111-00</t>
        </is>
      </c>
      <c r="C24" s="7" t="inlineStr">
        <is>
          <t>Unit deferred maintenance (cont.) - 1</t>
        </is>
      </c>
      <c r="D24" s="40" t="inlineStr">
        <is>
          <t>Item No. 17: Allowance for repairs in bathrooms showing evidence of minor ceiling damage. Seen in Units C311 with tape in bathroom ceiling, Unit C315 bathroom ceiling, Unit C319 wall and ceiling, Unit C201 ceiling, Unit C202 ceiling, and Unit C205 ceiling. Repeat every 5 years based on age.</t>
        </is>
      </c>
      <c r="E24" s="50" t="inlineStr">
        <is>
          <t>PMC</t>
        </is>
      </c>
      <c r="F24" s="7" t="inlineStr">
        <is>
          <t>Year 1</t>
        </is>
      </c>
      <c r="G24" s="20" t="n">
        <v>5000</v>
      </c>
      <c r="H24" s="20" t="n">
        <v>0</v>
      </c>
      <c r="I24" s="21">
        <f>G24-H24</f>
        <v/>
      </c>
      <c r="J24" s="8">
        <f>IF(G24=0,0,H24/G24)</f>
        <v/>
      </c>
      <c r="K24" s="35" t="inlineStr">
        <is>
          <t>N/A</t>
        </is>
      </c>
      <c r="L24" s="8">
        <f>MIN(J24,1)</f>
        <v/>
      </c>
      <c r="M24" t="inlineStr">
        <is>
          <t>Item No. 17: Allowance for repairs in bathrooms showing evidence of minor ceiling damage. Seen in Units C311 with tape in bathroom ceiling, Unit C315 bathroom ceiling, Unit C319 wall and ceiling, Unit</t>
        </is>
      </c>
      <c r="N24" s="7">
        <f>IF(E24="GC","1st Call","Other")</f>
        <v/>
      </c>
      <c r="O24" s="7">
        <f>IF(L24&gt;=1,"Complete",IF(L24&gt;0,"In Progress","Not Started"))</f>
        <v/>
      </c>
      <c r="Q24" s="35">
        <f>IFERROR(MID($A$1,FIND(" acq",$A$1)-4,4)*1,"")</f>
        <v/>
      </c>
      <c r="R24" s="7" t="n"/>
      <c r="S24" s="111" t="n"/>
    </row>
    <row r="25" ht="45" customHeight="1">
      <c r="A25" s="17" t="n">
        <v>127</v>
      </c>
      <c r="B25" s="7" t="inlineStr">
        <is>
          <t>52111-00</t>
        </is>
      </c>
      <c r="C25" s="7" t="inlineStr">
        <is>
          <t xml:space="preserve">Unit deferred maintenance (cont.) -2 </t>
        </is>
      </c>
      <c r="D25" s="40" t="inlineStr">
        <is>
          <t>Item No. 18: Allowance for remediation of organic growth in isolated areas, especially in bathrooms where exhaust fans are not functioning properly. Seen in Units C315 bathroom ceiling,</t>
        </is>
      </c>
      <c r="E25" s="50" t="inlineStr">
        <is>
          <t>PMC</t>
        </is>
      </c>
      <c r="F25" s="7" t="inlineStr">
        <is>
          <t>Year 1</t>
        </is>
      </c>
      <c r="G25" s="20" t="n">
        <v>5000</v>
      </c>
      <c r="H25" s="20" t="n">
        <v>0</v>
      </c>
      <c r="I25" s="21">
        <f>G25-H25</f>
        <v/>
      </c>
      <c r="J25" s="8">
        <f>IF(G25=0,0,H25/G25)</f>
        <v/>
      </c>
      <c r="K25" s="35" t="inlineStr">
        <is>
          <t>N/A</t>
        </is>
      </c>
      <c r="L25" s="8">
        <f>MIN(J25,1)</f>
        <v/>
      </c>
      <c r="M25" t="inlineStr">
        <is>
          <t>Item No. 18: Allowance for remediation of organic growth in isolated areas, especially in bathrooms where exhaust fans are not functioning properly. Seen in Units C315 bathroom ceiling,</t>
        </is>
      </c>
      <c r="N25" s="7">
        <f>IF(E25="GC","1st Call","Other")</f>
        <v/>
      </c>
      <c r="O25" s="7">
        <f>IF(L25&gt;=1,"Complete",IF(L25&gt;0,"In Progress","Not Started"))</f>
        <v/>
      </c>
      <c r="Q25" s="35">
        <f>IFERROR(MID($A$1,FIND(" acq",$A$1)-4,4)*1,"")</f>
        <v/>
      </c>
      <c r="R25" s="7" t="n"/>
      <c r="S25" s="111" t="n"/>
    </row>
    <row r="26" ht="30" customHeight="1">
      <c r="A26" s="7" t="n">
        <v>157</v>
      </c>
      <c r="B26" s="7" t="inlineStr">
        <is>
          <t>51164-00</t>
        </is>
      </c>
      <c r="C26" s="7" t="inlineStr">
        <is>
          <t>Elevator Tests</t>
        </is>
      </c>
      <c r="D26" s="40" t="inlineStr">
        <is>
          <t>Item No. 28: Perform the annual elevator tests and post the most recent certificates. Cab certificates expired 6/29/2024.</t>
        </is>
      </c>
      <c r="E26" s="50" t="inlineStr">
        <is>
          <t>PMC</t>
        </is>
      </c>
      <c r="F26" s="7" t="inlineStr">
        <is>
          <t>Year 1</t>
        </is>
      </c>
      <c r="G26" s="20" t="n">
        <v>4800</v>
      </c>
      <c r="H26" s="20" t="n">
        <v>28842</v>
      </c>
      <c r="I26" s="21">
        <f>G26-H26</f>
        <v/>
      </c>
      <c r="J26" s="8">
        <f>IF(G26=0,0,H26/G26)</f>
        <v/>
      </c>
      <c r="K26" s="35" t="inlineStr">
        <is>
          <t>N/A</t>
        </is>
      </c>
      <c r="L26" s="8">
        <f>MIN(J26,1)</f>
        <v/>
      </c>
      <c r="M26" t="inlineStr">
        <is>
          <t>Item No. 28: Perform the annual elevator tests and post the most recent certificates. Cab certificates expired 6/29/2024.</t>
        </is>
      </c>
      <c r="N26" s="7">
        <f>IF(E26="GC","1st Call","Other")</f>
        <v/>
      </c>
      <c r="O26" s="7">
        <f>IF(L26&gt;=1,"Complete",IF(L26&gt;0,"In Progress","Not Started"))</f>
        <v/>
      </c>
      <c r="Q26" s="35">
        <f>IFERROR(MID($A$1,FIND(" acq",$A$1)-4,4)*1,"")</f>
        <v/>
      </c>
      <c r="R26" s="7" t="n"/>
      <c r="S26" s="111" t="n"/>
    </row>
    <row r="27" ht="30" customHeight="1">
      <c r="A27" s="17" t="n">
        <v>177</v>
      </c>
      <c r="B27" s="7" t="inlineStr">
        <is>
          <t>51140-00</t>
        </is>
      </c>
      <c r="C27" s="7" t="inlineStr">
        <is>
          <t>Meter Banks - Rust and Corrosion</t>
        </is>
      </c>
      <c r="D27" s="40" t="inlineStr">
        <is>
          <t>Item No. 22: Remove rust and corrosion from the multi-meter assemblies and paint with a matching rust inhibitive paint.</t>
        </is>
      </c>
      <c r="E27" s="41" t="inlineStr">
        <is>
          <t>GC</t>
        </is>
      </c>
      <c r="F27" s="7" t="inlineStr">
        <is>
          <t>Year 1</t>
        </is>
      </c>
      <c r="G27" s="20" t="n">
        <v>32000</v>
      </c>
      <c r="H27" s="20" t="n">
        <v>32000</v>
      </c>
      <c r="I27" s="21">
        <f>G27-H27</f>
        <v/>
      </c>
      <c r="J27" s="8">
        <f>IF(G27=0,0,H27/G27)</f>
        <v/>
      </c>
      <c r="K27" s="35" t="n">
        <v>0</v>
      </c>
      <c r="L27" s="8">
        <f>MIN(J27,1)</f>
        <v/>
      </c>
      <c r="M27" t="inlineStr">
        <is>
          <t>Item No. 22: Remove rust and corrosion from the multi-meter assemblies and paint with a matching rust inhibitive paint.</t>
        </is>
      </c>
      <c r="N27" s="7">
        <f>IF(E27="GC","1st Call","Other")</f>
        <v/>
      </c>
      <c r="O27" s="7">
        <f>IF(L27&gt;=1,"Complete",IF(L27&gt;0,"In Progress","Not Started"))</f>
        <v/>
      </c>
      <c r="Q27" s="35">
        <f>IFERROR(MID($A$1,FIND(" acq",$A$1)-4,4)*1,"")</f>
        <v/>
      </c>
      <c r="R27" s="7" t="n"/>
      <c r="S27" s="111" t="n"/>
    </row>
    <row r="28">
      <c r="A28" s="7" t="n">
        <v>125</v>
      </c>
      <c r="B28" s="7" t="inlineStr">
        <is>
          <t>52111-00</t>
        </is>
      </c>
      <c r="C28" s="7" t="inlineStr">
        <is>
          <t>Unit deferred maintenance</t>
        </is>
      </c>
      <c r="D28" s="40" t="inlineStr">
        <is>
          <t>Item No. 3: Repair cracked concrete at Unit A119 patio.</t>
        </is>
      </c>
      <c r="E28" s="41" t="inlineStr">
        <is>
          <t>GC</t>
        </is>
      </c>
      <c r="F28" s="7" t="inlineStr">
        <is>
          <t>Year 1</t>
        </is>
      </c>
      <c r="G28" s="20" t="n">
        <v>2500</v>
      </c>
      <c r="H28" s="20" t="n">
        <v>2500</v>
      </c>
      <c r="I28" s="21">
        <f>G28-H28</f>
        <v/>
      </c>
      <c r="J28" s="8">
        <f>IF(G28=0,0,H28/G28)</f>
        <v/>
      </c>
      <c r="K28" s="35" t="n">
        <v>0</v>
      </c>
      <c r="L28" s="8">
        <f>MIN(J28,1)</f>
        <v/>
      </c>
      <c r="M28" t="inlineStr">
        <is>
          <t>Item No. 3: Repair cracked concrete at Unit A119 patio.</t>
        </is>
      </c>
      <c r="N28" s="7">
        <f>IF(E28="GC","1st Call","Other")</f>
        <v/>
      </c>
      <c r="O28" s="7">
        <f>IF(L28&gt;=1,"Complete",IF(L28&gt;0,"In Progress","Not Started"))</f>
        <v/>
      </c>
      <c r="Q28" s="35">
        <f>IFERROR(MID($A$1,FIND(" acq",$A$1)-4,4)*1,"")</f>
        <v/>
      </c>
      <c r="R28" s="7" t="n"/>
      <c r="S28" s="111" t="n"/>
    </row>
    <row r="29" ht="45" customHeight="1">
      <c r="A29" s="17" t="n">
        <v>69</v>
      </c>
      <c r="B29" s="7" t="inlineStr">
        <is>
          <t>51072-00</t>
        </is>
      </c>
      <c r="C29" s="7" t="inlineStr">
        <is>
          <t>Repair balcony framing &amp; decking</t>
        </is>
      </c>
      <c r="D29" s="40" t="inlineStr">
        <is>
          <t>3.2.7 - The balcony deck surface at unit A303 was buckled and standing water observed. The deck surface should be repaired and water tight coating reapplied.</t>
        </is>
      </c>
      <c r="E29" s="41" t="inlineStr">
        <is>
          <t>GC</t>
        </is>
      </c>
      <c r="F29" s="7" t="inlineStr">
        <is>
          <t>Year 1</t>
        </is>
      </c>
      <c r="G29" s="20" t="n">
        <v>2250</v>
      </c>
      <c r="H29" s="20" t="n">
        <v>2250</v>
      </c>
      <c r="I29" s="21">
        <f>G29-H29</f>
        <v/>
      </c>
      <c r="J29" s="8">
        <f>IF(G29=0,0,H29/G29)</f>
        <v/>
      </c>
      <c r="K29" s="35" t="n">
        <v>0</v>
      </c>
      <c r="L29" s="8">
        <f>MIN(J29,1)</f>
        <v/>
      </c>
      <c r="M29" t="inlineStr">
        <is>
          <t>3.2.7 - The balcony deck surface at unit A303 was buckled and standing water observed. The deck surface should be repaired and water tight coating reapplied.</t>
        </is>
      </c>
      <c r="N29" s="7">
        <f>IF(E29="GC","1st Call","Other")</f>
        <v/>
      </c>
      <c r="O29" s="7">
        <f>IF(L29&gt;=1,"Complete",IF(L29&gt;0,"In Progress","Not Started"))</f>
        <v/>
      </c>
      <c r="Q29" s="35">
        <f>IFERROR(MID($A$1,FIND(" acq",$A$1)-4,4)*1,"")</f>
        <v/>
      </c>
      <c r="R29" s="7" t="n"/>
      <c r="S29" s="131" t="n">
        <v>46171</v>
      </c>
    </row>
    <row r="30" ht="75" customHeight="1">
      <c r="A30" s="7" t="n">
        <v>70</v>
      </c>
      <c r="B30" s="7" t="inlineStr">
        <is>
          <t>51062-00</t>
        </is>
      </c>
      <c r="C30" s="7" t="inlineStr">
        <is>
          <t>Roof Drainage</t>
        </is>
      </c>
      <c r="D30" s="40" t="inlineStr">
        <is>
          <t>3.2.9 - Areas of roof ponding were noted on all roofs. Although ponding may decrease the useful life of the roof, decking and insulation repairs are not practical or recommended. Cleaning of the roof membrane surface is recommended to prevent deterioration.</t>
        </is>
      </c>
      <c r="E30" s="41" t="inlineStr">
        <is>
          <t>GC</t>
        </is>
      </c>
      <c r="F30" s="7" t="inlineStr">
        <is>
          <t>Year 1</t>
        </is>
      </c>
      <c r="G30" s="20" t="n">
        <v>2250</v>
      </c>
      <c r="H30" s="20" t="n">
        <v>2250</v>
      </c>
      <c r="I30" s="21">
        <f>G30-H30</f>
        <v/>
      </c>
      <c r="J30" s="8">
        <f>IF(G30=0,0,H30/G30)</f>
        <v/>
      </c>
      <c r="K30" s="35" t="n">
        <v>0</v>
      </c>
      <c r="L30" s="8">
        <f>MIN(J30,1)</f>
        <v/>
      </c>
      <c r="M30" t="inlineStr">
        <is>
          <t xml:space="preserve">3.2.9 - Areas of roof ponding were noted on all roofs. Although ponding may decrease the useful life of the roof, decking and insulation repairs are not practical or recommended. Cleaning of the roof </t>
        </is>
      </c>
      <c r="N30" s="7">
        <f>IF(E30="GC","1st Call","Other")</f>
        <v/>
      </c>
      <c r="O30" s="7">
        <f>IF(L30&gt;=1,"Complete",IF(L30&gt;0,"In Progress","Not Started"))</f>
        <v/>
      </c>
      <c r="Q30" s="35">
        <f>IFERROR(MID($A$1,FIND(" acq",$A$1)-4,4)*1,"")</f>
        <v/>
      </c>
      <c r="R30" s="7" t="n"/>
      <c r="S30" s="131" t="n">
        <v>46171</v>
      </c>
    </row>
    <row r="31" ht="30" customHeight="1">
      <c r="A31" s="17" t="n">
        <v>17</v>
      </c>
      <c r="B31" s="7" t="inlineStr">
        <is>
          <t>51050-00</t>
        </is>
      </c>
      <c r="C31" s="7" t="inlineStr">
        <is>
          <t>Asphalt Pavement</t>
        </is>
      </c>
      <c r="D31" s="40" t="inlineStr">
        <is>
          <t>3.1.6 - Isolated asphalt cracking was observed in the rear drive aisles and areas near the entrance gates. Repair is recommended</t>
        </is>
      </c>
      <c r="E31" s="41" t="inlineStr">
        <is>
          <t>GC</t>
        </is>
      </c>
      <c r="F31" s="7" t="inlineStr">
        <is>
          <t>Year 1</t>
        </is>
      </c>
      <c r="G31" s="20" t="n">
        <v>2000</v>
      </c>
      <c r="H31" s="20" t="n">
        <v>0</v>
      </c>
      <c r="I31" s="21">
        <f>G31-H31</f>
        <v/>
      </c>
      <c r="J31" s="8">
        <f>IF(G31=0,0,H31/G31)</f>
        <v/>
      </c>
      <c r="K31" s="35" t="n">
        <v>4</v>
      </c>
      <c r="L31" s="8">
        <f>MIN(J31,1)</f>
        <v/>
      </c>
      <c r="M31" t="inlineStr">
        <is>
          <t>3.1.6 - Isolated asphalt cracking was observed in the rear drive aisles and areas near the entrance gates. Repair is recommended</t>
        </is>
      </c>
      <c r="N31" s="7">
        <f>IF(E31="GC","1st Call","Other")</f>
        <v/>
      </c>
      <c r="O31" s="7">
        <f>IF(L31&gt;=1,"Complete",IF(L31&gt;0,"In Progress","Not Started"))</f>
        <v/>
      </c>
      <c r="Q31" s="35">
        <f>IFERROR(MID($A$1,FIND(" acq",$A$1)-4,4)*1,"")</f>
        <v/>
      </c>
      <c r="R31" s="7" t="n"/>
      <c r="S31" s="131" t="n">
        <v>46171</v>
      </c>
    </row>
    <row r="32" ht="25.5" customHeight="1">
      <c r="C32" s="48" t="inlineStr">
        <is>
          <t>PROJECTS subtotal (excl. contingency/CM fee)</t>
        </is>
      </c>
      <c r="E32" s="68" t="n"/>
      <c r="F32" s="52" t="n"/>
      <c r="G32" s="53">
        <f>SUM(G4:G31)</f>
        <v/>
      </c>
      <c r="H32" s="53">
        <f>SUM(H4:H31)</f>
        <v/>
      </c>
      <c r="I32" s="53">
        <f>SUM(I4:I31)</f>
        <v/>
      </c>
      <c r="J32" s="18">
        <f>IF(G32=0,0,H32/G32)</f>
        <v/>
      </c>
      <c r="K32" s="35" t="n"/>
      <c r="L32" s="8">
        <f>MIN(J32,1)</f>
        <v/>
      </c>
      <c r="O32" s="7">
        <f>IF(L32&gt;=1,"Complete",IF(L32&gt;0,"In Progress","Not Started"))</f>
        <v/>
      </c>
      <c r="Q32" s="35" t="n"/>
      <c r="R32" s="7" t="n"/>
      <c r="S32" s="111" t="n"/>
    </row>
    <row r="33">
      <c r="E33" s="52" t="n"/>
      <c r="I33" s="21" t="n"/>
      <c r="K33" s="35" t="n"/>
      <c r="L33" s="8" t="n"/>
      <c r="Q33" s="35" t="n"/>
      <c r="R33" s="7" t="n"/>
      <c r="S33" s="111" t="n"/>
    </row>
    <row r="34">
      <c r="A34" s="7" t="n">
        <v>182</v>
      </c>
      <c r="B34" s="7" t="inlineStr">
        <is>
          <t>51175-00</t>
        </is>
      </c>
      <c r="C34" s="7" t="inlineStr">
        <is>
          <t>Contingency</t>
        </is>
      </c>
      <c r="D34" s="40" t="inlineStr">
        <is>
          <t>Contingency Amount</t>
        </is>
      </c>
      <c r="E34" s="67" t="inlineStr">
        <is>
          <t>CON</t>
        </is>
      </c>
      <c r="F34" s="15" t="inlineStr">
        <is>
          <t>Contingency</t>
        </is>
      </c>
      <c r="G34" s="20" t="n">
        <v>132579</v>
      </c>
      <c r="H34" s="20" t="n">
        <v>0</v>
      </c>
      <c r="I34" s="21" t="n">
        <v>132579</v>
      </c>
      <c r="J34" s="8">
        <f>IF(G34=0,0,H34/G34)</f>
        <v/>
      </c>
      <c r="K34" s="35" t="inlineStr">
        <is>
          <t>N/A</t>
        </is>
      </c>
      <c r="L34" s="8">
        <f>MIN(J34,1)</f>
        <v/>
      </c>
      <c r="M34" t="inlineStr">
        <is>
          <t>Contingency Amount</t>
        </is>
      </c>
      <c r="N34" s="7">
        <f>IF(E34="GC","1st Call","Other")</f>
        <v/>
      </c>
      <c r="O34" s="7">
        <f>IF(L34&gt;=1,"Complete",IF(L34&gt;0,"In Progress","Not Started"))</f>
        <v/>
      </c>
      <c r="Q34" s="35">
        <f>IFERROR(MID($A$1,FIND(" acq",$A$1)-4,4)*1,"")</f>
        <v/>
      </c>
      <c r="R34" s="7" t="n"/>
      <c r="S34" s="111" t="n"/>
    </row>
    <row r="35">
      <c r="A35" s="17" t="n">
        <v>183</v>
      </c>
      <c r="B35" s="7" t="inlineStr">
        <is>
          <t>51190-00</t>
        </is>
      </c>
      <c r="C35" s="7" t="inlineStr">
        <is>
          <t>Construction Management Fee</t>
        </is>
      </c>
      <c r="D35" s="40" t="inlineStr">
        <is>
          <t>CM Fee</t>
        </is>
      </c>
      <c r="E35" s="67" t="inlineStr">
        <is>
          <t>CMF</t>
        </is>
      </c>
      <c r="F35" s="15" t="inlineStr">
        <is>
          <t>CM Fee</t>
        </is>
      </c>
      <c r="G35" s="20" t="n">
        <v>72918</v>
      </c>
      <c r="H35" s="20" t="n">
        <v>17016</v>
      </c>
      <c r="I35" s="21" t="n">
        <v>72918</v>
      </c>
      <c r="J35" s="8">
        <f>IF(G35=0,0,H35/G35)</f>
        <v/>
      </c>
      <c r="K35" s="35" t="inlineStr">
        <is>
          <t>N/A</t>
        </is>
      </c>
      <c r="L35" s="8">
        <f>MIN(J35,1)</f>
        <v/>
      </c>
      <c r="M35" t="inlineStr">
        <is>
          <t>CM Fee</t>
        </is>
      </c>
      <c r="N35" s="7">
        <f>IF(E35="GC","1st Call","Other")</f>
        <v/>
      </c>
      <c r="O35" s="7">
        <f>IF(L35&gt;=1,"Complete",IF(L35&gt;0,"In Progress","Not Started"))</f>
        <v/>
      </c>
      <c r="Q35" s="35">
        <f>IFERROR(MID($A$1,FIND(" acq",$A$1)-4,4)*1,"")</f>
        <v/>
      </c>
      <c r="R35" s="7" t="n"/>
      <c r="S35" s="111" t="n"/>
    </row>
    <row r="36">
      <c r="K36" s="35" t="n"/>
      <c r="L36" s="8" t="n"/>
      <c r="Q36" s="35" t="n"/>
      <c r="R36" s="7" t="n"/>
      <c r="S36" s="111" t="n"/>
    </row>
    <row r="37">
      <c r="K37" s="35" t="n"/>
      <c r="L37" s="8" t="n"/>
      <c r="Q37" s="35" t="n"/>
      <c r="R37" s="7" t="n"/>
      <c r="S37" s="111" t="n"/>
    </row>
    <row r="38">
      <c r="K38" s="35" t="n"/>
      <c r="S38" s="112" t="n"/>
    </row>
    <row r="39">
      <c r="K39" s="35" t="n"/>
      <c r="L39" s="18" t="n"/>
      <c r="M39" s="48" t="n"/>
      <c r="N39" s="48" t="n"/>
      <c r="O39" s="48" t="n"/>
      <c r="P39" s="48" t="n"/>
      <c r="Q39" s="18" t="n"/>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32"/>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T173"/>
  <sheetViews>
    <sheetView topLeftCell="C30" zoomScaleNormal="100" workbookViewId="0">
      <selection activeCell="K30"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Canyon Villa — 2025 acq · GC GL fallback</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90" customHeight="1">
      <c r="A5" s="7" t="n">
        <v>42</v>
      </c>
      <c r="B5" s="7" t="inlineStr">
        <is>
          <t>83000-3400</t>
        </is>
      </c>
      <c r="C5" s="7" t="inlineStr">
        <is>
          <t>Exterior building Paint</t>
        </is>
      </c>
      <c r="D5" s="40" t="inlineStr">
        <is>
          <t>Paint Community
EPCA - Perform maintenance needs on the exterior
elevated elements as recommended in the EEE
Report prepared by Partner and dated June 20,
2024. The recommendations include the balconies,
landings, stairways, and walkway sections.</t>
        </is>
      </c>
      <c r="E5" s="41" t="inlineStr">
        <is>
          <t>GC</t>
        </is>
      </c>
      <c r="F5" s="7" t="inlineStr">
        <is>
          <t>Year 1</t>
        </is>
      </c>
      <c r="G5" s="20" t="n">
        <v>354000</v>
      </c>
      <c r="H5" s="20" t="n">
        <v>45646</v>
      </c>
      <c r="I5" s="21">
        <f>G5-H5</f>
        <v/>
      </c>
      <c r="J5" s="8">
        <f>IF(G5=0,0,H5/G5)</f>
        <v/>
      </c>
      <c r="K5" s="35" t="n">
        <v>4</v>
      </c>
      <c r="L5" s="8">
        <f>MIN(J5,1)</f>
        <v/>
      </c>
      <c r="M5" t="inlineStr">
        <is>
          <t>Paint Community
EPCA - Perform maintenance needs on the exterior
elevated elements as recommended in the EEE
Report prepared by Partner and dated June 20,
2024. The recommendations include the balconi</t>
        </is>
      </c>
      <c r="N5" s="7">
        <f>IF(E5="GC","1st Call","Other")</f>
        <v/>
      </c>
      <c r="O5" s="7">
        <f>IF(L5&gt;=1,"Complete",IF(L5&gt;0,"In Progress","Not Started"))</f>
        <v/>
      </c>
      <c r="Q5" s="35">
        <f>IFERROR(MID($A$1,FIND(" acq",$A$1)-4,4)*1,"")</f>
        <v/>
      </c>
      <c r="R5" s="7" t="n"/>
      <c r="S5" s="111" t="n"/>
    </row>
    <row r="6">
      <c r="A6" s="17" t="n">
        <v>32</v>
      </c>
      <c r="B6" s="7" t="inlineStr">
        <is>
          <t>83000-7600</t>
        </is>
      </c>
      <c r="C6" s="7" t="inlineStr">
        <is>
          <t>SB721 Repairs</t>
        </is>
      </c>
      <c r="D6" s="40" t="inlineStr">
        <is>
          <t>Various SB721 repairs</t>
        </is>
      </c>
      <c r="E6" s="41" t="inlineStr">
        <is>
          <t>GC</t>
        </is>
      </c>
      <c r="F6" s="7" t="inlineStr">
        <is>
          <t>Year 1</t>
        </is>
      </c>
      <c r="G6" s="20" t="n">
        <v>100000</v>
      </c>
      <c r="H6" s="20" t="n">
        <v>12894</v>
      </c>
      <c r="I6" s="21">
        <f>G6-H6</f>
        <v/>
      </c>
      <c r="J6" s="8">
        <f>IF(G6=0,0,H6/G6)</f>
        <v/>
      </c>
      <c r="K6" s="35" t="n">
        <v>4</v>
      </c>
      <c r="L6" s="8">
        <f>MIN(J6,1)</f>
        <v/>
      </c>
      <c r="M6" t="inlineStr">
        <is>
          <t>Various SB721 repairs</t>
        </is>
      </c>
      <c r="N6" s="7">
        <f>IF(E6="GC","1st Call","Other")</f>
        <v/>
      </c>
      <c r="O6" s="7">
        <f>IF(L6&gt;=1,"Complete",IF(L6&gt;0,"In Progress","Not Started"))</f>
        <v/>
      </c>
      <c r="Q6" s="35">
        <f>IFERROR(MID($A$1,FIND(" acq",$A$1)-4,4)*1,"")</f>
        <v/>
      </c>
      <c r="R6" s="7" t="n"/>
      <c r="S6" s="111" t="n"/>
    </row>
    <row r="7">
      <c r="A7" s="7" t="n">
        <v>37</v>
      </c>
      <c r="B7" s="7" t="inlineStr">
        <is>
          <t>83000-6100</t>
        </is>
      </c>
      <c r="C7" s="7" t="inlineStr">
        <is>
          <t>Roof Cleanup and treatment</t>
        </is>
      </c>
      <c r="D7" s="40" t="inlineStr">
        <is>
          <t>Roof Cleaning &amp; Moss Treatment</t>
        </is>
      </c>
      <c r="E7" s="41" t="inlineStr">
        <is>
          <t>GC</t>
        </is>
      </c>
      <c r="F7" s="7" t="inlineStr">
        <is>
          <t>Year 1</t>
        </is>
      </c>
      <c r="G7" s="20" t="n">
        <v>72000</v>
      </c>
      <c r="H7" s="20" t="n">
        <v>9284</v>
      </c>
      <c r="I7" s="21">
        <f>G7-H7</f>
        <v/>
      </c>
      <c r="J7" s="8">
        <f>IF(G7=0,0,H7/G7)</f>
        <v/>
      </c>
      <c r="K7" s="35" t="n">
        <v>4</v>
      </c>
      <c r="L7" s="8">
        <f>MIN(J7,1)</f>
        <v/>
      </c>
      <c r="M7" t="inlineStr">
        <is>
          <t>Roof Cleaning &amp; Moss Treatment</t>
        </is>
      </c>
      <c r="N7" s="7">
        <f>IF(E7="GC","1st Call","Other")</f>
        <v/>
      </c>
      <c r="O7" s="7">
        <f>IF(L7&gt;=1,"Complete",IF(L7&gt;0,"In Progress","Not Started"))</f>
        <v/>
      </c>
      <c r="Q7" s="35">
        <f>IFERROR(MID($A$1,FIND(" acq",$A$1)-4,4)*1,"")</f>
        <v/>
      </c>
      <c r="R7" s="7" t="n"/>
      <c r="S7" s="111" t="n"/>
    </row>
    <row r="8" ht="120" customHeight="1">
      <c r="A8" s="17" t="n">
        <v>23</v>
      </c>
      <c r="B8" s="7" t="inlineStr">
        <is>
          <t>80000-6800</t>
        </is>
      </c>
      <c r="C8" s="7" t="inlineStr">
        <is>
          <t>Termite treatment</t>
        </is>
      </c>
      <c r="D8" s="40" t="inlineStr">
        <is>
          <t>Includes inspection/treatment of Drywood, Subterranean and Dampwood termites)
LPCA - According to provided information, 
Nixtermite, Inc. has submitted a bid of 
$54,900.00 to provide a Wood Destroying 
Organism (WDO) inspection at the subject 
property and perform any necessary 
localized treatments as necessary.</t>
        </is>
      </c>
      <c r="E8" s="41" t="inlineStr">
        <is>
          <t>GC</t>
        </is>
      </c>
      <c r="F8" s="7" t="inlineStr">
        <is>
          <t>Year 1</t>
        </is>
      </c>
      <c r="G8" s="20" t="n">
        <v>54900</v>
      </c>
      <c r="H8" s="20" t="n">
        <v>7079</v>
      </c>
      <c r="I8" s="21">
        <f>G8-H8</f>
        <v/>
      </c>
      <c r="J8" s="8">
        <f>IF(G8=0,0,H8/G8)</f>
        <v/>
      </c>
      <c r="K8" s="35" t="n">
        <v>4</v>
      </c>
      <c r="L8" s="8">
        <f>MIN(J8,1)</f>
        <v/>
      </c>
      <c r="M8" t="inlineStr">
        <is>
          <t>Includes inspection/treatment of Drywood, Subterranean and Dampwood termites)
LPCA - According to provided information, 
Nixtermite, Inc. has submitted a bid of 
$54,900.00 to provide a Wood Destroyin</t>
        </is>
      </c>
      <c r="N8" s="7">
        <f>IF(E8="GC","1st Call","Other")</f>
        <v/>
      </c>
      <c r="O8" s="7">
        <f>IF(L8&gt;=1,"Complete",IF(L8&gt;0,"In Progress","Not Started"))</f>
        <v/>
      </c>
      <c r="Q8" s="35">
        <f>IFERROR(MID($A$1,FIND(" acq",$A$1)-4,4)*1,"")</f>
        <v/>
      </c>
      <c r="R8" s="7" t="n"/>
      <c r="S8" s="131" t="n">
        <v>46266</v>
      </c>
    </row>
    <row r="9" ht="45" customHeight="1">
      <c r="A9" s="7" t="n">
        <v>61</v>
      </c>
      <c r="B9" s="7" t="inlineStr">
        <is>
          <t>80000-4800</t>
        </is>
      </c>
      <c r="C9" s="7" t="inlineStr">
        <is>
          <t>Replace transformer</t>
        </is>
      </c>
      <c r="D9" s="40" t="inlineStr">
        <is>
          <t>EPCA - Contact the local utility to replace one utility
transformer exhibiting significant corrosion. The
unit is nearest the clubhouse. Assume 100-kVA.</t>
        </is>
      </c>
      <c r="E9" s="41" t="inlineStr">
        <is>
          <t>GC</t>
        </is>
      </c>
      <c r="F9" s="7" t="inlineStr">
        <is>
          <t>Year 1</t>
        </is>
      </c>
      <c r="G9" s="20" t="n">
        <v>50000</v>
      </c>
      <c r="H9" s="20" t="n">
        <v>6447</v>
      </c>
      <c r="I9" s="21">
        <f>G9-H9</f>
        <v/>
      </c>
      <c r="J9" s="8">
        <f>IF(G9=0,0,H9/G9)</f>
        <v/>
      </c>
      <c r="K9" s="35" t="n">
        <v>4</v>
      </c>
      <c r="L9" s="8">
        <f>MIN(J9,1)</f>
        <v/>
      </c>
      <c r="M9" t="inlineStr">
        <is>
          <t>EPCA - Contact the local utility to replace one utility
transformer exhibiting significant corrosion. The
unit is nearest the clubhouse. Assume 100-kVA.</t>
        </is>
      </c>
      <c r="N9" s="7">
        <f>IF(E9="GC","1st Call","Other")</f>
        <v/>
      </c>
      <c r="O9" s="7">
        <f>IF(L9&gt;=1,"Complete",IF(L9&gt;0,"In Progress","Not Started"))</f>
        <v/>
      </c>
      <c r="Q9" s="35">
        <f>IFERROR(MID($A$1,FIND(" acq",$A$1)-4,4)*1,"")</f>
        <v/>
      </c>
      <c r="R9" s="7" t="n"/>
      <c r="S9" s="111" t="n"/>
    </row>
    <row r="10" ht="90" customHeight="1">
      <c r="A10" s="17" t="n">
        <v>16</v>
      </c>
      <c r="B10" s="7" t="inlineStr">
        <is>
          <t>83000-2000</t>
        </is>
      </c>
      <c r="C10" s="7" t="inlineStr">
        <is>
          <t xml:space="preserve">Asphalt Coating </t>
        </is>
      </c>
      <c r="D10" s="40" t="inlineStr">
        <is>
          <t>R&amp;R 1500 SF of potholes in concrete pavement
LPCA - Cracking in the concrete driving lanes and parking areas was observed throughout the property grounds, most notably adjacent to carport parking spaces 1, 11, 14, 38, 39, 42, 46, and 51, and adjacent to parking garages 15, 36, and 53. Repair of the affected areas is recommended.</t>
        </is>
      </c>
      <c r="E10" s="41" t="inlineStr">
        <is>
          <t>GC</t>
        </is>
      </c>
      <c r="F10" s="7" t="inlineStr">
        <is>
          <t>Year 1</t>
        </is>
      </c>
      <c r="G10" s="20" t="n">
        <v>45000</v>
      </c>
      <c r="H10" s="20" t="n">
        <v>5802</v>
      </c>
      <c r="I10" s="21">
        <f>G10-H10</f>
        <v/>
      </c>
      <c r="J10" s="8">
        <f>IF(G10=0,0,H10/G10)</f>
        <v/>
      </c>
      <c r="K10" s="35" t="n">
        <v>4</v>
      </c>
      <c r="L10" s="8">
        <f>MIN(J10,1)</f>
        <v/>
      </c>
      <c r="M10" t="inlineStr">
        <is>
          <t>R&amp;R 1500 SF of potholes in concrete pavement
LPCA - Cracking in the concrete driving lanes and parking areas was observed throughout the property grounds, most notably adjacent to carport parking spac</t>
        </is>
      </c>
      <c r="N10" s="7">
        <f>IF(E10="GC","1st Call","Other")</f>
        <v/>
      </c>
      <c r="O10" s="7">
        <f>IF(L10&gt;=1,"Complete",IF(L10&gt;0,"In Progress","Not Started"))</f>
        <v/>
      </c>
      <c r="Q10" s="35">
        <f>IFERROR(MID($A$1,FIND(" acq",$A$1)-4,4)*1,"")</f>
        <v/>
      </c>
      <c r="R10" s="7" t="n"/>
      <c r="S10" s="131" t="n">
        <v>46266</v>
      </c>
    </row>
    <row r="11">
      <c r="A11" s="7" t="n">
        <v>28</v>
      </c>
      <c r="B11" s="7" t="inlineStr">
        <is>
          <t>83000-2400</t>
        </is>
      </c>
      <c r="C11" s="7" t="inlineStr">
        <is>
          <t>Repair balcony framing &amp; decking</t>
        </is>
      </c>
      <c r="D11" s="40" t="inlineStr">
        <is>
          <t>Repair damaged patio framing</t>
        </is>
      </c>
      <c r="E11" s="41" t="inlineStr">
        <is>
          <t>GC</t>
        </is>
      </c>
      <c r="F11" s="7" t="inlineStr">
        <is>
          <t>Year 1</t>
        </is>
      </c>
      <c r="G11" s="20" t="n">
        <v>38000</v>
      </c>
      <c r="H11" s="20" t="n">
        <v>4900</v>
      </c>
      <c r="I11" s="21">
        <f>G11-H11</f>
        <v/>
      </c>
      <c r="J11" s="8">
        <f>IF(G11=0,0,H11/G11)</f>
        <v/>
      </c>
      <c r="K11" s="35" t="n">
        <v>4</v>
      </c>
      <c r="L11" s="8">
        <f>MIN(J11,1)</f>
        <v/>
      </c>
      <c r="M11" t="inlineStr">
        <is>
          <t>Repair damaged patio framing</t>
        </is>
      </c>
      <c r="N11" s="7">
        <f>IF(E11="GC","1st Call","Other")</f>
        <v/>
      </c>
      <c r="O11" s="7">
        <f>IF(L11&gt;=1,"Complete",IF(L11&gt;0,"In Progress","Not Started"))</f>
        <v/>
      </c>
      <c r="Q11" s="35">
        <f>IFERROR(MID($A$1,FIND(" acq",$A$1)-4,4)*1,"")</f>
        <v/>
      </c>
      <c r="R11" s="7" t="n"/>
      <c r="S11" s="111" t="n"/>
    </row>
    <row r="12" ht="60" customHeight="1">
      <c r="A12" s="17" t="n">
        <v>62</v>
      </c>
      <c r="B12" s="7" t="inlineStr">
        <is>
          <t>80000-4800</t>
        </is>
      </c>
      <c r="C12" s="7" t="inlineStr">
        <is>
          <t>Install GFCI protection</t>
        </is>
      </c>
      <c r="D12" s="40" t="inlineStr">
        <is>
          <t>EPCA - Install GFCI protection on the counter-height
kitchen power outlets. Only 1 protected outlet was
observed in each kitchen. Assume two per
apartment.</t>
        </is>
      </c>
      <c r="E12" s="67" t="inlineStr">
        <is>
          <t>Capex</t>
        </is>
      </c>
      <c r="F12" s="7" t="inlineStr">
        <is>
          <t>Year 1</t>
        </is>
      </c>
      <c r="G12" s="20" t="n">
        <v>36600</v>
      </c>
      <c r="H12" s="20" t="n">
        <v>0</v>
      </c>
      <c r="I12" s="21">
        <f>G12-H12</f>
        <v/>
      </c>
      <c r="J12" s="8">
        <f>IF(G12=0,0,H12/G12)</f>
        <v/>
      </c>
      <c r="K12" s="35" t="inlineStr">
        <is>
          <t>N/A</t>
        </is>
      </c>
      <c r="L12" s="8">
        <f>MIN(J12,1)</f>
        <v/>
      </c>
      <c r="M12" t="inlineStr">
        <is>
          <t>EPCA - Install GFCI protection on the counter-height
kitchen power outlets. Only 1 protected outlet was
observed in each kitchen. Assume two per
apartment.</t>
        </is>
      </c>
      <c r="N12" s="7">
        <f>IF(E12="GC","1st Call","Other")</f>
        <v/>
      </c>
      <c r="O12" s="7">
        <f>IF(L12&gt;=1,"Complete",IF(L12&gt;0,"In Progress","Not Started"))</f>
        <v/>
      </c>
      <c r="Q12" s="35">
        <f>IFERROR(MID($A$1,FIND(" acq",$A$1)-4,4)*1,"")</f>
        <v/>
      </c>
      <c r="R12" s="7" t="n"/>
      <c r="S12" s="111" t="n"/>
    </row>
    <row r="13">
      <c r="A13" s="7" t="n">
        <v>35</v>
      </c>
      <c r="B13" s="7" t="inlineStr">
        <is>
          <t>83000-6100</t>
        </is>
      </c>
      <c r="C13" s="7" t="inlineStr">
        <is>
          <t>Modified bitumen membrane roof Repairs</t>
        </is>
      </c>
      <c r="D13" s="40" t="inlineStr">
        <is>
          <t>Roof repairs on 35 roofs</t>
        </is>
      </c>
      <c r="E13" s="41" t="inlineStr">
        <is>
          <t>GC</t>
        </is>
      </c>
      <c r="F13" s="7" t="inlineStr">
        <is>
          <t>Year 1</t>
        </is>
      </c>
      <c r="G13" s="20" t="n">
        <v>35000</v>
      </c>
      <c r="H13" s="20" t="n">
        <v>4513</v>
      </c>
      <c r="I13" s="21">
        <f>G13-H13</f>
        <v/>
      </c>
      <c r="J13" s="8">
        <f>IF(G13=0,0,H13/G13)</f>
        <v/>
      </c>
      <c r="K13" s="35" t="n">
        <v>4</v>
      </c>
      <c r="L13" s="8">
        <f>MIN(J13,1)</f>
        <v/>
      </c>
      <c r="M13" t="inlineStr">
        <is>
          <t>Roof repairs on 35 roofs</t>
        </is>
      </c>
      <c r="N13" s="7">
        <f>IF(E13="GC","1st Call","Other")</f>
        <v/>
      </c>
      <c r="O13" s="7">
        <f>IF(L13&gt;=1,"Complete",IF(L13&gt;0,"In Progress","Not Started"))</f>
        <v/>
      </c>
      <c r="Q13" s="35">
        <f>IFERROR(MID($A$1,FIND(" acq",$A$1)-4,4)*1,"")</f>
        <v/>
      </c>
      <c r="R13" s="7" t="n"/>
      <c r="S13" s="111" t="n"/>
    </row>
    <row r="14">
      <c r="A14" s="17" t="n">
        <v>25</v>
      </c>
      <c r="B14" s="7" t="inlineStr">
        <is>
          <t>83000-2800</t>
        </is>
      </c>
      <c r="C14" s="7" t="inlineStr">
        <is>
          <t>Concrete deck / floor fill</t>
        </is>
      </c>
      <c r="D14" s="40" t="inlineStr">
        <is>
          <t>Seal cracks in landing</t>
        </is>
      </c>
      <c r="E14" s="41" t="inlineStr">
        <is>
          <t>GC</t>
        </is>
      </c>
      <c r="F14" s="7" t="inlineStr">
        <is>
          <t>Year 1</t>
        </is>
      </c>
      <c r="G14" s="20" t="n">
        <v>32000</v>
      </c>
      <c r="H14" s="20" t="n">
        <v>4126</v>
      </c>
      <c r="I14" s="21">
        <f>G14-H14</f>
        <v/>
      </c>
      <c r="J14" s="8">
        <f>IF(G14=0,0,H14/G14)</f>
        <v/>
      </c>
      <c r="K14" s="35" t="n">
        <v>4</v>
      </c>
      <c r="L14" s="8">
        <f>MIN(J14,1)</f>
        <v/>
      </c>
      <c r="M14" t="inlineStr">
        <is>
          <t>Seal cracks in landing</t>
        </is>
      </c>
      <c r="N14" s="7">
        <f>IF(E14="GC","1st Call","Other")</f>
        <v/>
      </c>
      <c r="O14" s="7">
        <f>IF(L14&gt;=1,"Complete",IF(L14&gt;0,"In Progress","Not Started"))</f>
        <v/>
      </c>
      <c r="Q14" s="35">
        <f>IFERROR(MID($A$1,FIND(" acq",$A$1)-4,4)*1,"")</f>
        <v/>
      </c>
      <c r="R14" s="7" t="n"/>
      <c r="S14" s="111" t="n"/>
    </row>
    <row r="15">
      <c r="A15" s="7" t="n">
        <v>26</v>
      </c>
      <c r="B15" s="7" t="inlineStr">
        <is>
          <t>83000-7100</t>
        </is>
      </c>
      <c r="C15" s="7" t="inlineStr">
        <is>
          <t>Repair exterior stair treads and stringers</t>
        </is>
      </c>
      <c r="D15" s="40" t="inlineStr">
        <is>
          <t>Repair stair tread and stringers</t>
        </is>
      </c>
      <c r="E15" s="41" t="inlineStr">
        <is>
          <t>GC</t>
        </is>
      </c>
      <c r="F15" s="7" t="inlineStr">
        <is>
          <t>Year 1</t>
        </is>
      </c>
      <c r="G15" s="20" t="n">
        <v>32000</v>
      </c>
      <c r="H15" s="20" t="n">
        <v>4126</v>
      </c>
      <c r="I15" s="21">
        <f>G15-H15</f>
        <v/>
      </c>
      <c r="J15" s="8">
        <f>IF(G15=0,0,H15/G15)</f>
        <v/>
      </c>
      <c r="K15" s="35" t="n">
        <v>4</v>
      </c>
      <c r="L15" s="8">
        <f>MIN(J15,1)</f>
        <v/>
      </c>
      <c r="M15" t="inlineStr">
        <is>
          <t>Repair stair tread and stringers</t>
        </is>
      </c>
      <c r="N15" s="7">
        <f>IF(E15="GC","1st Call","Other")</f>
        <v/>
      </c>
      <c r="O15" s="7">
        <f>IF(L15&gt;=1,"Complete",IF(L15&gt;0,"In Progress","Not Started"))</f>
        <v/>
      </c>
      <c r="Q15" s="35">
        <f>IFERROR(MID($A$1,FIND(" acq",$A$1)-4,4)*1,"")</f>
        <v/>
      </c>
      <c r="R15" s="7" t="n"/>
      <c r="S15" s="111" t="n"/>
    </row>
    <row r="16">
      <c r="A16" s="17" t="n">
        <v>38</v>
      </c>
      <c r="B16" s="7" t="inlineStr">
        <is>
          <t>800</t>
        </is>
      </c>
      <c r="C16" s="7" t="inlineStr">
        <is>
          <t>Gutters &amp; downspouts</t>
        </is>
      </c>
      <c r="D16" s="40" t="inlineStr">
        <is>
          <t>Clean and secure gutters and down spouts</t>
        </is>
      </c>
      <c r="E16" s="41" t="inlineStr">
        <is>
          <t>GC</t>
        </is>
      </c>
      <c r="F16" s="7" t="inlineStr">
        <is>
          <t>Year 1</t>
        </is>
      </c>
      <c r="G16" s="20" t="n">
        <v>32000</v>
      </c>
      <c r="H16" s="20" t="n">
        <v>4126</v>
      </c>
      <c r="I16" s="21">
        <f>G16-H16</f>
        <v/>
      </c>
      <c r="J16" s="8">
        <f>IF(G16=0,0,H16/G16)</f>
        <v/>
      </c>
      <c r="K16" s="35" t="n">
        <v>4</v>
      </c>
      <c r="L16" s="8">
        <f>MIN(J16,1)</f>
        <v/>
      </c>
      <c r="M16" t="inlineStr">
        <is>
          <t>Clean and secure gutters and down spouts</t>
        </is>
      </c>
      <c r="N16" s="7">
        <f>IF(E16="GC","1st Call","Other")</f>
        <v/>
      </c>
      <c r="O16" s="7">
        <f>IF(L16&gt;=1,"Complete",IF(L16&gt;0,"In Progress","Not Started"))</f>
        <v/>
      </c>
      <c r="Q16" s="35">
        <f>IFERROR(MID($A$1,FIND(" acq",$A$1)-4,4)*1,"")</f>
        <v/>
      </c>
      <c r="R16" s="7" t="n"/>
      <c r="S16" s="111" t="n"/>
    </row>
    <row r="17">
      <c r="A17" s="7" t="n">
        <v>60</v>
      </c>
      <c r="B17" s="7" t="inlineStr">
        <is>
          <t>83000-3200</t>
        </is>
      </c>
      <c r="C17" s="7" t="inlineStr">
        <is>
          <t>Common area light fixtures</t>
        </is>
      </c>
      <c r="D17" s="40" t="inlineStr">
        <is>
          <t>replace exterior building lights and post lights</t>
        </is>
      </c>
      <c r="E17" s="41" t="inlineStr">
        <is>
          <t>GC</t>
        </is>
      </c>
      <c r="F17" s="7" t="inlineStr">
        <is>
          <t>Year 1</t>
        </is>
      </c>
      <c r="G17" s="20" t="n">
        <v>32000</v>
      </c>
      <c r="H17" s="20" t="n">
        <v>4126</v>
      </c>
      <c r="I17" s="21">
        <f>G17-H17</f>
        <v/>
      </c>
      <c r="J17" s="8">
        <f>IF(G17=0,0,H17/G17)</f>
        <v/>
      </c>
      <c r="K17" s="35" t="n">
        <v>4</v>
      </c>
      <c r="L17" s="8">
        <f>MIN(J17,1)</f>
        <v/>
      </c>
      <c r="M17" t="inlineStr">
        <is>
          <t>replace exterior building lights and post lights</t>
        </is>
      </c>
      <c r="N17" s="7">
        <f>IF(E17="GC","1st Call","Other")</f>
        <v/>
      </c>
      <c r="O17" s="7">
        <f>IF(L17&gt;=1,"Complete",IF(L17&gt;0,"In Progress","Not Started"))</f>
        <v/>
      </c>
      <c r="Q17" s="35">
        <f>IFERROR(MID($A$1,FIND(" acq",$A$1)-4,4)*1,"")</f>
        <v/>
      </c>
      <c r="R17" s="7" t="n"/>
      <c r="S17" s="111" t="n"/>
    </row>
    <row r="18">
      <c r="A18" s="17" t="n">
        <v>19</v>
      </c>
      <c r="B18" s="7" t="inlineStr">
        <is>
          <t>83000-3900</t>
        </is>
      </c>
      <c r="C18" s="7" t="inlineStr">
        <is>
          <t>Fences &amp; gates - site perimeter</t>
        </is>
      </c>
      <c r="D18" s="40" t="inlineStr">
        <is>
          <t>Repair Iron fence and paint</t>
        </is>
      </c>
      <c r="E18" s="41" t="inlineStr">
        <is>
          <t>GC</t>
        </is>
      </c>
      <c r="F18" s="7" t="inlineStr">
        <is>
          <t>Year 1</t>
        </is>
      </c>
      <c r="G18" s="20" t="n">
        <v>25000</v>
      </c>
      <c r="H18" s="20" t="n">
        <v>3224</v>
      </c>
      <c r="I18" s="21">
        <f>G18-H18</f>
        <v/>
      </c>
      <c r="J18" s="8">
        <f>IF(G18=0,0,H18/G18)</f>
        <v/>
      </c>
      <c r="K18" s="35" t="n">
        <v>4</v>
      </c>
      <c r="L18" s="8">
        <f>MIN(J18,1)</f>
        <v/>
      </c>
      <c r="M18" t="inlineStr">
        <is>
          <t>Repair Iron fence and paint</t>
        </is>
      </c>
      <c r="N18" s="7">
        <f>IF(E18="GC","1st Call","Other")</f>
        <v/>
      </c>
      <c r="O18" s="7">
        <f>IF(L18&gt;=1,"Complete",IF(L18&gt;0,"In Progress","Not Started"))</f>
        <v/>
      </c>
      <c r="Q18" s="35">
        <f>IFERROR(MID($A$1,FIND(" acq",$A$1)-4,4)*1,"")</f>
        <v/>
      </c>
      <c r="R18" s="7" t="n"/>
      <c r="S18" s="111" t="n"/>
    </row>
    <row r="19" ht="60" customHeight="1">
      <c r="A19" s="7" t="n">
        <v>34</v>
      </c>
      <c r="B19" s="7" t="inlineStr">
        <is>
          <t>83000-6100</t>
        </is>
      </c>
      <c r="C19" s="7" t="inlineStr">
        <is>
          <t>Roofing</t>
        </is>
      </c>
      <c r="D19" s="40" t="inlineStr">
        <is>
          <t>Tune up clay tile and repair flashing
LPCA - Organic materials were observed on the
clay/concrete mission tiles. Cleaning of the
clay/concrete mission tiles is recommended</t>
        </is>
      </c>
      <c r="E19" s="41" t="inlineStr">
        <is>
          <t>GC</t>
        </is>
      </c>
      <c r="F19" s="7" t="inlineStr">
        <is>
          <t>Year 1</t>
        </is>
      </c>
      <c r="G19" s="20" t="n">
        <v>25000</v>
      </c>
      <c r="H19" s="20" t="n">
        <v>3224</v>
      </c>
      <c r="I19" s="21">
        <f>G19-H19</f>
        <v/>
      </c>
      <c r="J19" s="8">
        <f>IF(G19=0,0,H19/G19)</f>
        <v/>
      </c>
      <c r="K19" s="35" t="n">
        <v>4</v>
      </c>
      <c r="L19" s="8">
        <f>MIN(J19,1)</f>
        <v/>
      </c>
      <c r="M19" t="inlineStr">
        <is>
          <t>Tune up clay tile and repair flashing
LPCA - Organic materials were observed on the
clay/concrete mission tiles. Cleaning of the
clay/concrete mission tiles is recommended</t>
        </is>
      </c>
      <c r="N19" s="7">
        <f>IF(E19="GC","1st Call","Other")</f>
        <v/>
      </c>
      <c r="O19" s="7">
        <f>IF(L19&gt;=1,"Complete",IF(L19&gt;0,"In Progress","Not Started"))</f>
        <v/>
      </c>
      <c r="Q19" s="35">
        <f>IFERROR(MID($A$1,FIND(" acq",$A$1)-4,4)*1,"")</f>
        <v/>
      </c>
      <c r="R19" s="7" t="n"/>
      <c r="S19" s="131" t="n">
        <v>46266</v>
      </c>
    </row>
    <row r="20">
      <c r="A20" s="17" t="n">
        <v>39</v>
      </c>
      <c r="B20" s="7" t="inlineStr">
        <is>
          <t>83000-6100</t>
        </is>
      </c>
      <c r="C20" s="7" t="inlineStr">
        <is>
          <t xml:space="preserve">Sealants &amp; caulking </t>
        </is>
      </c>
      <c r="D20" s="40" t="inlineStr">
        <is>
          <t>Seal &amp; Caulk Roofing Areas</t>
        </is>
      </c>
      <c r="E20" s="41" t="inlineStr">
        <is>
          <t>GC</t>
        </is>
      </c>
      <c r="F20" s="7" t="inlineStr">
        <is>
          <t>Year 1</t>
        </is>
      </c>
      <c r="G20" s="20" t="n">
        <v>25000</v>
      </c>
      <c r="H20" s="20" t="n">
        <v>3224</v>
      </c>
      <c r="I20" s="21">
        <f>G20-H20</f>
        <v/>
      </c>
      <c r="J20" s="8">
        <f>IF(G20=0,0,H20/G20)</f>
        <v/>
      </c>
      <c r="K20" s="35" t="n">
        <v>4</v>
      </c>
      <c r="L20" s="8">
        <f>MIN(J20,1)</f>
        <v/>
      </c>
      <c r="M20" t="inlineStr">
        <is>
          <t>Seal &amp; Caulk Roofing Areas</t>
        </is>
      </c>
      <c r="N20" s="7">
        <f>IF(E20="GC","1st Call","Other")</f>
        <v/>
      </c>
      <c r="O20" s="7">
        <f>IF(L20&gt;=1,"Complete",IF(L20&gt;0,"In Progress","Not Started"))</f>
        <v/>
      </c>
      <c r="Q20" s="35">
        <f>IFERROR(MID($A$1,FIND(" acq",$A$1)-4,4)*1,"")</f>
        <v/>
      </c>
      <c r="R20" s="7" t="n"/>
      <c r="S20" s="111" t="n"/>
    </row>
    <row r="21">
      <c r="A21" s="7" t="n">
        <v>43</v>
      </c>
      <c r="B21" s="7" t="inlineStr">
        <is>
          <t>83000-3700</t>
        </is>
      </c>
      <c r="C21" s="7" t="inlineStr">
        <is>
          <t>Repair / replace wood trim</t>
        </is>
      </c>
      <c r="D21" s="40" t="inlineStr">
        <is>
          <t>Replace all rotted fascia throughout property</t>
        </is>
      </c>
      <c r="E21" s="41" t="inlineStr">
        <is>
          <t>GC</t>
        </is>
      </c>
      <c r="F21" s="7" t="inlineStr">
        <is>
          <t>Year 1</t>
        </is>
      </c>
      <c r="G21" s="20" t="n">
        <v>25000</v>
      </c>
      <c r="H21" s="20" t="n">
        <v>3224</v>
      </c>
      <c r="I21" s="21">
        <f>G21-H21</f>
        <v/>
      </c>
      <c r="J21" s="8">
        <f>IF(G21=0,0,H21/G21)</f>
        <v/>
      </c>
      <c r="K21" s="35" t="n">
        <v>4</v>
      </c>
      <c r="L21" s="8">
        <f>MIN(J21,1)</f>
        <v/>
      </c>
      <c r="M21" t="inlineStr">
        <is>
          <t>Replace all rotted fascia throughout property</t>
        </is>
      </c>
      <c r="N21" s="7">
        <f>IF(E21="GC","1st Call","Other")</f>
        <v/>
      </c>
      <c r="O21" s="7">
        <f>IF(L21&gt;=1,"Complete",IF(L21&gt;0,"In Progress","Not Started"))</f>
        <v/>
      </c>
      <c r="Q21" s="35">
        <f>IFERROR(MID($A$1,FIND(" acq",$A$1)-4,4)*1,"")</f>
        <v/>
      </c>
      <c r="R21" s="7" t="n"/>
      <c r="S21" s="111" t="n"/>
    </row>
    <row r="22" ht="60" customHeight="1">
      <c r="A22" s="17" t="n">
        <v>17</v>
      </c>
      <c r="B22" s="7" t="inlineStr">
        <is>
          <t>83000-2000</t>
        </is>
      </c>
      <c r="C22" s="7" t="inlineStr">
        <is>
          <t>Stripe parking areas</t>
        </is>
      </c>
      <c r="D22" s="40" t="inlineStr">
        <is>
          <t>Stripe parking lot
LPCA - Pavement markings and striping appeared to be in fair condition. Reapplication of pavement markings and striping is recommended upon completion of pavement repairs.</t>
        </is>
      </c>
      <c r="E22" s="41" t="inlineStr">
        <is>
          <t>GC</t>
        </is>
      </c>
      <c r="F22" s="7" t="inlineStr">
        <is>
          <t>Year 1</t>
        </is>
      </c>
      <c r="G22" s="20" t="n">
        <v>22000</v>
      </c>
      <c r="H22" s="20" t="n">
        <v>2837</v>
      </c>
      <c r="I22" s="21">
        <f>G22-H22</f>
        <v/>
      </c>
      <c r="J22" s="8">
        <f>IF(G22=0,0,H22/G22)</f>
        <v/>
      </c>
      <c r="K22" s="35" t="n">
        <v>4</v>
      </c>
      <c r="L22" s="8">
        <f>MIN(J22,1)</f>
        <v/>
      </c>
      <c r="M22" t="inlineStr">
        <is>
          <t>Stripe parking lot
LPCA - Pavement markings and striping appeared to be in fair condition. Reapplication of pavement markings and striping is recommended upon completion of pavement repairs.</t>
        </is>
      </c>
      <c r="N22" s="7">
        <f>IF(E22="GC","1st Call","Other")</f>
        <v/>
      </c>
      <c r="O22" s="7">
        <f>IF(L22&gt;=1,"Complete",IF(L22&gt;0,"In Progress","Not Started"))</f>
        <v/>
      </c>
      <c r="Q22" s="35">
        <f>IFERROR(MID($A$1,FIND(" acq",$A$1)-4,4)*1,"")</f>
        <v/>
      </c>
      <c r="R22" s="7" t="n"/>
      <c r="S22" s="131" t="n">
        <v>46266</v>
      </c>
    </row>
    <row r="23" ht="90" customHeight="1">
      <c r="A23" s="7" t="n">
        <v>49</v>
      </c>
      <c r="B23" s="7" t="inlineStr">
        <is>
          <t>80000-1700</t>
        </is>
      </c>
      <c r="C23" s="7" t="inlineStr">
        <is>
          <t>Fire/Life Safety System - Smoke/CO alarm</t>
        </is>
      </c>
      <c r="D23" s="40" t="inlineStr">
        <is>
          <t>EPCA - Budget to replace the existing combination
smoke/CO alarms based on age and useful life.
The NFPA requires that smoke alarms not remain
in service longer than 10 years from the date of
manufacture. There are approximately 518 smoke
alarms at the property based on the unit mix.</t>
        </is>
      </c>
      <c r="E23" s="67" t="inlineStr">
        <is>
          <t>Capex</t>
        </is>
      </c>
      <c r="F23" s="7" t="inlineStr">
        <is>
          <t>Year 1</t>
        </is>
      </c>
      <c r="G23" s="20" t="n">
        <v>20720</v>
      </c>
      <c r="H23" s="20" t="n">
        <v>15725</v>
      </c>
      <c r="I23" s="21">
        <f>G23-H23</f>
        <v/>
      </c>
      <c r="J23" s="8">
        <f>IF(G23=0,0,H23/G23)</f>
        <v/>
      </c>
      <c r="K23" s="35" t="inlineStr">
        <is>
          <t>N/A</t>
        </is>
      </c>
      <c r="L23" s="8">
        <f>MIN(J23,1)</f>
        <v/>
      </c>
      <c r="M23" t="inlineStr">
        <is>
          <t>EPCA - Budget to replace the existing combination
smoke/CO alarms based on age and useful life.
The NFPA requires that smoke alarms not remain
in service longer than 10 years from the date of
manufact</t>
        </is>
      </c>
      <c r="N23" s="7">
        <f>IF(E23="GC","1st Call","Other")</f>
        <v/>
      </c>
      <c r="O23" s="7">
        <f>IF(L23&gt;=1,"Complete",IF(L23&gt;0,"In Progress","Not Started"))</f>
        <v/>
      </c>
      <c r="Q23" s="35">
        <f>IFERROR(MID($A$1,FIND(" acq",$A$1)-4,4)*1,"")</f>
        <v/>
      </c>
      <c r="R23" s="7" t="n"/>
      <c r="S23" s="111" t="n"/>
    </row>
    <row r="24" ht="120" customHeight="1">
      <c r="A24" s="17" t="n">
        <v>48</v>
      </c>
      <c r="B24" s="7" t="inlineStr">
        <is>
          <t>80000-1700</t>
        </is>
      </c>
      <c r="C24" s="7" t="inlineStr">
        <is>
          <t>Security/ fire alarm systems</t>
        </is>
      </c>
      <c r="D24" s="40" t="inlineStr">
        <is>
          <t>LPCA (PR-90) - An annual fire alarm certification tag was not present at the fire alarm control panel. Servicing and recertification of the fire alarm system is recommended.
EPCA - There are three fire alarm systems installed in the buildings equipped with elevators. One of the fire
alarm control panels is almost 30 years old and in
need of replacement. The other panels are expected to require replacement at the end of the term.</t>
        </is>
      </c>
      <c r="E24" s="41" t="inlineStr">
        <is>
          <t>GC</t>
        </is>
      </c>
      <c r="F24" s="7" t="inlineStr">
        <is>
          <t>Year 1</t>
        </is>
      </c>
      <c r="G24" s="20" t="n">
        <v>20000</v>
      </c>
      <c r="H24" s="20" t="n">
        <v>2579</v>
      </c>
      <c r="I24" s="21">
        <f>G24-H24</f>
        <v/>
      </c>
      <c r="J24" s="8">
        <f>IF(G24=0,0,H24/G24)</f>
        <v/>
      </c>
      <c r="K24" s="35" t="n">
        <v>4</v>
      </c>
      <c r="L24" s="8">
        <f>MIN(J24,1)</f>
        <v/>
      </c>
      <c r="M24" t="inlineStr">
        <is>
          <t>LPCA (PR-90) - An annual fire alarm certification tag was not present at the fire alarm control panel. Servicing and recertification of the fire alarm system is recommended.
EPCA - There are three fir</t>
        </is>
      </c>
      <c r="N24" s="7">
        <f>IF(E24="GC","1st Call","Other")</f>
        <v/>
      </c>
      <c r="O24" s="7">
        <f>IF(L24&gt;=1,"Complete",IF(L24&gt;0,"In Progress","Not Started"))</f>
        <v/>
      </c>
      <c r="Q24" s="35">
        <f>IFERROR(MID($A$1,FIND(" acq",$A$1)-4,4)*1,"")</f>
        <v/>
      </c>
      <c r="R24" s="7" t="n"/>
      <c r="S24" s="111" t="n"/>
    </row>
    <row r="25" ht="45" customHeight="1">
      <c r="A25" s="7" t="n">
        <v>52</v>
      </c>
      <c r="B25" s="7" t="inlineStr">
        <is>
          <t>80000-5200</t>
        </is>
      </c>
      <c r="C25" s="7" t="inlineStr">
        <is>
          <t>Galvanized Pipe Replacement</t>
        </is>
      </c>
      <c r="D25" s="40" t="inlineStr">
        <is>
          <t>EPCA - Allowance for periodic domestic and sanitary
piping repairs or replacements based on age and
EUL (year 1 upfront, BTL thereafter)</t>
        </is>
      </c>
      <c r="E25" s="67" t="inlineStr">
        <is>
          <t>Capex</t>
        </is>
      </c>
      <c r="F25" s="7" t="inlineStr">
        <is>
          <t>Year 1</t>
        </is>
      </c>
      <c r="G25" s="20" t="n">
        <v>20000</v>
      </c>
      <c r="H25" s="20" t="n">
        <v>0</v>
      </c>
      <c r="I25" s="21">
        <f>G25-H25</f>
        <v/>
      </c>
      <c r="J25" s="8">
        <f>IF(G25=0,0,H25/G25)</f>
        <v/>
      </c>
      <c r="K25" s="35" t="inlineStr">
        <is>
          <t>N/A</t>
        </is>
      </c>
      <c r="L25" s="8">
        <f>MIN(J25,1)</f>
        <v/>
      </c>
      <c r="M25" t="inlineStr">
        <is>
          <t>EPCA - Allowance for periodic domestic and sanitary
piping repairs or replacements based on age and
EUL (year 1 upfront, BTL thereafter)</t>
        </is>
      </c>
      <c r="N25" s="7">
        <f>IF(E25="GC","1st Call","Other")</f>
        <v/>
      </c>
      <c r="O25" s="7">
        <f>IF(L25&gt;=1,"Complete",IF(L25&gt;0,"In Progress","Not Started"))</f>
        <v/>
      </c>
      <c r="Q25" s="35">
        <f>IFERROR(MID($A$1,FIND(" acq",$A$1)-4,4)*1,"")</f>
        <v/>
      </c>
      <c r="R25" s="7" t="n"/>
      <c r="S25" s="111" t="n"/>
    </row>
    <row r="26">
      <c r="A26" s="17" t="n">
        <v>59</v>
      </c>
      <c r="B26" s="7" t="inlineStr">
        <is>
          <t>80000-4800</t>
        </is>
      </c>
      <c r="C26" s="7" t="inlineStr">
        <is>
          <t>Electrical distribution</t>
        </is>
      </c>
      <c r="D26" s="40" t="inlineStr">
        <is>
          <t>Repair electric to pole lights and photo cells</t>
        </is>
      </c>
      <c r="E26" s="41" t="inlineStr">
        <is>
          <t>GC</t>
        </is>
      </c>
      <c r="F26" s="7" t="inlineStr">
        <is>
          <t>Year 1</t>
        </is>
      </c>
      <c r="G26" s="20" t="n">
        <v>20000</v>
      </c>
      <c r="H26" s="20" t="n">
        <v>2579</v>
      </c>
      <c r="I26" s="21">
        <f>G26-H26</f>
        <v/>
      </c>
      <c r="J26" s="8">
        <f>IF(G26=0,0,H26/G26)</f>
        <v/>
      </c>
      <c r="K26" s="35" t="n">
        <v>4</v>
      </c>
      <c r="L26" s="8">
        <f>MIN(J26,1)</f>
        <v/>
      </c>
      <c r="M26" t="inlineStr">
        <is>
          <t>Repair electric to pole lights and photo cells</t>
        </is>
      </c>
      <c r="N26" s="7">
        <f>IF(E26="GC","1st Call","Other")</f>
        <v/>
      </c>
      <c r="O26" s="7">
        <f>IF(L26&gt;=1,"Complete",IF(L26&gt;0,"In Progress","Not Started"))</f>
        <v/>
      </c>
      <c r="Q26" s="35">
        <f>IFERROR(MID($A$1,FIND(" acq",$A$1)-4,4)*1,"")</f>
        <v/>
      </c>
      <c r="R26" s="7" t="n"/>
      <c r="S26" s="111" t="n"/>
    </row>
    <row r="27" ht="75" customHeight="1">
      <c r="A27" s="7" t="n">
        <v>63</v>
      </c>
      <c r="B27" s="7" t="inlineStr">
        <is>
          <t>80000-4800</t>
        </is>
      </c>
      <c r="C27" s="7" t="inlineStr">
        <is>
          <t>Preventative Maintenance - Breaker Panels</t>
        </is>
      </c>
      <c r="D27" s="40" t="inlineStr">
        <is>
          <t>EPCA - Perform preventative maintenance on the
electrical systems throughout the site, including
opening breaker panels, cleaning and checking
connections, and correcting any deficiencies
identified.</t>
        </is>
      </c>
      <c r="E27" s="67" t="inlineStr">
        <is>
          <t>Capex</t>
        </is>
      </c>
      <c r="F27" s="7" t="inlineStr">
        <is>
          <t>Year 1</t>
        </is>
      </c>
      <c r="G27" s="20" t="n">
        <v>18300</v>
      </c>
      <c r="H27" s="20" t="n">
        <v>1227</v>
      </c>
      <c r="I27" s="21">
        <f>G27-H27</f>
        <v/>
      </c>
      <c r="J27" s="8">
        <f>IF(G27=0,0,H27/G27)</f>
        <v/>
      </c>
      <c r="K27" s="35" t="inlineStr">
        <is>
          <t>N/A</t>
        </is>
      </c>
      <c r="L27" s="8">
        <f>MIN(J27,1)</f>
        <v/>
      </c>
      <c r="M27" t="inlineStr">
        <is>
          <t>EPCA - Perform preventative maintenance on the
electrical systems throughout the site, including
opening breaker panels, cleaning and checking
connections, and correcting any deficiencies
identified.</t>
        </is>
      </c>
      <c r="N27" s="7">
        <f>IF(E27="GC","1st Call","Other")</f>
        <v/>
      </c>
      <c r="O27" s="7">
        <f>IF(L27&gt;=1,"Complete",IF(L27&gt;0,"In Progress","Not Started"))</f>
        <v/>
      </c>
      <c r="Q27" s="35">
        <f>IFERROR(MID($A$1,FIND(" acq",$A$1)-4,4)*1,"")</f>
        <v/>
      </c>
      <c r="R27" s="7" t="n"/>
      <c r="S27" s="111" t="n"/>
    </row>
    <row r="28">
      <c r="A28" s="17" t="n">
        <v>45</v>
      </c>
      <c r="B28" s="7" t="inlineStr">
        <is>
          <t>80000-6400</t>
        </is>
      </c>
      <c r="C28" s="7" t="inlineStr">
        <is>
          <t>Fire Protection</t>
        </is>
      </c>
      <c r="D28" s="40" t="inlineStr">
        <is>
          <t>Fire Stops</t>
        </is>
      </c>
      <c r="E28" s="67" t="inlineStr">
        <is>
          <t>Capex</t>
        </is>
      </c>
      <c r="F28" s="7" t="inlineStr">
        <is>
          <t>Year 1</t>
        </is>
      </c>
      <c r="G28" s="20" t="n">
        <v>17934</v>
      </c>
      <c r="H28" s="20" t="n">
        <v>509</v>
      </c>
      <c r="I28" s="21">
        <f>G28-H28</f>
        <v/>
      </c>
      <c r="J28" s="8">
        <f>IF(G28=0,0,H28/G28)</f>
        <v/>
      </c>
      <c r="K28" s="35" t="inlineStr">
        <is>
          <t>N/A</t>
        </is>
      </c>
      <c r="L28" s="8">
        <f>MIN(J28,1)</f>
        <v/>
      </c>
      <c r="M28" t="inlineStr">
        <is>
          <t>Fire Stops</t>
        </is>
      </c>
      <c r="N28" s="7">
        <f>IF(E28="GC","1st Call","Other")</f>
        <v/>
      </c>
      <c r="O28" s="7">
        <f>IF(L28&gt;=1,"Complete",IF(L28&gt;0,"In Progress","Not Started"))</f>
        <v/>
      </c>
      <c r="Q28" s="35">
        <f>IFERROR(MID($A$1,FIND(" acq",$A$1)-4,4)*1,"")</f>
        <v/>
      </c>
      <c r="R28" s="7" t="n"/>
      <c r="S28" s="111" t="n"/>
    </row>
    <row r="29">
      <c r="A29" s="7" t="n">
        <v>27</v>
      </c>
      <c r="B29" s="7" t="inlineStr">
        <is>
          <t>83000-7100</t>
        </is>
      </c>
      <c r="C29" s="7" t="inlineStr">
        <is>
          <t>Repair exterior stair railings</t>
        </is>
      </c>
      <c r="D29" s="40" t="inlineStr">
        <is>
          <t>repair and secure stair railings</t>
        </is>
      </c>
      <c r="E29" s="41" t="inlineStr">
        <is>
          <t>GC</t>
        </is>
      </c>
      <c r="F29" s="7" t="inlineStr">
        <is>
          <t>Year 1</t>
        </is>
      </c>
      <c r="G29" s="20" t="n">
        <v>16000</v>
      </c>
      <c r="H29" s="20" t="n">
        <v>2063</v>
      </c>
      <c r="I29" s="21">
        <f>G29-H29</f>
        <v/>
      </c>
      <c r="J29" s="8">
        <f>IF(G29=0,0,H29/G29)</f>
        <v/>
      </c>
      <c r="K29" s="35" t="n">
        <v>4</v>
      </c>
      <c r="L29" s="8">
        <f>MIN(J29,1)</f>
        <v/>
      </c>
      <c r="M29" t="inlineStr">
        <is>
          <t>repair and secure stair railings</t>
        </is>
      </c>
      <c r="N29" s="7">
        <f>IF(E29="GC","1st Call","Other")</f>
        <v/>
      </c>
      <c r="O29" s="7">
        <f>IF(L29&gt;=1,"Complete",IF(L29&gt;0,"In Progress","Not Started"))</f>
        <v/>
      </c>
      <c r="Q29" s="35">
        <f>IFERROR(MID($A$1,FIND(" acq",$A$1)-4,4)*1,"")</f>
        <v/>
      </c>
      <c r="R29" s="7" t="n"/>
      <c r="S29" s="111" t="n"/>
    </row>
    <row r="30" ht="90" customHeight="1">
      <c r="A30" s="17" t="n">
        <v>29</v>
      </c>
      <c r="B30" s="7" t="inlineStr">
        <is>
          <t>83000-2400</t>
        </is>
      </c>
      <c r="C30" s="7" t="inlineStr">
        <is>
          <t>Repair patio/balcony railings</t>
        </is>
      </c>
      <c r="D30" s="40" t="inlineStr">
        <is>
          <t>Secure all balcony railings
LPCA - Paint along the balcony railing was observed to
be chipping and peeling. Additionally,
deteriorating elastomeric coating was observed
adjacent to Unit 357. Repair of the affected
areas is recommended</t>
        </is>
      </c>
      <c r="E30" s="41" t="inlineStr">
        <is>
          <t>GC</t>
        </is>
      </c>
      <c r="F30" s="7" t="inlineStr">
        <is>
          <t>Year 1</t>
        </is>
      </c>
      <c r="G30" s="20" t="n">
        <v>16000</v>
      </c>
      <c r="H30" s="20" t="n">
        <v>2063</v>
      </c>
      <c r="I30" s="21">
        <f>G30-H30</f>
        <v/>
      </c>
      <c r="J30" s="8">
        <f>IF(G30=0,0,H30/G30)</f>
        <v/>
      </c>
      <c r="K30" s="35" t="n">
        <v>4</v>
      </c>
      <c r="L30" s="8">
        <f>MIN(J30,1)</f>
        <v/>
      </c>
      <c r="M30" t="inlineStr">
        <is>
          <t>Secure all balcony railings
LPCA - Paint along the balcony railing was observed to
be chipping and peeling. Additionally,
deteriorating elastomeric coating was observed
adjacent to Unit 357. Repair of</t>
        </is>
      </c>
      <c r="N30" s="7">
        <f>IF(E30="GC","1st Call","Other")</f>
        <v/>
      </c>
      <c r="O30" s="7">
        <f>IF(L30&gt;=1,"Complete",IF(L30&gt;0,"In Progress","Not Started"))</f>
        <v/>
      </c>
      <c r="Q30" s="35">
        <f>IFERROR(MID($A$1,FIND(" acq",$A$1)-4,4)*1,"")</f>
        <v/>
      </c>
      <c r="R30" s="7" t="n"/>
      <c r="S30" s="131" t="n">
        <v>46266</v>
      </c>
    </row>
    <row r="31">
      <c r="A31" s="7" t="n">
        <v>36</v>
      </c>
      <c r="B31" s="7" t="inlineStr">
        <is>
          <t>83000-6100</t>
        </is>
      </c>
      <c r="C31" s="7" t="inlineStr">
        <is>
          <t>Flashing</t>
        </is>
      </c>
      <c r="D31" s="40" t="inlineStr">
        <is>
          <t>Replace damaged drip edge on balconies.</t>
        </is>
      </c>
      <c r="E31" s="41" t="inlineStr">
        <is>
          <t>GC</t>
        </is>
      </c>
      <c r="F31" s="7" t="inlineStr">
        <is>
          <t>Year 1</t>
        </is>
      </c>
      <c r="G31" s="20" t="n">
        <v>16000</v>
      </c>
      <c r="H31" s="20" t="n">
        <v>2063</v>
      </c>
      <c r="I31" s="21">
        <f>G31-H31</f>
        <v/>
      </c>
      <c r="J31" s="8">
        <f>IF(G31=0,0,H31/G31)</f>
        <v/>
      </c>
      <c r="K31" s="35" t="n">
        <v>4</v>
      </c>
      <c r="L31" s="8">
        <f>MIN(J31,1)</f>
        <v/>
      </c>
      <c r="M31" t="inlineStr">
        <is>
          <t>Replace damaged drip edge on balconies.</t>
        </is>
      </c>
      <c r="N31" s="7">
        <f>IF(E31="GC","1st Call","Other")</f>
        <v/>
      </c>
      <c r="O31" s="7">
        <f>IF(L31&gt;=1,"Complete",IF(L31&gt;0,"In Progress","Not Started"))</f>
        <v/>
      </c>
      <c r="Q31" s="35">
        <f>IFERROR(MID($A$1,FIND(" acq",$A$1)-4,4)*1,"")</f>
        <v/>
      </c>
      <c r="R31" s="7" t="n"/>
      <c r="S31" s="111" t="n"/>
    </row>
    <row r="32" ht="75" customHeight="1">
      <c r="A32" s="17" t="n">
        <v>18</v>
      </c>
      <c r="B32" s="7" t="inlineStr">
        <is>
          <t>83000-2800</t>
        </is>
      </c>
      <c r="C32" s="7" t="inlineStr">
        <is>
          <t>Sidewalks</t>
        </is>
      </c>
      <c r="D32" s="40" t="inlineStr">
        <is>
          <t>Repair Trip Hazards
LPCA - Cracking in the concrete walkways was
observed adjacent to Units 121, 140, 167, and
288. Repair of the affected areas is
recommended.</t>
        </is>
      </c>
      <c r="E32" s="41" t="inlineStr">
        <is>
          <t>GC</t>
        </is>
      </c>
      <c r="F32" s="7" t="inlineStr">
        <is>
          <t>Year 1</t>
        </is>
      </c>
      <c r="G32" s="20" t="n">
        <v>15000</v>
      </c>
      <c r="H32" s="20" t="n">
        <v>1934</v>
      </c>
      <c r="I32" s="21">
        <f>G32-H32</f>
        <v/>
      </c>
      <c r="J32" s="8">
        <f>IF(G32=0,0,H32/G32)</f>
        <v/>
      </c>
      <c r="K32" s="35" t="n">
        <v>4</v>
      </c>
      <c r="L32" s="8">
        <f>MIN(J32,1)</f>
        <v/>
      </c>
      <c r="M32" t="inlineStr">
        <is>
          <t>Repair Trip Hazards
LPCA - Cracking in the concrete walkways was
observed adjacent to Units 121, 140, 167, and
288. Repair of the affected areas is
recommended.</t>
        </is>
      </c>
      <c r="N32" s="7">
        <f>IF(E32="GC","1st Call","Other")</f>
        <v/>
      </c>
      <c r="O32" s="7">
        <f>IF(L32&gt;=1,"Complete",IF(L32&gt;0,"In Progress","Not Started"))</f>
        <v/>
      </c>
      <c r="Q32" s="35">
        <f>IFERROR(MID($A$1,FIND(" acq",$A$1)-4,4)*1,"")</f>
        <v/>
      </c>
      <c r="R32" s="7" t="n"/>
      <c r="S32" s="131" t="n">
        <v>46266</v>
      </c>
    </row>
    <row r="33">
      <c r="A33" s="7" t="n">
        <v>21</v>
      </c>
      <c r="B33" s="7" t="inlineStr">
        <is>
          <t>83000-2600</t>
        </is>
      </c>
      <c r="C33" s="7" t="inlineStr">
        <is>
          <t>Carports / Garages</t>
        </is>
      </c>
      <c r="D33" s="40" t="inlineStr">
        <is>
          <t>Repair carports</t>
        </is>
      </c>
      <c r="E33" s="41" t="inlineStr">
        <is>
          <t>GC</t>
        </is>
      </c>
      <c r="F33" s="7" t="inlineStr">
        <is>
          <t>Year 1</t>
        </is>
      </c>
      <c r="G33" s="20" t="n">
        <v>15000</v>
      </c>
      <c r="H33" s="20" t="n">
        <v>1934</v>
      </c>
      <c r="I33" s="21">
        <f>G33-H33</f>
        <v/>
      </c>
      <c r="J33" s="8">
        <f>IF(G33=0,0,H33/G33)</f>
        <v/>
      </c>
      <c r="K33" s="35" t="n">
        <v>4</v>
      </c>
      <c r="L33" s="8">
        <f>MIN(J33,1)</f>
        <v/>
      </c>
      <c r="M33" t="inlineStr">
        <is>
          <t>Repair carports</t>
        </is>
      </c>
      <c r="N33" s="7">
        <f>IF(E33="GC","1st Call","Other")</f>
        <v/>
      </c>
      <c r="O33" s="7">
        <f>IF(L33&gt;=1,"Complete",IF(L33&gt;0,"In Progress","Not Started"))</f>
        <v/>
      </c>
      <c r="Q33" s="35">
        <f>IFERROR(MID($A$1,FIND(" acq",$A$1)-4,4)*1,"")</f>
        <v/>
      </c>
      <c r="R33" s="7" t="n"/>
      <c r="S33" s="111" t="n"/>
    </row>
    <row r="34">
      <c r="A34" s="17" t="n">
        <v>41</v>
      </c>
      <c r="B34" s="7" t="inlineStr">
        <is>
          <t>83000-3700</t>
        </is>
      </c>
      <c r="C34" s="7" t="inlineStr">
        <is>
          <t>Repair stucco</t>
        </is>
      </c>
      <c r="D34" s="40" t="inlineStr">
        <is>
          <t>Repairs to damaged stucco</t>
        </is>
      </c>
      <c r="E34" s="41" t="inlineStr">
        <is>
          <t>GC</t>
        </is>
      </c>
      <c r="F34" s="7" t="inlineStr">
        <is>
          <t>Year 1</t>
        </is>
      </c>
      <c r="G34" s="20" t="n">
        <v>14000</v>
      </c>
      <c r="H34" s="20" t="n">
        <v>1805</v>
      </c>
      <c r="I34" s="21">
        <f>G34-H34</f>
        <v/>
      </c>
      <c r="J34" s="8">
        <f>IF(G34=0,0,H34/G34)</f>
        <v/>
      </c>
      <c r="K34" s="35" t="n">
        <v>4</v>
      </c>
      <c r="L34" s="8">
        <f>MIN(J34,1)</f>
        <v/>
      </c>
      <c r="M34" t="inlineStr">
        <is>
          <t>Repairs to damaged stucco</t>
        </is>
      </c>
      <c r="N34" s="7">
        <f>IF(E34="GC","1st Call","Other")</f>
        <v/>
      </c>
      <c r="O34" s="7">
        <f>IF(L34&gt;=1,"Complete",IF(L34&gt;0,"In Progress","Not Started"))</f>
        <v/>
      </c>
      <c r="Q34" s="35">
        <f>IFERROR(MID($A$1,FIND(" acq",$A$1)-4,4)*1,"")</f>
        <v/>
      </c>
      <c r="R34" s="7" t="n"/>
      <c r="S34" s="111" t="n"/>
    </row>
    <row r="35">
      <c r="A35" s="7" t="n">
        <v>20</v>
      </c>
      <c r="B35" s="7" t="inlineStr">
        <is>
          <t>83000-5300</t>
        </is>
      </c>
      <c r="C35" s="7" t="inlineStr">
        <is>
          <t>Fences &amp; gates - swimming pool</t>
        </is>
      </c>
      <c r="D35" s="40" t="inlineStr">
        <is>
          <t>Repair and paint</t>
        </is>
      </c>
      <c r="E35" s="41" t="inlineStr">
        <is>
          <t>GC</t>
        </is>
      </c>
      <c r="F35" s="7" t="inlineStr">
        <is>
          <t>Year 1</t>
        </is>
      </c>
      <c r="G35" s="20" t="n">
        <v>12000</v>
      </c>
      <c r="H35" s="20" t="n">
        <v>1547</v>
      </c>
      <c r="I35" s="21">
        <f>G35-H35</f>
        <v/>
      </c>
      <c r="J35" s="8">
        <f>IF(G35=0,0,H35/G35)</f>
        <v/>
      </c>
      <c r="K35" s="35" t="n">
        <v>4</v>
      </c>
      <c r="L35" s="8">
        <f>MIN(J35,1)</f>
        <v/>
      </c>
      <c r="M35" t="inlineStr">
        <is>
          <t>Repair and paint</t>
        </is>
      </c>
      <c r="N35" s="7">
        <f>IF(E35="GC","1st Call","Other")</f>
        <v/>
      </c>
      <c r="O35" s="7">
        <f>IF(L35&gt;=1,"Complete",IF(L35&gt;0,"In Progress","Not Started"))</f>
        <v/>
      </c>
      <c r="Q35" s="35">
        <f>IFERROR(MID($A$1,FIND(" acq",$A$1)-4,4)*1,"")</f>
        <v/>
      </c>
      <c r="R35" s="7" t="n"/>
      <c r="S35" s="111" t="n"/>
    </row>
    <row r="36" ht="75" customHeight="1">
      <c r="A36" s="17" t="n">
        <v>30</v>
      </c>
      <c r="B36" s="7" t="inlineStr">
        <is>
          <t>83000-7500</t>
        </is>
      </c>
      <c r="C36" s="7" t="inlineStr">
        <is>
          <t>Retaining Wall repairs</t>
        </is>
      </c>
      <c r="D36" s="40" t="inlineStr">
        <is>
          <t>ESCA - Repair chips and broken sections of concrete on top of
the concrete retaining wall. Repair to consist of placing
concrete epoxy paste at chipped section or forming and
placing new concrete corners as needed. Add a cap
flashing on top of the concrete retaining wall.</t>
        </is>
      </c>
      <c r="E36" s="41" t="inlineStr">
        <is>
          <t>GC</t>
        </is>
      </c>
      <c r="F36" s="7" t="inlineStr">
        <is>
          <t>Year 1</t>
        </is>
      </c>
      <c r="G36" s="20" t="n">
        <v>4000</v>
      </c>
      <c r="H36" s="20" t="n">
        <v>516</v>
      </c>
      <c r="I36" s="21">
        <f>G36-H36</f>
        <v/>
      </c>
      <c r="J36" s="8">
        <f>IF(G36=0,0,H36/G36)</f>
        <v/>
      </c>
      <c r="K36" s="35" t="n">
        <v>4</v>
      </c>
      <c r="L36" s="8">
        <f>MIN(J36,1)</f>
        <v/>
      </c>
      <c r="M36" t="inlineStr">
        <is>
          <t>ESCA - Repair chips and broken sections of concrete on top of
the concrete retaining wall. Repair to consist of placing
concrete epoxy paste at chipped section or forming and
placing new concrete corn</t>
        </is>
      </c>
      <c r="N36" s="7">
        <f>IF(E36="GC","1st Call","Other")</f>
        <v/>
      </c>
      <c r="O36" s="7">
        <f>IF(L36&gt;=1,"Complete",IF(L36&gt;0,"In Progress","Not Started"))</f>
        <v/>
      </c>
      <c r="Q36" s="35">
        <f>IFERROR(MID($A$1,FIND(" acq",$A$1)-4,4)*1,"")</f>
        <v/>
      </c>
      <c r="R36" s="7" t="n"/>
      <c r="S36" s="111" t="n"/>
    </row>
    <row r="37" ht="45" customHeight="1">
      <c r="A37" s="7" t="n">
        <v>51</v>
      </c>
      <c r="B37" s="7" t="inlineStr">
        <is>
          <t>80000-5100</t>
        </is>
      </c>
      <c r="C37" s="7" t="inlineStr">
        <is>
          <t>Back-flow preventer</t>
        </is>
      </c>
      <c r="D37" s="40" t="inlineStr">
        <is>
          <t>EPCA - The three irrigation backflow preventer assemblies were last inspected in February 2024 and are now past due for reinspection.</t>
        </is>
      </c>
      <c r="E37" s="69" t="inlineStr">
        <is>
          <t>PMC</t>
        </is>
      </c>
      <c r="F37" s="7" t="inlineStr">
        <is>
          <t>Year 1</t>
        </is>
      </c>
      <c r="G37" s="20" t="n">
        <v>1500</v>
      </c>
      <c r="H37" s="20" t="n">
        <v>0</v>
      </c>
      <c r="I37" s="21">
        <f>G37-H37</f>
        <v/>
      </c>
      <c r="J37" s="8">
        <f>IF(G37=0,0,H37/G37)</f>
        <v/>
      </c>
      <c r="K37" s="35" t="inlineStr">
        <is>
          <t>N/A</t>
        </is>
      </c>
      <c r="L37" s="8">
        <f>MIN(J37,1)</f>
        <v/>
      </c>
      <c r="M37" t="inlineStr">
        <is>
          <t>EPCA - The three irrigation backflow preventer assemblies were last inspected in February 2024 and are now past due for reinspection.</t>
        </is>
      </c>
      <c r="N37" s="7">
        <f>IF(E37="GC","1st Call","Other")</f>
        <v/>
      </c>
      <c r="O37" s="7">
        <f>IF(L37&gt;=1,"Complete",IF(L37&gt;0,"In Progress","Not Started"))</f>
        <v/>
      </c>
      <c r="Q37" s="35">
        <f>IFERROR(MID($A$1,FIND(" acq",$A$1)-4,4)*1,"")</f>
        <v/>
      </c>
      <c r="R37" s="7" t="n"/>
      <c r="S37" s="111" t="n"/>
    </row>
    <row r="38" ht="45" customHeight="1">
      <c r="A38" s="17" t="n">
        <v>31</v>
      </c>
      <c r="B38" s="7" t="inlineStr">
        <is>
          <t>83000-7500</t>
        </is>
      </c>
      <c r="C38" s="7" t="inlineStr">
        <is>
          <t>Retaining Wall repairs</t>
        </is>
      </c>
      <c r="D38" s="40" t="inlineStr">
        <is>
          <t>ESCA - Implement a protocol for regular maintenance and
cleaning of the drainage system including removal of
plants</t>
        </is>
      </c>
      <c r="E38" s="41" t="inlineStr">
        <is>
          <t>GC</t>
        </is>
      </c>
      <c r="F38" s="7" t="inlineStr">
        <is>
          <t>Year 1</t>
        </is>
      </c>
      <c r="G38" s="20" t="n">
        <v>400</v>
      </c>
      <c r="H38" s="20" t="n">
        <v>52</v>
      </c>
      <c r="I38" s="21">
        <f>G38-H38</f>
        <v/>
      </c>
      <c r="J38" s="8">
        <f>IF(G38=0,0,H38/G38)</f>
        <v/>
      </c>
      <c r="K38" s="35" t="n">
        <v>4</v>
      </c>
      <c r="L38" s="8">
        <f>MIN(J38,1)</f>
        <v/>
      </c>
      <c r="M38" t="inlineStr">
        <is>
          <t>ESCA - Implement a protocol for regular maintenance and
cleaning of the drainage system including removal of
plants</t>
        </is>
      </c>
      <c r="N38" s="7">
        <f>IF(E38="GC","1st Call","Other")</f>
        <v/>
      </c>
      <c r="O38" s="7">
        <f>IF(L38&gt;=1,"Complete",IF(L38&gt;0,"In Progress","Not Started"))</f>
        <v/>
      </c>
      <c r="Q38" s="35">
        <f>IFERROR(MID($A$1,FIND(" acq",$A$1)-4,4)*1,"")</f>
        <v/>
      </c>
      <c r="S38" s="112" t="n"/>
    </row>
    <row r="39" ht="45" customHeight="1">
      <c r="A39" s="7" t="n">
        <v>47</v>
      </c>
      <c r="B39" s="7" t="inlineStr">
        <is>
          <t>83000-4300</t>
        </is>
      </c>
      <c r="C39" s="7" t="inlineStr">
        <is>
          <t>Signage - Entry Monument</t>
        </is>
      </c>
      <c r="D39" s="40" t="inlineStr">
        <is>
          <t>EPCA - Provide signage directing individuals from the
accessible parking spaces to the leasing office
entrance doors.</t>
        </is>
      </c>
      <c r="E39" s="69" t="inlineStr">
        <is>
          <t>PMC</t>
        </is>
      </c>
      <c r="F39" s="7" t="inlineStr">
        <is>
          <t>Year 1</t>
        </is>
      </c>
      <c r="G39" s="20" t="n">
        <v>300</v>
      </c>
      <c r="H39" s="20" t="n">
        <v>0</v>
      </c>
      <c r="I39" s="21">
        <f>G39-H39</f>
        <v/>
      </c>
      <c r="J39" s="8">
        <f>IF(G39=0,0,H39/G39)</f>
        <v/>
      </c>
      <c r="K39" s="35" t="inlineStr">
        <is>
          <t>N/A</t>
        </is>
      </c>
      <c r="L39" s="18">
        <f>MIN(J39,1)</f>
        <v/>
      </c>
      <c r="M39" s="48" t="inlineStr">
        <is>
          <t>EPCA - Provide signage directing individuals from the
accessible parking spaces to the leasing office
entrance doors.</t>
        </is>
      </c>
      <c r="N39" s="48">
        <f>IF(E39="GC","1st Call","Other")</f>
        <v/>
      </c>
      <c r="O39" s="48">
        <f>IF(L39&gt;=1,"Complete",IF(L39&gt;0,"In Progress","Not Started"))</f>
        <v/>
      </c>
      <c r="P39" s="48" t="n"/>
      <c r="Q39" s="70">
        <f>IFERROR(MID($A$1,FIND(" acq",$A$1)-4,4)*1,"")</f>
        <v/>
      </c>
      <c r="S39" s="112" t="n"/>
    </row>
    <row r="40">
      <c r="D40" s="40" t="n"/>
      <c r="E40" s="69" t="n"/>
      <c r="G40" s="20" t="n"/>
      <c r="H40" s="20" t="n"/>
      <c r="I40" s="21" t="n"/>
      <c r="J40" s="8" t="n"/>
      <c r="K40" s="35" t="n"/>
      <c r="S40" s="112" t="n"/>
    </row>
    <row r="41">
      <c r="C41" s="48" t="inlineStr">
        <is>
          <t>PROJECTS subtotal (excl. contingency/CM fee)</t>
        </is>
      </c>
      <c r="E41" s="68" t="n"/>
      <c r="G41" s="21">
        <f>SUM(G5:G39)</f>
        <v/>
      </c>
      <c r="H41" s="21">
        <f>SUM(H5:H39)</f>
        <v/>
      </c>
      <c r="I41" s="21">
        <f>SUM(I5:I39)</f>
        <v/>
      </c>
      <c r="J41" s="18">
        <f>IF(G41=0,0,H41/G41)</f>
        <v/>
      </c>
      <c r="K41" s="35" t="n"/>
      <c r="L41" s="8">
        <f>MIN(J41,1)</f>
        <v/>
      </c>
      <c r="O41" s="7">
        <f>IF(L41&gt;=1,"Complete",IF(L41&gt;0,"In Progress","Not Started"))</f>
        <v/>
      </c>
      <c r="Q41" s="8" t="n"/>
      <c r="S41" s="112" t="n"/>
    </row>
    <row r="42">
      <c r="E42" s="52" t="n"/>
      <c r="K42" s="35" t="n"/>
      <c r="L42" s="8" t="n"/>
      <c r="Q42" s="8" t="n"/>
      <c r="S42" s="112" t="n"/>
    </row>
    <row r="43">
      <c r="A43" s="7" t="n">
        <v>66</v>
      </c>
      <c r="B43" s="7" t="inlineStr">
        <is>
          <t>80000-7200</t>
        </is>
      </c>
      <c r="C43" s="7" t="inlineStr">
        <is>
          <t>Construction Management Fee</t>
        </is>
      </c>
      <c r="D43" s="40" t="inlineStr">
        <is>
          <t>CM Fees</t>
        </is>
      </c>
      <c r="E43" s="67" t="inlineStr">
        <is>
          <t>CMF</t>
        </is>
      </c>
      <c r="F43" s="15" t="inlineStr">
        <is>
          <t>CM Fee</t>
        </is>
      </c>
      <c r="G43" s="20" t="n">
        <v>64822</v>
      </c>
      <c r="H43" s="20" t="n">
        <v>0</v>
      </c>
      <c r="I43" s="21">
        <f>G43-H43</f>
        <v/>
      </c>
      <c r="J43" s="8">
        <f>IF(G43=0,0,H43/G43)</f>
        <v/>
      </c>
      <c r="K43" s="35" t="inlineStr">
        <is>
          <t>N/A</t>
        </is>
      </c>
      <c r="L43" s="8">
        <f>MIN(J43,1)</f>
        <v/>
      </c>
      <c r="M43" t="inlineStr">
        <is>
          <t>CM Fees</t>
        </is>
      </c>
      <c r="N43" s="7">
        <f>IF(E43="GC","1st Call","Other")</f>
        <v/>
      </c>
      <c r="O43" s="7">
        <f>IF(L43&gt;=1,"Complete",IF(L43&gt;0,"In Progress","Not Started"))</f>
        <v/>
      </c>
      <c r="Q43" s="35">
        <f>IFERROR(MID($A$1,FIND(" acq",$A$1)-4,4)*1,"")</f>
        <v/>
      </c>
      <c r="S43" s="112" t="n"/>
    </row>
    <row r="44">
      <c r="A44" s="7" t="n">
        <v>65</v>
      </c>
      <c r="B44" s="7" t="inlineStr">
        <is>
          <t>80000-7700</t>
        </is>
      </c>
      <c r="C44" s="7" t="inlineStr">
        <is>
          <t>Contingency</t>
        </is>
      </c>
      <c r="D44" s="40" t="inlineStr">
        <is>
          <t>Contingency Amount</t>
        </is>
      </c>
      <c r="E44" s="67" t="inlineStr">
        <is>
          <t>CON</t>
        </is>
      </c>
      <c r="F44" s="15" t="inlineStr">
        <is>
          <t>Contingency</t>
        </is>
      </c>
      <c r="G44" s="20" t="n">
        <v>33781</v>
      </c>
      <c r="H44" s="20" t="n">
        <v>0</v>
      </c>
      <c r="I44" s="21">
        <f>G44-H44</f>
        <v/>
      </c>
      <c r="J44" s="8">
        <f>IF(G44=0,0,H44/G44)</f>
        <v/>
      </c>
      <c r="K44" s="35" t="inlineStr">
        <is>
          <t>N/A</t>
        </is>
      </c>
      <c r="L44" s="8">
        <f>MIN(J44,1)</f>
        <v/>
      </c>
      <c r="M44" t="inlineStr">
        <is>
          <t>Contingency Amount</t>
        </is>
      </c>
      <c r="N44" s="7">
        <f>IF(E44="GC","1st Call","Other")</f>
        <v/>
      </c>
      <c r="O44" s="7">
        <f>IF(L44&gt;=1,"Complete",IF(L44&gt;0,"In Progress","Not Started"))</f>
        <v/>
      </c>
      <c r="Q44" s="35">
        <f>IFERROR(MID($A$1,FIND(" acq",$A$1)-4,4)*1,"")</f>
        <v/>
      </c>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1"/>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T173"/>
  <sheetViews>
    <sheetView topLeftCell="C1" zoomScaleNormal="100" workbookViewId="0">
      <selection activeCell="K1"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Chaparral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45" customHeight="1">
      <c r="A5" s="7" t="n">
        <v>19</v>
      </c>
      <c r="B5" s="7" t="inlineStr">
        <is>
          <t>51050-00</t>
        </is>
      </c>
      <c r="C5" s="7" t="inlineStr">
        <is>
          <t>Asphalt pavement</t>
        </is>
      </c>
      <c r="D5" s="40" t="inlineStr">
        <is>
          <t>Mill and overlay asphalt throughout entire property
Includes Equity PCA Item 3.2.2- Asphalt Pavment; Mill and overlay approximately 25% of the damaged pavement in year 1</t>
        </is>
      </c>
      <c r="E5" s="41" t="inlineStr">
        <is>
          <t>GC</t>
        </is>
      </c>
      <c r="F5" s="7" t="inlineStr">
        <is>
          <t>Year 1</t>
        </is>
      </c>
      <c r="G5" s="20" t="n">
        <v>740000</v>
      </c>
      <c r="H5" s="20" t="n">
        <v>740000</v>
      </c>
      <c r="I5" s="21">
        <f>G5-H5</f>
        <v/>
      </c>
      <c r="J5" s="8">
        <f>IF(G5=0,0,H5/G5)</f>
        <v/>
      </c>
      <c r="K5" s="35" t="n">
        <v>0</v>
      </c>
      <c r="L5" s="8">
        <f>MIN(J5,1)</f>
        <v/>
      </c>
      <c r="M5" t="inlineStr">
        <is>
          <t>Mill and overlay asphalt throughout entire property
Includes Equity PCA Item 3.2.2- Asphalt Pavment; Mill and overlay approximately 25% of the damaged pavement in year 1</t>
        </is>
      </c>
      <c r="N5" s="7">
        <f>IF(E5="GC","1st Call","Other")</f>
        <v/>
      </c>
      <c r="O5" s="7">
        <f>IF(L5&gt;=1,"Complete",IF(L5&gt;0,"In Progress","Not Started"))</f>
        <v/>
      </c>
      <c r="Q5" s="35">
        <f>IFERROR(MID($A$1,FIND(" acq",$A$1)-4,4)*1,"")</f>
        <v/>
      </c>
      <c r="R5" s="7" t="n"/>
      <c r="S5" s="131" t="n">
        <v>46081</v>
      </c>
    </row>
    <row r="6">
      <c r="A6" s="17" t="n">
        <v>21</v>
      </c>
      <c r="B6" s="7" t="inlineStr">
        <is>
          <t>51053-00</t>
        </is>
      </c>
      <c r="C6" s="7" t="inlineStr">
        <is>
          <t xml:space="preserve">Asphalt Coating </t>
        </is>
      </c>
      <c r="D6" s="40" t="inlineStr">
        <is>
          <t>Double seal coat entire pavement throughout property</t>
        </is>
      </c>
      <c r="E6" s="41" t="inlineStr">
        <is>
          <t>GC</t>
        </is>
      </c>
      <c r="F6" s="7" t="inlineStr">
        <is>
          <t>Year 1</t>
        </is>
      </c>
      <c r="G6" s="20" t="n">
        <v>525000</v>
      </c>
      <c r="H6" s="20" t="n">
        <v>525000</v>
      </c>
      <c r="I6" s="21">
        <f>G6-H6</f>
        <v/>
      </c>
      <c r="J6" s="8">
        <f>IF(G6=0,0,H6/G6)</f>
        <v/>
      </c>
      <c r="K6" s="35" t="n">
        <v>0</v>
      </c>
      <c r="L6" s="8">
        <f>MIN(J6,1)</f>
        <v/>
      </c>
      <c r="M6" t="inlineStr">
        <is>
          <t>Double seal coat entire pavement throughout property</t>
        </is>
      </c>
      <c r="N6" s="7">
        <f>IF(E6="GC","1st Call","Other")</f>
        <v/>
      </c>
      <c r="O6" s="7">
        <f>IF(L6&gt;=1,"Complete",IF(L6&gt;0,"In Progress","Not Started"))</f>
        <v/>
      </c>
      <c r="Q6" s="35">
        <f>IFERROR(MID($A$1,FIND(" acq",$A$1)-4,4)*1,"")</f>
        <v/>
      </c>
      <c r="R6" s="7" t="n"/>
      <c r="S6" s="111" t="n"/>
    </row>
    <row r="7">
      <c r="A7" s="7" t="n">
        <v>97</v>
      </c>
      <c r="B7" s="7" t="inlineStr">
        <is>
          <t>51150-00</t>
        </is>
      </c>
      <c r="C7" s="7" t="inlineStr">
        <is>
          <t>Interior Update Placeholder</t>
        </is>
      </c>
      <c r="D7" s="40" t="inlineStr">
        <is>
          <t>Placeholder Expense</t>
        </is>
      </c>
      <c r="E7" s="67" t="inlineStr">
        <is>
          <t>Capex</t>
        </is>
      </c>
      <c r="F7" s="7" t="inlineStr">
        <is>
          <t>Year 1</t>
        </is>
      </c>
      <c r="G7" s="20" t="n">
        <v>296000</v>
      </c>
      <c r="H7" s="20" t="n">
        <v>1780</v>
      </c>
      <c r="I7" s="21">
        <f>G7-H7</f>
        <v/>
      </c>
      <c r="J7" s="8">
        <f>IF(G7=0,0,H7/G7)</f>
        <v/>
      </c>
      <c r="K7" s="35" t="inlineStr">
        <is>
          <t>N/A</t>
        </is>
      </c>
      <c r="L7" s="8">
        <f>MIN(J7,1)</f>
        <v/>
      </c>
      <c r="M7" t="inlineStr">
        <is>
          <t>Placeholder Expense</t>
        </is>
      </c>
      <c r="N7" s="7">
        <f>IF(E7="GC","1st Call","Other")</f>
        <v/>
      </c>
      <c r="O7" s="7">
        <f>IF(L7&gt;=1,"Complete",IF(L7&gt;0,"In Progress","Not Started"))</f>
        <v/>
      </c>
      <c r="Q7" s="35">
        <f>IFERROR(MID($A$1,FIND(" acq",$A$1)-4,4)*1,"")</f>
        <v/>
      </c>
      <c r="R7" s="7" t="n"/>
      <c r="S7" s="111" t="n"/>
    </row>
    <row r="8" ht="75" customHeight="1">
      <c r="A8" s="17" t="n">
        <v>157</v>
      </c>
      <c r="B8" s="7" t="inlineStr">
        <is>
          <t>51158-00</t>
        </is>
      </c>
      <c r="C8" s="7" t="inlineStr">
        <is>
          <t>Natural Gas Seismic Shutoff Devices</t>
        </is>
      </c>
      <c r="D8" s="40" t="inlineStr">
        <is>
          <t>Equity PCA Item- 5.1- The natural gas services were not equipped with automatic seismic shut-off devices to prevent dangerous gas leaks in the event of a line break during a significant seismic event. Installation of automatic seismic shut-off devices at the services is recommended</t>
        </is>
      </c>
      <c r="E8" s="41" t="inlineStr">
        <is>
          <t>GC</t>
        </is>
      </c>
      <c r="F8" s="7" t="inlineStr">
        <is>
          <t>Year 1</t>
        </is>
      </c>
      <c r="G8" s="20" t="n">
        <v>148000</v>
      </c>
      <c r="H8" s="20" t="n">
        <v>148000</v>
      </c>
      <c r="I8" s="21">
        <f>G8-H8</f>
        <v/>
      </c>
      <c r="J8" s="8">
        <f>IF(G8=0,0,H8/G8)</f>
        <v/>
      </c>
      <c r="K8" s="35" t="n">
        <v>0</v>
      </c>
      <c r="L8" s="8">
        <f>MIN(J8,1)</f>
        <v/>
      </c>
      <c r="M8" t="inlineStr">
        <is>
          <t>Equity PCA Item- 5.1- The natural gas services were not equipped with automatic seismic shut-off devices to prevent dangerous gas leaks in the event of a line break during a significant seismic event.</t>
        </is>
      </c>
      <c r="N8" s="7">
        <f>IF(E8="GC","1st Call","Other")</f>
        <v/>
      </c>
      <c r="O8" s="7">
        <f>IF(L8&gt;=1,"Complete",IF(L8&gt;0,"In Progress","Not Started"))</f>
        <v/>
      </c>
      <c r="Q8" s="35">
        <f>IFERROR(MID($A$1,FIND(" acq",$A$1)-4,4)*1,"")</f>
        <v/>
      </c>
      <c r="R8" s="7" t="n"/>
      <c r="S8" s="111" t="n"/>
    </row>
    <row r="9">
      <c r="A9" s="7" t="n">
        <v>24</v>
      </c>
      <c r="B9" s="7" t="inlineStr">
        <is>
          <t>51023-00</t>
        </is>
      </c>
      <c r="C9" s="7" t="inlineStr">
        <is>
          <t>Resurface swimming pool</t>
        </is>
      </c>
      <c r="D9" s="40" t="inlineStr">
        <is>
          <t>Resurface both pools, not including spas (completed recently)</t>
        </is>
      </c>
      <c r="E9" s="41" t="inlineStr">
        <is>
          <t>GC</t>
        </is>
      </c>
      <c r="F9" s="7" t="inlineStr">
        <is>
          <t>Year 1</t>
        </is>
      </c>
      <c r="G9" s="20" t="n">
        <v>67500</v>
      </c>
      <c r="H9" s="20" t="n">
        <v>67500</v>
      </c>
      <c r="I9" s="21">
        <f>G9-H9</f>
        <v/>
      </c>
      <c r="J9" s="8">
        <f>IF(G9=0,0,H9/G9)</f>
        <v/>
      </c>
      <c r="K9" s="35" t="n">
        <v>0</v>
      </c>
      <c r="L9" s="8">
        <f>MIN(J9,1)</f>
        <v/>
      </c>
      <c r="M9" t="inlineStr">
        <is>
          <t>Resurface both pools, not including spas (completed recently)</t>
        </is>
      </c>
      <c r="N9" s="7">
        <f>IF(E9="GC","1st Call","Other")</f>
        <v/>
      </c>
      <c r="O9" s="7">
        <f>IF(L9&gt;=1,"Complete",IF(L9&gt;0,"In Progress","Not Started"))</f>
        <v/>
      </c>
      <c r="Q9" s="35">
        <f>IFERROR(MID($A$1,FIND(" acq",$A$1)-4,4)*1,"")</f>
        <v/>
      </c>
      <c r="R9" s="7" t="n"/>
      <c r="S9" s="111" t="n"/>
    </row>
    <row r="10" ht="30" customHeight="1">
      <c r="A10" s="17" t="n">
        <v>161</v>
      </c>
      <c r="B10" s="7" t="inlineStr">
        <is>
          <t>51141-00</t>
        </is>
      </c>
      <c r="C10" s="7" t="inlineStr">
        <is>
          <t>Common area light fixtures</t>
        </is>
      </c>
      <c r="D10" s="40" t="inlineStr">
        <is>
          <t>Replace all pole lights with LED and change tennis court lights with LED</t>
        </is>
      </c>
      <c r="E10" s="41" t="inlineStr">
        <is>
          <t>GC</t>
        </is>
      </c>
      <c r="F10" s="7" t="inlineStr">
        <is>
          <t>Year 1</t>
        </is>
      </c>
      <c r="G10" s="20" t="n">
        <v>55750</v>
      </c>
      <c r="H10" s="20" t="n">
        <v>55750</v>
      </c>
      <c r="I10" s="21">
        <f>G10-H10</f>
        <v/>
      </c>
      <c r="J10" s="8">
        <f>IF(G10=0,0,H10/G10)</f>
        <v/>
      </c>
      <c r="K10" s="35" t="n">
        <v>0</v>
      </c>
      <c r="L10" s="8">
        <f>MIN(J10,1)</f>
        <v/>
      </c>
      <c r="M10" t="inlineStr">
        <is>
          <t>Replace all pole lights with LED and change tennis court lights with LED</t>
        </is>
      </c>
      <c r="N10" s="7">
        <f>IF(E10="GC","1st Call","Other")</f>
        <v/>
      </c>
      <c r="O10" s="7">
        <f>IF(L10&gt;=1,"Complete",IF(L10&gt;0,"In Progress","Not Started"))</f>
        <v/>
      </c>
      <c r="Q10" s="35">
        <f>IFERROR(MID($A$1,FIND(" acq",$A$1)-4,4)*1,"")</f>
        <v/>
      </c>
      <c r="R10" s="7" t="n"/>
      <c r="S10" s="111" t="n"/>
    </row>
    <row r="11" ht="45" customHeight="1">
      <c r="A11" s="7" t="n">
        <v>27</v>
      </c>
      <c r="B11" s="7" t="inlineStr">
        <is>
          <t>51027-00</t>
        </is>
      </c>
      <c r="C11" s="7" t="inlineStr">
        <is>
          <t>Sport Court</t>
        </is>
      </c>
      <c r="D11" s="40" t="inlineStr">
        <is>
          <t>Resurface and stripe for tennis &amp; pickleball. Fencing and lighting repairs. Includes Equity PCA Item 3.2.9- Tennis Courts; Repair cracks and deteriorated topcoat</t>
        </is>
      </c>
      <c r="E11" s="41" t="inlineStr">
        <is>
          <t>GC</t>
        </is>
      </c>
      <c r="F11" s="7" t="inlineStr">
        <is>
          <t>Year 1</t>
        </is>
      </c>
      <c r="G11" s="20" t="n">
        <v>55000</v>
      </c>
      <c r="H11" s="20" t="n">
        <v>55000</v>
      </c>
      <c r="I11" s="21">
        <f>G11-H11</f>
        <v/>
      </c>
      <c r="J11" s="8">
        <f>IF(G11=0,0,H11/G11)</f>
        <v/>
      </c>
      <c r="K11" s="35" t="n">
        <v>0</v>
      </c>
      <c r="L11" s="8">
        <f>MIN(J11,1)</f>
        <v/>
      </c>
      <c r="M11" t="inlineStr">
        <is>
          <t>Resurface and stripe for tennis &amp; pickleball. Fencing and lighting repairs. Includes Equity PCA Item 3.2.9- Tennis Courts; Repair cracks and deteriorated topcoat</t>
        </is>
      </c>
      <c r="N11" s="7">
        <f>IF(E11="GC","1st Call","Other")</f>
        <v/>
      </c>
      <c r="O11" s="7">
        <f>IF(L11&gt;=1,"Complete",IF(L11&gt;0,"In Progress","Not Started"))</f>
        <v/>
      </c>
      <c r="Q11" s="35">
        <f>IFERROR(MID($A$1,FIND(" acq",$A$1)-4,4)*1,"")</f>
        <v/>
      </c>
      <c r="R11" s="7" t="n"/>
      <c r="S11" s="131" t="n">
        <v>46081</v>
      </c>
    </row>
    <row r="12">
      <c r="A12" s="17" t="n">
        <v>41</v>
      </c>
      <c r="B12" s="7" t="inlineStr">
        <is>
          <t>51020-00</t>
        </is>
      </c>
      <c r="C12" s="7" t="inlineStr">
        <is>
          <t>Playground equipment</t>
        </is>
      </c>
      <c r="D12" s="40" t="inlineStr">
        <is>
          <t>Playground Addition</t>
        </is>
      </c>
      <c r="E12" s="67" t="inlineStr">
        <is>
          <t>Capex</t>
        </is>
      </c>
      <c r="F12" s="7" t="inlineStr">
        <is>
          <t>Year 1</t>
        </is>
      </c>
      <c r="G12" s="20" t="n">
        <v>40000</v>
      </c>
      <c r="H12" s="20" t="n">
        <v>5950</v>
      </c>
      <c r="I12" s="21">
        <f>G12-H12</f>
        <v/>
      </c>
      <c r="J12" s="8">
        <f>IF(G12=0,0,H12/G12)</f>
        <v/>
      </c>
      <c r="K12" s="35" t="inlineStr">
        <is>
          <t>N/A</t>
        </is>
      </c>
      <c r="L12" s="8">
        <f>MIN(J12,1)</f>
        <v/>
      </c>
      <c r="M12" t="inlineStr">
        <is>
          <t>Playground Addition</t>
        </is>
      </c>
      <c r="N12" s="7">
        <f>IF(E12="GC","1st Call","Other")</f>
        <v/>
      </c>
      <c r="O12" s="7">
        <f>IF(L12&gt;=1,"Complete",IF(L12&gt;0,"In Progress","Not Started"))</f>
        <v/>
      </c>
      <c r="Q12" s="35">
        <f>IFERROR(MID($A$1,FIND(" acq",$A$1)-4,4)*1,"")</f>
        <v/>
      </c>
      <c r="R12" s="7" t="n"/>
      <c r="S12" s="111" t="n"/>
    </row>
    <row r="13" ht="75" customHeight="1">
      <c r="A13" s="7" t="n">
        <v>163</v>
      </c>
      <c r="B13" s="7" t="inlineStr">
        <is>
          <t>51993-00</t>
        </is>
      </c>
      <c r="C13" s="7" t="inlineStr">
        <is>
          <t>Fire Alarm Panels</t>
        </is>
      </c>
      <c r="D13" s="40" t="inlineStr">
        <is>
          <t>Equity PCA Item- 5.5.2- Fire alarm control panels (FACP) at Buildings L and N were observed to with active trouble alarms. Property management indicated the panels were faulty and scheduled to be replaced in early December 2024. Replacement of the panels is recommended</t>
        </is>
      </c>
      <c r="E13" s="67" t="inlineStr">
        <is>
          <t>Capex</t>
        </is>
      </c>
      <c r="F13" s="7" t="inlineStr">
        <is>
          <t>Year 1</t>
        </is>
      </c>
      <c r="G13" s="20" t="n">
        <v>40000</v>
      </c>
      <c r="H13" s="20" t="n">
        <v>31766</v>
      </c>
      <c r="I13" s="21">
        <f>G13-H13</f>
        <v/>
      </c>
      <c r="J13" s="8">
        <f>IF(G13=0,0,H13/G13)</f>
        <v/>
      </c>
      <c r="K13" s="35" t="inlineStr">
        <is>
          <t>N/A</t>
        </is>
      </c>
      <c r="L13" s="8">
        <f>MIN(J13,1)</f>
        <v/>
      </c>
      <c r="M13" t="inlineStr">
        <is>
          <t>Equity PCA Item- 5.5.2- Fire alarm control panels (FACP) at Buildings L and N were observed to with active trouble alarms. Property management indicated the panels were faulty and scheduled to be repl</t>
        </is>
      </c>
      <c r="N13" s="7">
        <f>IF(E13="GC","1st Call","Other")</f>
        <v/>
      </c>
      <c r="O13" s="7">
        <f>IF(L13&gt;=1,"Complete",IF(L13&gt;0,"In Progress","Not Started"))</f>
        <v/>
      </c>
      <c r="Q13" s="35">
        <f>IFERROR(MID($A$1,FIND(" acq",$A$1)-4,4)*1,"")</f>
        <v/>
      </c>
      <c r="R13" s="7" t="n"/>
      <c r="S13" s="111" t="n"/>
    </row>
    <row r="14" ht="45" customHeight="1">
      <c r="A14" s="17" t="n">
        <v>26</v>
      </c>
      <c r="B14" s="7" t="inlineStr">
        <is>
          <t>51076-00</t>
        </is>
      </c>
      <c r="C14" s="7" t="inlineStr">
        <is>
          <t>Fences &amp; gates - swimming pool</t>
        </is>
      </c>
      <c r="D14" s="40" t="inlineStr">
        <is>
          <t>Scrap, prime and paint both pool fences. Add metal fence topper to extend height on gates and improve gate security. Property is having trouble with unauthorized people entering pools.</t>
        </is>
      </c>
      <c r="E14" s="41" t="inlineStr">
        <is>
          <t>GC</t>
        </is>
      </c>
      <c r="F14" s="7" t="inlineStr">
        <is>
          <t>Year 1</t>
        </is>
      </c>
      <c r="G14" s="20" t="n">
        <v>37600</v>
      </c>
      <c r="H14" s="20" t="n">
        <v>37600</v>
      </c>
      <c r="I14" s="21">
        <f>G14-H14</f>
        <v/>
      </c>
      <c r="J14" s="8">
        <f>IF(G14=0,0,H14/G14)</f>
        <v/>
      </c>
      <c r="K14" s="35" t="n">
        <v>0</v>
      </c>
      <c r="L14" s="8">
        <f>MIN(J14,1)</f>
        <v/>
      </c>
      <c r="M14" t="inlineStr">
        <is>
          <t>Scrap, prime and paint both pool fences. Add metal fence topper to extend height on gates and improve gate security. Property is having trouble with unauthorized people entering pools.</t>
        </is>
      </c>
      <c r="N14" s="7">
        <f>IF(E14="GC","1st Call","Other")</f>
        <v/>
      </c>
      <c r="O14" s="7">
        <f>IF(L14&gt;=1,"Complete",IF(L14&gt;0,"In Progress","Not Started"))</f>
        <v/>
      </c>
      <c r="Q14" s="35">
        <f>IFERROR(MID($A$1,FIND(" acq",$A$1)-4,4)*1,"")</f>
        <v/>
      </c>
      <c r="R14" s="7" t="n"/>
      <c r="S14" s="111" t="n"/>
    </row>
    <row r="15">
      <c r="A15" s="7" t="n">
        <v>20</v>
      </c>
      <c r="B15" s="7" t="inlineStr">
        <is>
          <t>51053-00</t>
        </is>
      </c>
      <c r="C15" s="7" t="inlineStr">
        <is>
          <t>Stripe parking areas</t>
        </is>
      </c>
      <c r="D15" s="40" t="inlineStr">
        <is>
          <t>Stripe throughout property</t>
        </is>
      </c>
      <c r="E15" s="41" t="inlineStr">
        <is>
          <t>GC</t>
        </is>
      </c>
      <c r="F15" s="7" t="inlineStr">
        <is>
          <t>Year 1</t>
        </is>
      </c>
      <c r="G15" s="20" t="n">
        <v>35000</v>
      </c>
      <c r="H15" s="20" t="n">
        <v>35000</v>
      </c>
      <c r="I15" s="21">
        <f>G15-H15</f>
        <v/>
      </c>
      <c r="J15" s="8">
        <f>IF(G15=0,0,H15/G15)</f>
        <v/>
      </c>
      <c r="K15" s="35" t="n">
        <v>0</v>
      </c>
      <c r="L15" s="8">
        <f>MIN(J15,1)</f>
        <v/>
      </c>
      <c r="M15" t="inlineStr">
        <is>
          <t>Stripe throughout property</t>
        </is>
      </c>
      <c r="N15" s="7">
        <f>IF(E15="GC","1st Call","Other")</f>
        <v/>
      </c>
      <c r="O15" s="7">
        <f>IF(L15&gt;=1,"Complete",IF(L15&gt;0,"In Progress","Not Started"))</f>
        <v/>
      </c>
      <c r="Q15" s="35">
        <f>IFERROR(MID($A$1,FIND(" acq",$A$1)-4,4)*1,"")</f>
        <v/>
      </c>
      <c r="R15" s="7" t="n"/>
      <c r="S15" s="111" t="n"/>
    </row>
    <row r="16" ht="45" customHeight="1">
      <c r="A16" s="17" t="n">
        <v>137</v>
      </c>
      <c r="B16" s="7" t="inlineStr">
        <is>
          <t>51168-00</t>
        </is>
      </c>
      <c r="C16" s="7" t="inlineStr">
        <is>
          <t>Package Lockers (Defer Costs)</t>
        </is>
      </c>
      <c r="D16" s="40" t="inlineStr">
        <is>
          <t>Accept small packages at office, otherwise deliver to door. Look at adding package lockers in enclosed room by 2nd pool. Budget 1 locker per 4-5 units @$400/locker ($29,600)</t>
        </is>
      </c>
      <c r="E16" s="67" t="inlineStr">
        <is>
          <t>Capex</t>
        </is>
      </c>
      <c r="F16" s="7" t="inlineStr">
        <is>
          <t>Year 1</t>
        </is>
      </c>
      <c r="G16" s="20" t="n">
        <v>29600</v>
      </c>
      <c r="H16" s="20" t="n">
        <v>0</v>
      </c>
      <c r="I16" s="21">
        <f>G16-H16</f>
        <v/>
      </c>
      <c r="J16" s="8">
        <f>IF(G16=0,0,H16/G16)</f>
        <v/>
      </c>
      <c r="K16" s="35" t="inlineStr">
        <is>
          <t>N/A</t>
        </is>
      </c>
      <c r="L16" s="8">
        <f>MIN(J16,1)</f>
        <v/>
      </c>
      <c r="M16" t="inlineStr">
        <is>
          <t>Accept small packages at office, otherwise deliver to door. Look at adding package lockers in enclosed room by 2nd pool. Budget 1 locker per 4-5 units @$400/locker ($29,600)</t>
        </is>
      </c>
      <c r="N16" s="7">
        <f>IF(E16="GC","1st Call","Other")</f>
        <v/>
      </c>
      <c r="O16" s="7">
        <f>IF(L16&gt;=1,"Complete",IF(L16&gt;0,"In Progress","Not Started"))</f>
        <v/>
      </c>
      <c r="Q16" s="35">
        <f>IFERROR(MID($A$1,FIND(" acq",$A$1)-4,4)*1,"")</f>
        <v/>
      </c>
      <c r="R16" s="7" t="n"/>
      <c r="S16" s="111" t="n"/>
    </row>
    <row r="17">
      <c r="A17" s="7" t="n">
        <v>160</v>
      </c>
      <c r="B17" s="7" t="inlineStr">
        <is>
          <t>51140-00</t>
        </is>
      </c>
      <c r="C17" s="7" t="inlineStr">
        <is>
          <t>Electrical distribution</t>
        </is>
      </c>
      <c r="D17" s="40" t="inlineStr">
        <is>
          <t>Electrical Panels</t>
        </is>
      </c>
      <c r="E17" s="41" t="inlineStr">
        <is>
          <t>GC</t>
        </is>
      </c>
      <c r="F17" s="7" t="inlineStr">
        <is>
          <t>Year 1</t>
        </is>
      </c>
      <c r="G17" s="20" t="n">
        <v>27000</v>
      </c>
      <c r="H17" s="20" t="n">
        <v>27000</v>
      </c>
      <c r="I17" s="21">
        <f>G17-H17</f>
        <v/>
      </c>
      <c r="J17" s="8">
        <f>IF(G17=0,0,H17/G17)</f>
        <v/>
      </c>
      <c r="K17" s="35" t="n">
        <v>0</v>
      </c>
      <c r="L17" s="8">
        <f>MIN(J17,1)</f>
        <v/>
      </c>
      <c r="M17" t="inlineStr">
        <is>
          <t>Electrical Panels</t>
        </is>
      </c>
      <c r="N17" s="7">
        <f>IF(E17="GC","1st Call","Other")</f>
        <v/>
      </c>
      <c r="O17" s="7">
        <f>IF(L17&gt;=1,"Complete",IF(L17&gt;0,"In Progress","Not Started"))</f>
        <v/>
      </c>
      <c r="Q17" s="35">
        <f>IFERROR(MID($A$1,FIND(" acq",$A$1)-4,4)*1,"")</f>
        <v/>
      </c>
      <c r="R17" s="7" t="n"/>
      <c r="S17" s="111" t="n"/>
    </row>
    <row r="18">
      <c r="A18" s="17" t="n">
        <v>22</v>
      </c>
      <c r="B18" s="7" t="inlineStr">
        <is>
          <t>51091-00</t>
        </is>
      </c>
      <c r="C18" s="7" t="inlineStr">
        <is>
          <t>ADA parking &amp; curb cuts</t>
        </is>
      </c>
      <c r="D18" s="40" t="inlineStr">
        <is>
          <t>Restripe all handicap parking spots</t>
        </is>
      </c>
      <c r="E18" s="41" t="inlineStr">
        <is>
          <t>GC</t>
        </is>
      </c>
      <c r="F18" s="7" t="inlineStr">
        <is>
          <t>Year 1</t>
        </is>
      </c>
      <c r="G18" s="20" t="n">
        <v>25000</v>
      </c>
      <c r="H18" s="20" t="n">
        <v>25000</v>
      </c>
      <c r="I18" s="21">
        <f>G18-H18</f>
        <v/>
      </c>
      <c r="J18" s="8">
        <f>IF(G18=0,0,H18/G18)</f>
        <v/>
      </c>
      <c r="K18" s="35" t="n">
        <v>0</v>
      </c>
      <c r="L18" s="8">
        <f>MIN(J18,1)</f>
        <v/>
      </c>
      <c r="M18" t="inlineStr">
        <is>
          <t>Restripe all handicap parking spots</t>
        </is>
      </c>
      <c r="N18" s="7">
        <f>IF(E18="GC","1st Call","Other")</f>
        <v/>
      </c>
      <c r="O18" s="7">
        <f>IF(L18&gt;=1,"Complete",IF(L18&gt;0,"In Progress","Not Started"))</f>
        <v/>
      </c>
      <c r="Q18" s="35">
        <f>IFERROR(MID($A$1,FIND(" acq",$A$1)-4,4)*1,"")</f>
        <v/>
      </c>
      <c r="R18" s="7" t="n"/>
      <c r="S18" s="111" t="n"/>
    </row>
    <row r="19">
      <c r="A19" s="7" t="n">
        <v>120</v>
      </c>
      <c r="B19" s="7" t="inlineStr">
        <is>
          <t>51033-00</t>
        </is>
      </c>
      <c r="C19" s="7" t="inlineStr">
        <is>
          <t>Signage - Building identification</t>
        </is>
      </c>
      <c r="D19" s="40" t="inlineStr">
        <is>
          <t>Unit number signage needed at doors</t>
        </is>
      </c>
      <c r="E19" s="67" t="inlineStr">
        <is>
          <t>Capex</t>
        </is>
      </c>
      <c r="F19" s="7" t="inlineStr">
        <is>
          <t>Year 1</t>
        </is>
      </c>
      <c r="G19" s="20" t="n">
        <v>22200</v>
      </c>
      <c r="H19" s="20" t="n">
        <v>0</v>
      </c>
      <c r="I19" s="21">
        <f>G19-H19</f>
        <v/>
      </c>
      <c r="J19" s="8">
        <f>IF(G19=0,0,H19/G19)</f>
        <v/>
      </c>
      <c r="K19" s="35" t="inlineStr">
        <is>
          <t>N/A</t>
        </is>
      </c>
      <c r="L19" s="8">
        <f>MIN(J19,1)</f>
        <v/>
      </c>
      <c r="M19" t="inlineStr">
        <is>
          <t>Unit number signage needed at doors</t>
        </is>
      </c>
      <c r="N19" s="7">
        <f>IF(E19="GC","1st Call","Other")</f>
        <v/>
      </c>
      <c r="O19" s="7">
        <f>IF(L19&gt;=1,"Complete",IF(L19&gt;0,"In Progress","Not Started"))</f>
        <v/>
      </c>
      <c r="Q19" s="35">
        <f>IFERROR(MID($A$1,FIND(" acq",$A$1)-4,4)*1,"")</f>
        <v/>
      </c>
      <c r="R19" s="7" t="n"/>
      <c r="S19" s="111" t="n"/>
    </row>
    <row r="20" ht="30" customHeight="1">
      <c r="A20" s="17" t="n">
        <v>18</v>
      </c>
      <c r="B20" s="7" t="inlineStr">
        <is>
          <t>51043-00</t>
        </is>
      </c>
      <c r="C20" s="7" t="inlineStr">
        <is>
          <t>Landscape Cleanup and Enhancements</t>
        </is>
      </c>
      <c r="D20" s="40" t="inlineStr">
        <is>
          <t>Initial property tree trim, landscape cleanup, entry and tour path enhancements, etc</t>
        </is>
      </c>
      <c r="E20" s="67" t="inlineStr">
        <is>
          <t>Capex</t>
        </is>
      </c>
      <c r="F20" s="7" t="inlineStr">
        <is>
          <t>Year 1</t>
        </is>
      </c>
      <c r="G20" s="20" t="n">
        <v>20000</v>
      </c>
      <c r="H20" s="20" t="n">
        <v>7570</v>
      </c>
      <c r="I20" s="21">
        <f>G20-H20</f>
        <v/>
      </c>
      <c r="J20" s="8">
        <f>IF(G20=0,0,H20/G20)</f>
        <v/>
      </c>
      <c r="K20" s="35" t="inlineStr">
        <is>
          <t>N/A</t>
        </is>
      </c>
      <c r="L20" s="8">
        <f>MIN(J20,1)</f>
        <v/>
      </c>
      <c r="M20" t="inlineStr">
        <is>
          <t>Initial property tree trim, landscape cleanup, entry and tour path enhancements, etc</t>
        </is>
      </c>
      <c r="N20" s="7">
        <f>IF(E20="GC","1st Call","Other")</f>
        <v/>
      </c>
      <c r="O20" s="7">
        <f>IF(L20&gt;=1,"Complete",IF(L20&gt;0,"In Progress","Not Started"))</f>
        <v/>
      </c>
      <c r="Q20" s="35">
        <f>IFERROR(MID($A$1,FIND(" acq",$A$1)-4,4)*1,"")</f>
        <v/>
      </c>
      <c r="R20" s="7" t="n"/>
      <c r="S20" s="111" t="n"/>
    </row>
    <row r="21">
      <c r="A21" s="7" t="n">
        <v>162</v>
      </c>
      <c r="B21" s="7" t="inlineStr">
        <is>
          <t>51141-00</t>
        </is>
      </c>
      <c r="C21" s="7" t="inlineStr">
        <is>
          <t xml:space="preserve">Replace breezeway lights </t>
        </is>
      </c>
      <c r="D21" s="40" t="inlineStr">
        <is>
          <t>Replace all breezeway lights in stairwells with LED</t>
        </is>
      </c>
      <c r="E21" s="41" t="inlineStr">
        <is>
          <t>GC</t>
        </is>
      </c>
      <c r="F21" s="7" t="inlineStr">
        <is>
          <t>Year 1</t>
        </is>
      </c>
      <c r="G21" s="20" t="n">
        <v>16500</v>
      </c>
      <c r="H21" s="20" t="n">
        <v>16500</v>
      </c>
      <c r="I21" s="21">
        <f>G21-H21</f>
        <v/>
      </c>
      <c r="J21" s="8">
        <f>IF(G21=0,0,H21/G21)</f>
        <v/>
      </c>
      <c r="K21" s="35" t="n">
        <v>0</v>
      </c>
      <c r="L21" s="8">
        <f>MIN(J21,1)</f>
        <v/>
      </c>
      <c r="M21" t="inlineStr">
        <is>
          <t>Replace all breezeway lights in stairwells with LED</t>
        </is>
      </c>
      <c r="N21" s="7">
        <f>IF(E21="GC","1st Call","Other")</f>
        <v/>
      </c>
      <c r="O21" s="7">
        <f>IF(L21&gt;=1,"Complete",IF(L21&gt;0,"In Progress","Not Started"))</f>
        <v/>
      </c>
      <c r="Q21" s="35">
        <f>IFERROR(MID($A$1,FIND(" acq",$A$1)-4,4)*1,"")</f>
        <v/>
      </c>
      <c r="R21" s="7" t="n"/>
      <c r="S21" s="111" t="n"/>
    </row>
    <row r="22">
      <c r="A22" s="17" t="n">
        <v>42</v>
      </c>
      <c r="B22" s="7" t="inlineStr">
        <is>
          <t>51160-04</t>
        </is>
      </c>
      <c r="C22" s="7" t="inlineStr">
        <is>
          <t>Picnic areas</t>
        </is>
      </c>
      <c r="D22" s="40" t="inlineStr">
        <is>
          <t>Tables &amp; Seating</t>
        </is>
      </c>
      <c r="E22" s="67" t="inlineStr">
        <is>
          <t>Capex</t>
        </is>
      </c>
      <c r="F22" s="7" t="inlineStr">
        <is>
          <t>Year 1</t>
        </is>
      </c>
      <c r="G22" s="20" t="n">
        <v>10000</v>
      </c>
      <c r="H22" s="20" t="n">
        <v>0</v>
      </c>
      <c r="I22" s="21">
        <f>G22-H22</f>
        <v/>
      </c>
      <c r="J22" s="8">
        <f>IF(G22=0,0,H22/G22)</f>
        <v/>
      </c>
      <c r="K22" s="35" t="inlineStr">
        <is>
          <t>N/A</t>
        </is>
      </c>
      <c r="L22" s="8">
        <f>MIN(J22,1)</f>
        <v/>
      </c>
      <c r="M22" t="inlineStr">
        <is>
          <t>Tables &amp; Seating</t>
        </is>
      </c>
      <c r="N22" s="7">
        <f>IF(E22="GC","1st Call","Other")</f>
        <v/>
      </c>
      <c r="O22" s="7">
        <f>IF(L22&gt;=1,"Complete",IF(L22&gt;0,"In Progress","Not Started"))</f>
        <v/>
      </c>
      <c r="Q22" s="35">
        <f>IFERROR(MID($A$1,FIND(" acq",$A$1)-4,4)*1,"")</f>
        <v/>
      </c>
      <c r="R22" s="7" t="n"/>
      <c r="S22" s="111" t="n"/>
    </row>
    <row r="23">
      <c r="A23" s="7" t="n">
        <v>129</v>
      </c>
      <c r="B23" s="7" t="inlineStr">
        <is>
          <t>51160-04</t>
        </is>
      </c>
      <c r="C23" s="7" t="inlineStr">
        <is>
          <t>Picnic/Grill Area Remodel</t>
        </is>
      </c>
      <c r="D23" s="40" t="inlineStr">
        <is>
          <t>Remove and install new stand alone grils throughout property</t>
        </is>
      </c>
      <c r="E23" s="41" t="inlineStr">
        <is>
          <t>GC</t>
        </is>
      </c>
      <c r="F23" s="7" t="inlineStr">
        <is>
          <t>Year 1</t>
        </is>
      </c>
      <c r="G23" s="20" t="n">
        <v>8500</v>
      </c>
      <c r="H23" s="20" t="n">
        <v>8500</v>
      </c>
      <c r="I23" s="21">
        <f>G23-H23</f>
        <v/>
      </c>
      <c r="J23" s="8">
        <f>IF(G23=0,0,H23/G23)</f>
        <v/>
      </c>
      <c r="K23" s="35" t="n">
        <v>0</v>
      </c>
      <c r="L23" s="8">
        <f>MIN(J23,1)</f>
        <v/>
      </c>
      <c r="M23" t="inlineStr">
        <is>
          <t>Remove and install new stand alone grils throughout property</t>
        </is>
      </c>
      <c r="N23" s="7">
        <f>IF(E23="GC","1st Call","Other")</f>
        <v/>
      </c>
      <c r="O23" s="7">
        <f>IF(L23&gt;=1,"Complete",IF(L23&gt;0,"In Progress","Not Started"))</f>
        <v/>
      </c>
      <c r="Q23" s="35">
        <f>IFERROR(MID($A$1,FIND(" acq",$A$1)-4,4)*1,"")</f>
        <v/>
      </c>
      <c r="R23" s="7" t="n"/>
      <c r="S23" s="111" t="n"/>
    </row>
    <row r="24">
      <c r="A24" s="17" t="n">
        <v>144</v>
      </c>
      <c r="B24" s="7" t="inlineStr">
        <is>
          <t>51994-00</t>
        </is>
      </c>
      <c r="C24" s="7" t="inlineStr">
        <is>
          <t>Golf Cart</t>
        </is>
      </c>
      <c r="D24" s="40" t="inlineStr">
        <is>
          <t>Have leasing cart but could use new one</t>
        </is>
      </c>
      <c r="E24" s="69" t="inlineStr">
        <is>
          <t>PMC</t>
        </is>
      </c>
      <c r="F24" s="7" t="inlineStr">
        <is>
          <t>Year 1</t>
        </is>
      </c>
      <c r="G24" s="20" t="n">
        <v>8000</v>
      </c>
      <c r="H24" s="20" t="n">
        <v>16562</v>
      </c>
      <c r="I24" s="21">
        <f>G24-H24</f>
        <v/>
      </c>
      <c r="J24" s="8">
        <f>IF(G24=0,0,H24/G24)</f>
        <v/>
      </c>
      <c r="K24" s="35" t="inlineStr">
        <is>
          <t>N/A</t>
        </is>
      </c>
      <c r="L24" s="8">
        <f>MIN(J24,1)</f>
        <v/>
      </c>
      <c r="M24" t="inlineStr">
        <is>
          <t>Have leasing cart but could use new one</t>
        </is>
      </c>
      <c r="N24" s="7">
        <f>IF(E24="GC","1st Call","Other")</f>
        <v/>
      </c>
      <c r="O24" s="7">
        <f>IF(L24&gt;=1,"Complete",IF(L24&gt;0,"In Progress","Not Started"))</f>
        <v/>
      </c>
      <c r="Q24" s="35">
        <f>IFERROR(MID($A$1,FIND(" acq",$A$1)-4,4)*1,"")</f>
        <v/>
      </c>
      <c r="R24" s="7" t="n"/>
      <c r="S24" s="111" t="n"/>
    </row>
    <row r="25">
      <c r="A25" s="7" t="n">
        <v>25</v>
      </c>
      <c r="B25" s="7" t="inlineStr">
        <is>
          <t>51021-00</t>
        </is>
      </c>
      <c r="C25" s="7" t="inlineStr">
        <is>
          <t>Replace swimming pool coping</t>
        </is>
      </c>
      <c r="D25" s="40" t="inlineStr">
        <is>
          <t>Deck-o-seal coping around both pools</t>
        </is>
      </c>
      <c r="E25" s="41" t="inlineStr">
        <is>
          <t>GC</t>
        </is>
      </c>
      <c r="F25" s="7" t="inlineStr">
        <is>
          <t>Year 1</t>
        </is>
      </c>
      <c r="G25" s="20" t="n">
        <v>6000</v>
      </c>
      <c r="H25" s="20" t="n">
        <v>6000</v>
      </c>
      <c r="I25" s="21">
        <f>G25-H25</f>
        <v/>
      </c>
      <c r="J25" s="8">
        <f>IF(G25=0,0,H25/G25)</f>
        <v/>
      </c>
      <c r="K25" s="35" t="n">
        <v>0</v>
      </c>
      <c r="L25" s="8">
        <f>MIN(J25,1)</f>
        <v/>
      </c>
      <c r="M25" t="inlineStr">
        <is>
          <t>Deck-o-seal coping around both pools</t>
        </is>
      </c>
      <c r="N25" s="7">
        <f>IF(E25="GC","1st Call","Other")</f>
        <v/>
      </c>
      <c r="O25" s="7">
        <f>IF(L25&gt;=1,"Complete",IF(L25&gt;0,"In Progress","Not Started"))</f>
        <v/>
      </c>
      <c r="Q25" s="35">
        <f>IFERROR(MID($A$1,FIND(" acq",$A$1)-4,4)*1,"")</f>
        <v/>
      </c>
      <c r="R25" s="7" t="n"/>
      <c r="S25" s="111" t="n"/>
    </row>
    <row r="26">
      <c r="A26" s="17" t="n">
        <v>125</v>
      </c>
      <c r="B26" s="7" t="inlineStr">
        <is>
          <t>51160-00</t>
        </is>
      </c>
      <c r="C26" s="7" t="inlineStr">
        <is>
          <t>Fitness Center Remodel (Defer Costs)</t>
        </is>
      </c>
      <c r="D26" s="40" t="inlineStr">
        <is>
          <t>Paint &amp; Reupholster ($5,000)</t>
        </is>
      </c>
      <c r="E26" s="50" t="inlineStr">
        <is>
          <t>PMC</t>
        </is>
      </c>
      <c r="F26" s="7" t="inlineStr">
        <is>
          <t>Year 1</t>
        </is>
      </c>
      <c r="G26" s="20" t="n">
        <v>5000</v>
      </c>
      <c r="H26" s="20" t="n">
        <v>0</v>
      </c>
      <c r="I26" s="21">
        <f>G26-H26</f>
        <v/>
      </c>
      <c r="J26" s="8">
        <f>IF(G26=0,0,H26/G26)</f>
        <v/>
      </c>
      <c r="K26" s="35" t="inlineStr">
        <is>
          <t>N/A</t>
        </is>
      </c>
      <c r="L26" s="8">
        <f>MIN(J26,1)</f>
        <v/>
      </c>
      <c r="M26" t="inlineStr">
        <is>
          <t>Paint &amp; Reupholster ($5,000)</t>
        </is>
      </c>
      <c r="N26" s="7">
        <f>IF(E26="GC","1st Call","Other")</f>
        <v/>
      </c>
      <c r="O26" s="7">
        <f>IF(L26&gt;=1,"Complete",IF(L26&gt;0,"In Progress","Not Started"))</f>
        <v/>
      </c>
      <c r="Q26" s="35">
        <f>IFERROR(MID($A$1,FIND(" acq",$A$1)-4,4)*1,"")</f>
        <v/>
      </c>
      <c r="R26" s="7" t="n"/>
      <c r="S26" s="111" t="n"/>
    </row>
    <row r="27">
      <c r="A27" s="7" t="n">
        <v>140</v>
      </c>
      <c r="B27" s="7" t="inlineStr">
        <is>
          <t>51993-00</t>
        </is>
      </c>
      <c r="C27" s="7" t="inlineStr">
        <is>
          <t>Security Camera System</t>
        </is>
      </c>
      <c r="D27" s="40" t="inlineStr">
        <is>
          <t>Have 23 cameras, need 2-4 more cameras to cover side views</t>
        </is>
      </c>
      <c r="E27" s="69" t="inlineStr">
        <is>
          <t>PMC</t>
        </is>
      </c>
      <c r="F27" s="7" t="inlineStr">
        <is>
          <t>Year 1</t>
        </is>
      </c>
      <c r="G27" s="20" t="n">
        <v>5000</v>
      </c>
      <c r="H27" s="20" t="n">
        <v>0</v>
      </c>
      <c r="I27" s="21">
        <f>G27-H27</f>
        <v/>
      </c>
      <c r="J27" s="8">
        <f>IF(G27=0,0,H27/G27)</f>
        <v/>
      </c>
      <c r="K27" s="35" t="inlineStr">
        <is>
          <t>N/A</t>
        </is>
      </c>
      <c r="L27" s="8">
        <f>MIN(J27,1)</f>
        <v/>
      </c>
      <c r="M27" t="inlineStr">
        <is>
          <t>Have 23 cameras, need 2-4 more cameras to cover side views</t>
        </is>
      </c>
      <c r="N27" s="7">
        <f>IF(E27="GC","1st Call","Other")</f>
        <v/>
      </c>
      <c r="O27" s="7">
        <f>IF(L27&gt;=1,"Complete",IF(L27&gt;0,"In Progress","Not Started"))</f>
        <v/>
      </c>
      <c r="Q27" s="35">
        <f>IFERROR(MID($A$1,FIND(" acq",$A$1)-4,4)*1,"")</f>
        <v/>
      </c>
      <c r="R27" s="7" t="n"/>
      <c r="S27" s="111" t="n"/>
    </row>
    <row r="28">
      <c r="A28" s="17" t="n">
        <v>23</v>
      </c>
      <c r="B28" s="7" t="inlineStr">
        <is>
          <t>51091-00</t>
        </is>
      </c>
      <c r="C28" s="7" t="inlineStr">
        <is>
          <t>Sidewalks</t>
        </is>
      </c>
      <c r="D28" s="40" t="inlineStr">
        <is>
          <t>Replace cracked sidewalks throughout property</t>
        </is>
      </c>
      <c r="E28" s="41" t="inlineStr">
        <is>
          <t>GC</t>
        </is>
      </c>
      <c r="F28" s="7" t="inlineStr">
        <is>
          <t>Year 1</t>
        </is>
      </c>
      <c r="G28" s="20" t="n">
        <v>4500</v>
      </c>
      <c r="H28" s="20" t="n">
        <v>4500</v>
      </c>
      <c r="I28" s="21">
        <f>G28-H28</f>
        <v/>
      </c>
      <c r="J28" s="8">
        <f>IF(G28=0,0,H28/G28)</f>
        <v/>
      </c>
      <c r="K28" s="35" t="n">
        <v>0</v>
      </c>
      <c r="L28" s="8">
        <f>MIN(J28,1)</f>
        <v/>
      </c>
      <c r="M28" t="inlineStr">
        <is>
          <t>Replace cracked sidewalks throughout property</t>
        </is>
      </c>
      <c r="N28" s="7">
        <f>IF(E28="GC","1st Call","Other")</f>
        <v/>
      </c>
      <c r="O28" s="7">
        <f>IF(L28&gt;=1,"Complete",IF(L28&gt;0,"In Progress","Not Started"))</f>
        <v/>
      </c>
      <c r="Q28" s="35">
        <f>IFERROR(MID($A$1,FIND(" acq",$A$1)-4,4)*1,"")</f>
        <v/>
      </c>
      <c r="R28" s="7" t="n"/>
      <c r="S28" s="111" t="n"/>
    </row>
    <row r="29" ht="75" customHeight="1">
      <c r="A29" s="7" t="n">
        <v>156</v>
      </c>
      <c r="B29" s="7" t="inlineStr">
        <is>
          <t>51122-00</t>
        </is>
      </c>
      <c r="C29" s="7" t="inlineStr">
        <is>
          <t>HVAC Exterior Condensing Unit Refrigerant Line Insul</t>
        </is>
      </c>
      <c r="D29" s="40" t="inlineStr">
        <is>
          <t>Equity PCA Item- 5.1- Insulation at the refrigerant lines from the condensing units were deteriorated at many of the units. This condition reduces unit efficiency and decrease the useful life of the equipment. Repair of deteriorated insulation at the refrigeration linesets is recommended</t>
        </is>
      </c>
      <c r="E29" s="41" t="inlineStr">
        <is>
          <t>GC</t>
        </is>
      </c>
      <c r="F29" s="7" t="inlineStr">
        <is>
          <t>Year 1</t>
        </is>
      </c>
      <c r="G29" s="20" t="n">
        <v>3700</v>
      </c>
      <c r="H29" s="20" t="n">
        <v>3700</v>
      </c>
      <c r="I29" s="21">
        <f>G29-H29</f>
        <v/>
      </c>
      <c r="J29" s="8">
        <f>IF(G29=0,0,H29/G29)</f>
        <v/>
      </c>
      <c r="K29" s="35" t="n">
        <v>0</v>
      </c>
      <c r="L29" s="8">
        <f>MIN(J29,1)</f>
        <v/>
      </c>
      <c r="M29" t="inlineStr">
        <is>
          <t>Equity PCA Item- 5.1- Insulation at the refrigerant lines from the condensing units were deteriorated at many of the units. This condition reduces unit efficiency and decrease the useful life of the e</t>
        </is>
      </c>
      <c r="N29" s="7">
        <f>IF(E29="GC","1st Call","Other")</f>
        <v/>
      </c>
      <c r="O29" s="7">
        <f>IF(L29&gt;=1,"Complete",IF(L29&gt;0,"In Progress","Not Started"))</f>
        <v/>
      </c>
      <c r="Q29" s="35">
        <f>IFERROR(MID($A$1,FIND(" acq",$A$1)-4,4)*1,"")</f>
        <v/>
      </c>
      <c r="R29" s="7" t="n"/>
      <c r="S29" s="111" t="n"/>
    </row>
    <row r="30">
      <c r="A30" s="17" t="n">
        <v>38</v>
      </c>
      <c r="B30" s="7" t="inlineStr">
        <is>
          <t>51076-00</t>
        </is>
      </c>
      <c r="C30" s="7" t="inlineStr">
        <is>
          <t>Fences &amp; gates - swimming pool</t>
        </is>
      </c>
      <c r="D30" s="40" t="inlineStr">
        <is>
          <t>Reinforce or increase size of pool gate gate posts at both pools</t>
        </is>
      </c>
      <c r="E30" s="41" t="inlineStr">
        <is>
          <t>GC</t>
        </is>
      </c>
      <c r="F30" s="7" t="inlineStr">
        <is>
          <t>Year 1</t>
        </is>
      </c>
      <c r="G30" s="20" t="n">
        <v>3000</v>
      </c>
      <c r="H30" s="20" t="n">
        <v>3000</v>
      </c>
      <c r="I30" s="21">
        <f>G30-H30</f>
        <v/>
      </c>
      <c r="J30" s="8">
        <f>IF(G30=0,0,H30/G30)</f>
        <v/>
      </c>
      <c r="K30" s="35" t="n">
        <v>0</v>
      </c>
      <c r="L30" s="8">
        <f>MIN(J30,1)</f>
        <v/>
      </c>
      <c r="M30" t="inlineStr">
        <is>
          <t>Reinforce or increase size of pool gate gate posts at both pools</t>
        </is>
      </c>
      <c r="N30" s="7">
        <f>IF(E30="GC","1st Call","Other")</f>
        <v/>
      </c>
      <c r="O30" s="7">
        <f>IF(L30&gt;=1,"Complete",IF(L30&gt;0,"In Progress","Not Started"))</f>
        <v/>
      </c>
      <c r="Q30" s="35">
        <f>IFERROR(MID($A$1,FIND(" acq",$A$1)-4,4)*1,"")</f>
        <v/>
      </c>
      <c r="R30" s="7" t="n"/>
      <c r="S30" s="111" t="n"/>
    </row>
    <row r="31" ht="30" customHeight="1">
      <c r="A31" s="7" t="n">
        <v>31</v>
      </c>
      <c r="B31" s="7" t="inlineStr">
        <is>
          <t>51085-00</t>
        </is>
      </c>
      <c r="C31" s="7" t="inlineStr">
        <is>
          <t xml:space="preserve">Retaining walls </t>
        </is>
      </c>
      <c r="D31" s="40" t="inlineStr">
        <is>
          <t>Equity PCA Item 3.2.5- Install weepholes on southern perimeter concrete masonry retaining walls</t>
        </is>
      </c>
      <c r="E31" s="41" t="inlineStr">
        <is>
          <t>GC</t>
        </is>
      </c>
      <c r="F31" s="7" t="inlineStr">
        <is>
          <t>Year 1</t>
        </is>
      </c>
      <c r="G31" s="20" t="n">
        <v>2400</v>
      </c>
      <c r="H31" s="20" t="n">
        <v>2400</v>
      </c>
      <c r="I31" s="21">
        <f>G31-H31</f>
        <v/>
      </c>
      <c r="J31" s="8">
        <f>IF(G31=0,0,H31/G31)</f>
        <v/>
      </c>
      <c r="K31" s="35" t="n">
        <v>0</v>
      </c>
      <c r="L31" s="8">
        <f>MIN(J31,1)</f>
        <v/>
      </c>
      <c r="M31" t="inlineStr">
        <is>
          <t>Equity PCA Item 3.2.5- Install weepholes on southern perimeter concrete masonry retaining walls</t>
        </is>
      </c>
      <c r="N31" s="7">
        <f>IF(E31="GC","1st Call","Other")</f>
        <v/>
      </c>
      <c r="O31" s="7">
        <f>IF(L31&gt;=1,"Complete",IF(L31&gt;0,"In Progress","Not Started"))</f>
        <v/>
      </c>
      <c r="Q31" s="35">
        <f>IFERROR(MID($A$1,FIND(" acq",$A$1)-4,4)*1,"")</f>
        <v/>
      </c>
      <c r="R31" s="7" t="n"/>
      <c r="S31" s="131" t="n">
        <v>46081</v>
      </c>
    </row>
    <row r="32" ht="45" customHeight="1">
      <c r="A32" s="17" t="n">
        <v>146</v>
      </c>
      <c r="B32" s="7" t="inlineStr">
        <is>
          <t>51158-00</t>
        </is>
      </c>
      <c r="C32" s="7" t="inlineStr">
        <is>
          <t>Domestic Water Service Main</t>
        </is>
      </c>
      <c r="D32" s="40" t="inlineStr">
        <is>
          <t>Equity PCA Item- 5.1- The east domestic water service backflow prevention device was observed with an active drip leak. Repair of the backflow prevention device is recommended</t>
        </is>
      </c>
      <c r="E32" s="41" t="inlineStr">
        <is>
          <t>GC</t>
        </is>
      </c>
      <c r="F32" s="7" t="inlineStr">
        <is>
          <t>Year 1</t>
        </is>
      </c>
      <c r="G32" s="20" t="n">
        <v>2000</v>
      </c>
      <c r="H32" s="20" t="n">
        <v>2000</v>
      </c>
      <c r="I32" s="21">
        <f>G32-H32</f>
        <v/>
      </c>
      <c r="J32" s="8">
        <f>IF(G32=0,0,H32/G32)</f>
        <v/>
      </c>
      <c r="K32" s="35" t="n">
        <v>0</v>
      </c>
      <c r="L32" s="8">
        <f>MIN(J32,1)</f>
        <v/>
      </c>
      <c r="M32" t="inlineStr">
        <is>
          <t>Equity PCA Item- 5.1- The east domestic water service backflow prevention device was observed with an active drip leak. Repair of the backflow prevention device is recommended</t>
        </is>
      </c>
      <c r="N32" s="7">
        <f>IF(E32="GC","1st Call","Other")</f>
        <v/>
      </c>
      <c r="O32" s="7">
        <f>IF(L32&gt;=1,"Complete",IF(L32&gt;0,"In Progress","Not Started"))</f>
        <v/>
      </c>
      <c r="Q32" s="35">
        <f>IFERROR(MID($A$1,FIND(" acq",$A$1)-4,4)*1,"")</f>
        <v/>
      </c>
      <c r="R32" s="7" t="n"/>
      <c r="S32" s="131" t="n">
        <v>46081</v>
      </c>
    </row>
    <row r="33" ht="30" customHeight="1">
      <c r="A33" s="7" t="n">
        <v>34</v>
      </c>
      <c r="B33" s="7" t="inlineStr">
        <is>
          <t>51021-00</t>
        </is>
      </c>
      <c r="C33" s="7" t="inlineStr">
        <is>
          <t>West Poolhouse</t>
        </is>
      </c>
      <c r="D33" s="40" t="inlineStr">
        <is>
          <t>Equity PCA Item 3.2.9- Eliminate step between pool surround and poolhouse interior to provide wheelchair accessible route</t>
        </is>
      </c>
      <c r="E33" s="41" t="inlineStr">
        <is>
          <t>GC</t>
        </is>
      </c>
      <c r="F33" s="7" t="inlineStr">
        <is>
          <t>Year 1</t>
        </is>
      </c>
      <c r="G33" s="20" t="n">
        <v>1250</v>
      </c>
      <c r="H33" s="20" t="n">
        <v>1250</v>
      </c>
      <c r="I33" s="21">
        <f>G33-H33</f>
        <v/>
      </c>
      <c r="J33" s="8">
        <f>IF(G33=0,0,H33/G33)</f>
        <v/>
      </c>
      <c r="K33" s="35" t="n">
        <v>0</v>
      </c>
      <c r="L33" s="8">
        <f>MIN(J33,1)</f>
        <v/>
      </c>
      <c r="M33" t="inlineStr">
        <is>
          <t>Equity PCA Item 3.2.9- Eliminate step between pool surround and poolhouse interior to provide wheelchair accessible route</t>
        </is>
      </c>
      <c r="N33" s="7">
        <f>IF(E33="GC","1st Call","Other")</f>
        <v/>
      </c>
      <c r="O33" s="7">
        <f>IF(L33&gt;=1,"Complete",IF(L33&gt;0,"In Progress","Not Started"))</f>
        <v/>
      </c>
      <c r="Q33" s="35">
        <f>IFERROR(MID($A$1,FIND(" acq",$A$1)-4,4)*1,"")</f>
        <v/>
      </c>
      <c r="R33" s="7" t="n"/>
      <c r="S33" s="111" t="n"/>
    </row>
    <row r="34" ht="30" customHeight="1">
      <c r="A34" s="17" t="n">
        <v>154</v>
      </c>
      <c r="B34" s="7" t="inlineStr">
        <is>
          <t>51120-00</t>
        </is>
      </c>
      <c r="C34" s="7" t="inlineStr">
        <is>
          <t xml:space="preserve">HVAC inspection and maintenance </t>
        </is>
      </c>
      <c r="D34" s="40" t="inlineStr">
        <is>
          <t>Add HVAC pads to 3 units at the leasing office. Currently sitting on ground with debris around.</t>
        </is>
      </c>
      <c r="E34" s="41" t="inlineStr">
        <is>
          <t>GC</t>
        </is>
      </c>
      <c r="F34" s="7" t="inlineStr">
        <is>
          <t>Year 1</t>
        </is>
      </c>
      <c r="G34" s="20" t="n">
        <v>750</v>
      </c>
      <c r="H34" s="20" t="n">
        <v>750</v>
      </c>
      <c r="I34" s="21">
        <f>G34-H34</f>
        <v/>
      </c>
      <c r="J34" s="8">
        <f>IF(G34=0,0,H34/G34)</f>
        <v/>
      </c>
      <c r="K34" s="35" t="n">
        <v>0</v>
      </c>
      <c r="L34" s="8">
        <f>MIN(J34,1)</f>
        <v/>
      </c>
      <c r="M34" t="inlineStr">
        <is>
          <t>Add HVAC pads to 3 units at the leasing office. Currently sitting on ground with debris around.</t>
        </is>
      </c>
      <c r="N34" s="7">
        <f>IF(E34="GC","1st Call","Other")</f>
        <v/>
      </c>
      <c r="O34" s="7">
        <f>IF(L34&gt;=1,"Complete",IF(L34&gt;0,"In Progress","Not Started"))</f>
        <v/>
      </c>
      <c r="Q34" s="35">
        <f>IFERROR(MID($A$1,FIND(" acq",$A$1)-4,4)*1,"")</f>
        <v/>
      </c>
      <c r="R34" s="7" t="n"/>
      <c r="S34" s="111" t="n"/>
    </row>
    <row r="35" ht="45" customHeight="1">
      <c r="A35" s="7" t="n">
        <v>147</v>
      </c>
      <c r="B35" s="7" t="inlineStr">
        <is>
          <t>51158-00</t>
        </is>
      </c>
      <c r="C35" s="7" t="inlineStr">
        <is>
          <t>Domestic Water Hose Bibs</t>
        </is>
      </c>
      <c r="D35" s="40" t="inlineStr">
        <is>
          <t>Equity PCA Item- 5.1- Hose bibs were observed with active drip leaks on the exterior risers of apartment buildings
E and K. Repair of the leaking hose bibs is recommended</t>
        </is>
      </c>
      <c r="E35" s="41" t="inlineStr">
        <is>
          <t>GC</t>
        </is>
      </c>
      <c r="F35" s="7" t="inlineStr">
        <is>
          <t>Year 1</t>
        </is>
      </c>
      <c r="G35" s="20" t="n">
        <v>500</v>
      </c>
      <c r="H35" s="20" t="n">
        <v>500</v>
      </c>
      <c r="I35" s="21">
        <f>G35-H35</f>
        <v/>
      </c>
      <c r="J35" s="8">
        <f>IF(G35=0,0,H35/G35)</f>
        <v/>
      </c>
      <c r="K35" s="35" t="n">
        <v>0</v>
      </c>
      <c r="L35" s="8">
        <f>MIN(J35,1)</f>
        <v/>
      </c>
      <c r="M35" t="inlineStr">
        <is>
          <t>Equity PCA Item- 5.1- Hose bibs were observed with active drip leaks on the exterior risers of apartment buildings
E and K. Repair of the leaking hose bibs is recommended</t>
        </is>
      </c>
      <c r="N35" s="7">
        <f>IF(E35="GC","1st Call","Other")</f>
        <v/>
      </c>
      <c r="O35" s="7">
        <f>IF(L35&gt;=1,"Complete",IF(L35&gt;0,"In Progress","Not Started"))</f>
        <v/>
      </c>
      <c r="Q35" s="35">
        <f>IFERROR(MID($A$1,FIND(" acq",$A$1)-4,4)*1,"")</f>
        <v/>
      </c>
      <c r="R35" s="7" t="n"/>
      <c r="S35" s="131" t="n">
        <v>46081</v>
      </c>
    </row>
    <row r="36" ht="30" customHeight="1">
      <c r="A36" s="17" t="n">
        <v>36</v>
      </c>
      <c r="B36" s="7" t="inlineStr">
        <is>
          <t>51026-00</t>
        </is>
      </c>
      <c r="C36" s="7" t="inlineStr">
        <is>
          <t>Pool Equipment</t>
        </is>
      </c>
      <c r="D36" s="40" t="inlineStr">
        <is>
          <t>Includes Equity PCA Item 3.2.9- Repair active leaks observed at East and West pool heater PVC distribution piping</t>
        </is>
      </c>
      <c r="E36" s="41" t="inlineStr">
        <is>
          <t>GC</t>
        </is>
      </c>
      <c r="F36" s="7" t="inlineStr">
        <is>
          <t>Year 1</t>
        </is>
      </c>
      <c r="G36" s="20" t="n">
        <v>300</v>
      </c>
      <c r="H36" s="20" t="n">
        <v>300</v>
      </c>
      <c r="I36" s="21">
        <f>G36-H36</f>
        <v/>
      </c>
      <c r="J36" s="8">
        <f>IF(G36=0,0,H36/G36)</f>
        <v/>
      </c>
      <c r="K36" s="35" t="n">
        <v>0</v>
      </c>
      <c r="L36" s="8">
        <f>MIN(J36,1)</f>
        <v/>
      </c>
      <c r="M36" t="inlineStr">
        <is>
          <t>Includes Equity PCA Item 3.2.9- Repair active leaks observed at East and West pool heater PVC distribution piping</t>
        </is>
      </c>
      <c r="N36" s="7">
        <f>IF(E36="GC","1st Call","Other")</f>
        <v/>
      </c>
      <c r="O36" s="7">
        <f>IF(L36&gt;=1,"Complete",IF(L36&gt;0,"In Progress","Not Started"))</f>
        <v/>
      </c>
      <c r="Q36" s="35">
        <f>IFERROR(MID($A$1,FIND(" acq",$A$1)-4,4)*1,"")</f>
        <v/>
      </c>
      <c r="R36" s="7" t="n"/>
      <c r="S36" s="131" t="n">
        <v>46081</v>
      </c>
    </row>
    <row r="37" ht="30" customHeight="1">
      <c r="A37" s="7" t="n">
        <v>45</v>
      </c>
      <c r="B37" s="7" t="inlineStr">
        <is>
          <t>51158-00</t>
        </is>
      </c>
      <c r="C37" s="7" t="inlineStr">
        <is>
          <t>ADA Accessibility</t>
        </is>
      </c>
      <c r="D37" s="40" t="inlineStr">
        <is>
          <t>Equity PCA Item- 7.1- Provide compliant scald-protection underneath leasing office men's restroom sink</t>
        </is>
      </c>
      <c r="E37" s="41" t="inlineStr">
        <is>
          <t>GC</t>
        </is>
      </c>
      <c r="F37" s="7" t="inlineStr">
        <is>
          <t>Year 1</t>
        </is>
      </c>
      <c r="G37" s="20" t="n">
        <v>200</v>
      </c>
      <c r="H37" s="20" t="n">
        <v>200</v>
      </c>
      <c r="I37" s="21">
        <f>G37-H37</f>
        <v/>
      </c>
      <c r="J37" s="8">
        <f>IF(G37=0,0,H37/G37)</f>
        <v/>
      </c>
      <c r="K37" s="35" t="n">
        <v>0</v>
      </c>
      <c r="L37" s="8">
        <f>MIN(J37,1)</f>
        <v/>
      </c>
      <c r="M37" t="inlineStr">
        <is>
          <t>Equity PCA Item- 7.1- Provide compliant scald-protection underneath leasing office men's restroom sink</t>
        </is>
      </c>
      <c r="N37" s="7">
        <f>IF(E37="GC","1st Call","Other")</f>
        <v/>
      </c>
      <c r="O37" s="7">
        <f>IF(L37&gt;=1,"Complete",IF(L37&gt;0,"In Progress","Not Started"))</f>
        <v/>
      </c>
      <c r="Q37" s="35">
        <f>IFERROR(MID($A$1,FIND(" acq",$A$1)-4,4)*1,"")</f>
        <v/>
      </c>
      <c r="R37" s="7" t="n"/>
      <c r="S37" s="111" t="n"/>
    </row>
    <row r="38" ht="60" customHeight="1">
      <c r="A38" s="17" t="n">
        <v>148</v>
      </c>
      <c r="B38" s="7" t="inlineStr">
        <is>
          <t>51158-00</t>
        </is>
      </c>
      <c r="C38" s="7" t="inlineStr">
        <is>
          <t>Water Heater T&amp;P Valve Discharge</t>
        </is>
      </c>
      <c r="D38" s="40" t="inlineStr">
        <is>
          <t>Equity PCA Item- 5.1- The water heater at unit A9 was observed lacking piping from the T&amp;P valve to the building exterior. Installation of discharge piping at this water heater is recommended</t>
        </is>
      </c>
      <c r="E38" s="41" t="inlineStr">
        <is>
          <t>GC</t>
        </is>
      </c>
      <c r="F38" s="7" t="inlineStr">
        <is>
          <t>Year 1</t>
        </is>
      </c>
      <c r="G38" s="20" t="n">
        <v>200</v>
      </c>
      <c r="H38" s="20" t="n">
        <v>200</v>
      </c>
      <c r="I38" s="21">
        <f>G38-H38</f>
        <v/>
      </c>
      <c r="J38" s="8">
        <f>IF(G38=0,0,H38/G38)</f>
        <v/>
      </c>
      <c r="K38" s="35" t="n">
        <v>0</v>
      </c>
      <c r="L38" s="8">
        <f>MIN(J38,1)</f>
        <v/>
      </c>
      <c r="M38" t="inlineStr">
        <is>
          <t>Equity PCA Item- 5.1- The water heater at unit A9 was observed lacking piping from the T&amp;P valve to the building exterior. Installation of discharge piping at this water heater is recommended</t>
        </is>
      </c>
      <c r="N38" s="7">
        <f>IF(E38="GC","1st Call","Other")</f>
        <v/>
      </c>
      <c r="O38" s="7">
        <f>IF(L38&gt;=1,"Complete",IF(L38&gt;0,"In Progress","Not Started"))</f>
        <v/>
      </c>
      <c r="Q38" s="35">
        <f>IFERROR(MID($A$1,FIND(" acq",$A$1)-4,4)*1,"")</f>
        <v/>
      </c>
      <c r="S38" s="132" t="n">
        <v>46081</v>
      </c>
    </row>
    <row r="39">
      <c r="D39" s="40" t="n"/>
      <c r="E39" s="41" t="n"/>
      <c r="G39" s="20" t="n"/>
      <c r="H39" s="20" t="n"/>
      <c r="J39" s="8" t="n"/>
      <c r="K39" s="35" t="n"/>
      <c r="L39" s="18" t="n"/>
      <c r="M39" s="48" t="n"/>
      <c r="N39" s="48" t="n"/>
      <c r="O39" s="48" t="n"/>
      <c r="P39" s="48" t="n"/>
      <c r="Q39" s="18" t="n"/>
      <c r="S39" s="112" t="n"/>
    </row>
    <row r="40">
      <c r="C40" s="48" t="inlineStr">
        <is>
          <t>PROJECTS subtotal (excl. contingency/CM fee)</t>
        </is>
      </c>
      <c r="D40" s="51" t="n"/>
      <c r="E40" s="68" t="n"/>
      <c r="F40" s="52" t="n"/>
      <c r="G40" s="53">
        <f>SUM(G5:G38)</f>
        <v/>
      </c>
      <c r="H40" s="53">
        <f>SUM(H5:H38)</f>
        <v/>
      </c>
      <c r="I40" s="53">
        <f>SUM(I5:I38)</f>
        <v/>
      </c>
      <c r="J40" s="18">
        <f>IF(G40=0,0,H40/G40)</f>
        <v/>
      </c>
      <c r="K40" s="35" t="n"/>
      <c r="L40" s="8">
        <f>MIN(J40,1)</f>
        <v/>
      </c>
      <c r="O40" s="7">
        <f>IF(L40&gt;=1,"Complete",IF(L40&gt;0,"In Progress","Not Started"))</f>
        <v/>
      </c>
      <c r="S40" s="112" t="n"/>
    </row>
    <row r="41">
      <c r="E41" s="52" t="n"/>
      <c r="K41" s="35" t="n"/>
      <c r="L41" s="8" t="n"/>
      <c r="Q41" s="8" t="n"/>
      <c r="S41" s="112" t="n"/>
    </row>
    <row r="42">
      <c r="A42" s="7" t="n">
        <v>168</v>
      </c>
      <c r="B42" s="7" t="inlineStr">
        <is>
          <t>51190-00</t>
        </is>
      </c>
      <c r="C42" s="7" t="inlineStr">
        <is>
          <t>Construction Management Fee</t>
        </is>
      </c>
      <c r="D42" s="40" t="inlineStr">
        <is>
          <t>CM Fee</t>
        </is>
      </c>
      <c r="E42" s="67" t="inlineStr">
        <is>
          <t>CMF</t>
        </is>
      </c>
      <c r="F42" s="15" t="inlineStr">
        <is>
          <t>CM Fee</t>
        </is>
      </c>
      <c r="G42" s="20" t="n">
        <v>116447</v>
      </c>
      <c r="H42" s="20" t="n">
        <v>0</v>
      </c>
      <c r="I42" s="21" t="n">
        <v>116447</v>
      </c>
      <c r="J42" s="8">
        <f>IF(G42=0,0,H42/G42)</f>
        <v/>
      </c>
      <c r="K42" s="35" t="inlineStr">
        <is>
          <t>N/A</t>
        </is>
      </c>
      <c r="L42" s="8">
        <f>MIN(J42,1)</f>
        <v/>
      </c>
      <c r="M42" t="inlineStr">
        <is>
          <t>CM Fee</t>
        </is>
      </c>
      <c r="N42" s="7">
        <f>IF(E42="GC","1st Call","Other")</f>
        <v/>
      </c>
      <c r="O42" s="7">
        <f>IF(L42&gt;=1,"Complete",IF(L42&gt;0,"In Progress","Not Started"))</f>
        <v/>
      </c>
      <c r="Q42" s="35">
        <f>IFERROR(MID($A$1,FIND(" acq",$A$1)-4,4)*1,"")</f>
        <v/>
      </c>
      <c r="S42" s="112" t="n"/>
    </row>
    <row r="43">
      <c r="A43" s="7" t="n">
        <v>167</v>
      </c>
      <c r="B43" s="7" t="inlineStr">
        <is>
          <t>51175-00</t>
        </is>
      </c>
      <c r="C43" s="7" t="inlineStr">
        <is>
          <t>Contingency</t>
        </is>
      </c>
      <c r="D43" s="40" t="inlineStr">
        <is>
          <t>Contingency Amount</t>
        </is>
      </c>
      <c r="E43" s="67" t="inlineStr">
        <is>
          <t>CON</t>
        </is>
      </c>
      <c r="F43" s="15" t="inlineStr">
        <is>
          <t>Contingency</t>
        </is>
      </c>
      <c r="G43" s="20" t="n">
        <v>87488</v>
      </c>
      <c r="H43" s="20" t="n">
        <v>85765</v>
      </c>
      <c r="I43" s="21" t="n">
        <v>87488</v>
      </c>
      <c r="J43" s="8">
        <f>IF(G43=0,0,H43/G43)</f>
        <v/>
      </c>
      <c r="K43" s="35" t="inlineStr">
        <is>
          <t>N/A</t>
        </is>
      </c>
      <c r="L43" s="8">
        <f>MIN(J43,1)</f>
        <v/>
      </c>
      <c r="M43" t="inlineStr">
        <is>
          <t>Contingency Amount</t>
        </is>
      </c>
      <c r="N43" s="7">
        <f>IF(E43="GC","1st Call","Other")</f>
        <v/>
      </c>
      <c r="O43" s="7">
        <f>IF(L43&gt;=1,"Complete",IF(L43&gt;0,"In Progress","Not Started"))</f>
        <v/>
      </c>
      <c r="Q43" s="35">
        <f>IFERROR(MID($A$1,FIND(" acq",$A$1)-4,4)*1,"")</f>
        <v/>
      </c>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38"/>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T173"/>
  <sheetViews>
    <sheetView topLeftCell="C36" zoomScaleNormal="100" workbookViewId="0">
      <selection activeCell="K36"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Crestmark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90</v>
      </c>
      <c r="B5" s="7" t="inlineStr">
        <is>
          <t>84101</t>
        </is>
      </c>
      <c r="C5" s="7" t="inlineStr">
        <is>
          <t>Paint/finish</t>
        </is>
      </c>
      <c r="D5" s="40" t="inlineStr">
        <is>
          <t>Repaint full site</t>
        </is>
      </c>
      <c r="E5" s="67" t="inlineStr">
        <is>
          <t>Capex</t>
        </is>
      </c>
      <c r="F5" s="7" t="inlineStr">
        <is>
          <t>Year 1</t>
        </is>
      </c>
      <c r="G5" s="20" t="n">
        <v>334000</v>
      </c>
      <c r="H5" s="20" t="n">
        <v>90000</v>
      </c>
      <c r="I5" s="21">
        <f>G5-H5</f>
        <v/>
      </c>
      <c r="J5" s="8">
        <f>IF(G5=0,0,H5/G5)</f>
        <v/>
      </c>
      <c r="K5" s="35" t="inlineStr">
        <is>
          <t>N/A</t>
        </is>
      </c>
      <c r="L5" s="8">
        <f>MIN(J5,1)</f>
        <v/>
      </c>
      <c r="M5" t="inlineStr">
        <is>
          <t>Repaint full site</t>
        </is>
      </c>
      <c r="N5" s="7">
        <f>IF(E5="GC","1st Call","Other")</f>
        <v/>
      </c>
      <c r="O5" s="7">
        <f>IF(L5&gt;=1,"Complete",IF(L5&gt;0,"In Progress","Not Started"))</f>
        <v/>
      </c>
      <c r="Q5" s="35">
        <f>IFERROR(MID($A$1,FIND(" acq",$A$1)-4,4)*1,"")</f>
        <v/>
      </c>
      <c r="R5" s="7" t="n"/>
      <c r="S5" s="111" t="n"/>
    </row>
    <row r="6">
      <c r="A6" s="17" t="n">
        <v>85</v>
      </c>
      <c r="B6" s="7" t="inlineStr">
        <is>
          <t>84113</t>
        </is>
      </c>
      <c r="C6" s="7" t="inlineStr">
        <is>
          <t>Siding- Water Intrusion</t>
        </is>
      </c>
      <c r="D6" s="40" t="inlineStr">
        <is>
          <t>Address water intrusion near bay windows - 32 units</t>
        </is>
      </c>
      <c r="E6" s="41" t="inlineStr">
        <is>
          <t>GC</t>
        </is>
      </c>
      <c r="F6" s="7" t="inlineStr">
        <is>
          <t>Year 1</t>
        </is>
      </c>
      <c r="G6" s="20" t="n">
        <v>160000</v>
      </c>
      <c r="H6" s="20" t="n">
        <v>80000</v>
      </c>
      <c r="I6" s="21">
        <f>G6-H6</f>
        <v/>
      </c>
      <c r="J6" s="8">
        <f>IF(G6=0,0,H6/G6)</f>
        <v/>
      </c>
      <c r="K6" s="35" t="n">
        <v>3</v>
      </c>
      <c r="L6" s="8">
        <f>MIN(J6,1)</f>
        <v/>
      </c>
      <c r="M6" t="inlineStr">
        <is>
          <t>Address water intrusion near bay windows - 32 units</t>
        </is>
      </c>
      <c r="N6" s="7">
        <f>IF(E6="GC","1st Call","Other")</f>
        <v/>
      </c>
      <c r="O6" s="7">
        <f>IF(L6&gt;=1,"Complete",IF(L6&gt;0,"In Progress","Not Started"))</f>
        <v/>
      </c>
      <c r="Q6" s="35">
        <f>IFERROR(MID($A$1,FIND(" acq",$A$1)-4,4)*1,"")</f>
        <v/>
      </c>
      <c r="R6" s="7" t="n"/>
      <c r="S6" s="111" t="n"/>
    </row>
    <row r="7">
      <c r="A7" s="7" t="n">
        <v>16</v>
      </c>
      <c r="B7" s="7" t="inlineStr">
        <is>
          <t>84204</t>
        </is>
      </c>
      <c r="C7" s="7" t="inlineStr">
        <is>
          <t xml:space="preserve">Asphalt Coating </t>
        </is>
      </c>
      <c r="D7" s="40" t="inlineStr">
        <is>
          <t>Seal Coat and Crack Fill</t>
        </is>
      </c>
      <c r="E7" s="67" t="inlineStr">
        <is>
          <t>Capex</t>
        </is>
      </c>
      <c r="F7" s="7" t="inlineStr">
        <is>
          <t>Year 1</t>
        </is>
      </c>
      <c r="G7" s="20" t="n">
        <v>144000</v>
      </c>
      <c r="H7" s="20" t="n">
        <v>6391</v>
      </c>
      <c r="I7" s="21">
        <f>G7-H7</f>
        <v/>
      </c>
      <c r="J7" s="8">
        <f>IF(G7=0,0,H7/G7)</f>
        <v/>
      </c>
      <c r="K7" s="35" t="inlineStr">
        <is>
          <t>N/A</t>
        </is>
      </c>
      <c r="L7" s="8">
        <f>MIN(J7,1)</f>
        <v/>
      </c>
      <c r="M7" t="inlineStr">
        <is>
          <t>Seal Coat and Crack Fill</t>
        </is>
      </c>
      <c r="N7" s="7">
        <f>IF(E7="GC","1st Call","Other")</f>
        <v/>
      </c>
      <c r="O7" s="7">
        <f>IF(L7&gt;=1,"Complete",IF(L7&gt;0,"In Progress","Not Started"))</f>
        <v/>
      </c>
      <c r="Q7" s="35">
        <f>IFERROR(MID($A$1,FIND(" acq",$A$1)-4,4)*1,"")</f>
        <v/>
      </c>
      <c r="R7" s="7" t="n"/>
      <c r="S7" s="111" t="n"/>
    </row>
    <row r="8">
      <c r="A8" s="17" t="n">
        <v>88</v>
      </c>
      <c r="B8" s="7" t="inlineStr">
        <is>
          <t>84105</t>
        </is>
      </c>
      <c r="C8" s="7" t="inlineStr">
        <is>
          <t>Repair / replace vinyl siding</t>
        </is>
      </c>
      <c r="D8" s="40" t="inlineStr">
        <is>
          <t>Repair Vinyl siding / trim / flashing</t>
        </is>
      </c>
      <c r="E8" s="67" t="inlineStr">
        <is>
          <t>Capex</t>
        </is>
      </c>
      <c r="F8" s="7" t="inlineStr">
        <is>
          <t>Year 1</t>
        </is>
      </c>
      <c r="G8" s="20" t="n">
        <v>85000</v>
      </c>
      <c r="H8" s="20" t="n">
        <v>0</v>
      </c>
      <c r="I8" s="21">
        <f>G8-H8</f>
        <v/>
      </c>
      <c r="J8" s="8">
        <f>IF(G8=0,0,H8/G8)</f>
        <v/>
      </c>
      <c r="K8" s="35" t="inlineStr">
        <is>
          <t>N/A</t>
        </is>
      </c>
      <c r="L8" s="8">
        <f>MIN(J8,1)</f>
        <v/>
      </c>
      <c r="M8" t="inlineStr">
        <is>
          <t>Repair Vinyl siding / trim / flashing</t>
        </is>
      </c>
      <c r="N8" s="7">
        <f>IF(E8="GC","1st Call","Other")</f>
        <v/>
      </c>
      <c r="O8" s="7">
        <f>IF(L8&gt;=1,"Complete",IF(L8&gt;0,"In Progress","Not Started"))</f>
        <v/>
      </c>
      <c r="Q8" s="35">
        <f>IFERROR(MID($A$1,FIND(" acq",$A$1)-4,4)*1,"")</f>
        <v/>
      </c>
      <c r="R8" s="7" t="n"/>
      <c r="S8" s="111" t="n"/>
    </row>
    <row r="9">
      <c r="A9" s="7" t="n">
        <v>95</v>
      </c>
      <c r="B9" s="7" t="inlineStr">
        <is>
          <t>84105</t>
        </is>
      </c>
      <c r="C9" s="7" t="inlineStr">
        <is>
          <t>Repair / replace wood trim</t>
        </is>
      </c>
      <c r="D9" s="40" t="inlineStr">
        <is>
          <t>Replace rotten wood throughout</t>
        </is>
      </c>
      <c r="E9" s="67" t="inlineStr">
        <is>
          <t>Capex</t>
        </is>
      </c>
      <c r="F9" s="7" t="inlineStr">
        <is>
          <t>Year 1</t>
        </is>
      </c>
      <c r="G9" s="20" t="n">
        <v>83500</v>
      </c>
      <c r="H9" s="20" t="n">
        <v>0</v>
      </c>
      <c r="I9" s="21">
        <f>G9-H9</f>
        <v/>
      </c>
      <c r="J9" s="8">
        <f>IF(G9=0,0,H9/G9)</f>
        <v/>
      </c>
      <c r="K9" s="35" t="inlineStr">
        <is>
          <t>N/A</t>
        </is>
      </c>
      <c r="L9" s="8">
        <f>MIN(J9,1)</f>
        <v/>
      </c>
      <c r="M9" t="inlineStr">
        <is>
          <t>Replace rotten wood throughout</t>
        </is>
      </c>
      <c r="N9" s="7">
        <f>IF(E9="GC","1st Call","Other")</f>
        <v/>
      </c>
      <c r="O9" s="7">
        <f>IF(L9&gt;=1,"Complete",IF(L9&gt;0,"In Progress","Not Started"))</f>
        <v/>
      </c>
      <c r="Q9" s="35">
        <f>IFERROR(MID($A$1,FIND(" acq",$A$1)-4,4)*1,"")</f>
        <v/>
      </c>
      <c r="R9" s="7" t="n"/>
      <c r="S9" s="111" t="n"/>
    </row>
    <row r="10">
      <c r="A10" s="17" t="n">
        <v>17</v>
      </c>
      <c r="B10" s="7" t="inlineStr">
        <is>
          <t>84095</t>
        </is>
      </c>
      <c r="C10" s="7" t="inlineStr">
        <is>
          <t>Resurface swimming pool</t>
        </is>
      </c>
      <c r="D10" s="40" t="inlineStr">
        <is>
          <t>Resurface both pools</t>
        </is>
      </c>
      <c r="E10" s="41" t="inlineStr">
        <is>
          <t>GC</t>
        </is>
      </c>
      <c r="F10" s="7" t="inlineStr">
        <is>
          <t>Year 1</t>
        </is>
      </c>
      <c r="G10" s="20" t="n">
        <v>79000</v>
      </c>
      <c r="H10" s="20" t="n">
        <v>79000</v>
      </c>
      <c r="I10" s="21">
        <f>G10-H10</f>
        <v/>
      </c>
      <c r="J10" s="8">
        <f>IF(G10=0,0,H10/G10)</f>
        <v/>
      </c>
      <c r="K10" s="35" t="n">
        <v>0</v>
      </c>
      <c r="L10" s="8">
        <f>MIN(J10,1)</f>
        <v/>
      </c>
      <c r="M10" t="inlineStr">
        <is>
          <t>Resurface both pools</t>
        </is>
      </c>
      <c r="N10" s="7">
        <f>IF(E10="GC","1st Call","Other")</f>
        <v/>
      </c>
      <c r="O10" s="7">
        <f>IF(L10&gt;=1,"Complete",IF(L10&gt;0,"In Progress","Not Started"))</f>
        <v/>
      </c>
      <c r="Q10" s="35">
        <f>IFERROR(MID($A$1,FIND(" acq",$A$1)-4,4)*1,"")</f>
        <v/>
      </c>
      <c r="R10" s="7" t="n"/>
      <c r="S10" s="111" t="n"/>
    </row>
    <row r="11">
      <c r="A11" s="7" t="n">
        <v>29</v>
      </c>
      <c r="B11" s="7" t="inlineStr">
        <is>
          <t>84303</t>
        </is>
      </c>
      <c r="C11" s="7" t="inlineStr">
        <is>
          <t>Landscaping</t>
        </is>
      </c>
      <c r="D11" s="40" t="inlineStr">
        <is>
          <t>Curb Appeal</t>
        </is>
      </c>
      <c r="E11" s="67" t="inlineStr">
        <is>
          <t>Capex</t>
        </is>
      </c>
      <c r="F11" s="7" t="inlineStr">
        <is>
          <t>Year 1</t>
        </is>
      </c>
      <c r="G11" s="20" t="n">
        <v>75000</v>
      </c>
      <c r="H11" s="20" t="n">
        <v>88873</v>
      </c>
      <c r="I11" s="21">
        <f>G11-H11</f>
        <v/>
      </c>
      <c r="J11" s="8">
        <f>IF(G11=0,0,H11/G11)</f>
        <v/>
      </c>
      <c r="K11" s="35" t="inlineStr">
        <is>
          <t>N/A</t>
        </is>
      </c>
      <c r="L11" s="8">
        <f>MIN(J11,1)</f>
        <v/>
      </c>
      <c r="M11" t="inlineStr">
        <is>
          <t>Curb Appeal</t>
        </is>
      </c>
      <c r="N11" s="7">
        <f>IF(E11="GC","1st Call","Other")</f>
        <v/>
      </c>
      <c r="O11" s="7">
        <f>IF(L11&gt;=1,"Complete",IF(L11&gt;0,"In Progress","Not Started"))</f>
        <v/>
      </c>
      <c r="Q11" s="35">
        <f>IFERROR(MID($A$1,FIND(" acq",$A$1)-4,4)*1,"")</f>
        <v/>
      </c>
      <c r="R11" s="7" t="n"/>
      <c r="S11" s="111" t="n"/>
    </row>
    <row r="12">
      <c r="A12" s="17" t="n">
        <v>136</v>
      </c>
      <c r="B12" s="7" t="inlineStr">
        <is>
          <t>84390</t>
        </is>
      </c>
      <c r="C12" s="7" t="inlineStr">
        <is>
          <t>Sports Courts</t>
        </is>
      </c>
      <c r="D12" s="40" t="inlineStr">
        <is>
          <t>Convert tennis court to pickle ball court</t>
        </is>
      </c>
      <c r="E12" s="41" t="inlineStr">
        <is>
          <t>GC</t>
        </is>
      </c>
      <c r="F12" s="7" t="inlineStr">
        <is>
          <t>Year 1</t>
        </is>
      </c>
      <c r="G12" s="20" t="n">
        <v>75000</v>
      </c>
      <c r="H12" s="20" t="n">
        <v>22500</v>
      </c>
      <c r="I12" s="21">
        <f>G12-H12</f>
        <v/>
      </c>
      <c r="J12" s="8">
        <f>IF(G12=0,0,H12/G12)</f>
        <v/>
      </c>
      <c r="K12" s="35" t="n">
        <v>3</v>
      </c>
      <c r="L12" s="8">
        <f>MIN(J12,1)</f>
        <v/>
      </c>
      <c r="M12" t="inlineStr">
        <is>
          <t>Convert tennis court to pickle ball court</t>
        </is>
      </c>
      <c r="N12" s="7">
        <f>IF(E12="GC","1st Call","Other")</f>
        <v/>
      </c>
      <c r="O12" s="7">
        <f>IF(L12&gt;=1,"Complete",IF(L12&gt;0,"In Progress","Not Started"))</f>
        <v/>
      </c>
      <c r="Q12" s="35">
        <f>IFERROR(MID($A$1,FIND(" acq",$A$1)-4,4)*1,"")</f>
        <v/>
      </c>
      <c r="R12" s="7" t="n"/>
      <c r="S12" s="111" t="n"/>
    </row>
    <row r="13">
      <c r="A13" s="7" t="n">
        <v>141</v>
      </c>
      <c r="B13" s="7" t="inlineStr">
        <is>
          <t>84005</t>
        </is>
      </c>
      <c r="C13" s="7" t="inlineStr">
        <is>
          <t xml:space="preserve">Mailboxes </t>
        </is>
      </c>
      <c r="D13" s="40" t="inlineStr">
        <is>
          <t>New Mailboxes</t>
        </is>
      </c>
      <c r="E13" s="67" t="inlineStr">
        <is>
          <t>Capex</t>
        </is>
      </c>
      <c r="F13" s="7" t="inlineStr">
        <is>
          <t>Year 1</t>
        </is>
      </c>
      <c r="G13" s="20" t="n">
        <v>65000</v>
      </c>
      <c r="H13" s="20" t="n">
        <v>5191</v>
      </c>
      <c r="I13" s="21">
        <f>G13-H13</f>
        <v/>
      </c>
      <c r="J13" s="8">
        <f>IF(G13=0,0,H13/G13)</f>
        <v/>
      </c>
      <c r="K13" s="35" t="inlineStr">
        <is>
          <t>N/A</t>
        </is>
      </c>
      <c r="L13" s="8">
        <f>MIN(J13,1)</f>
        <v/>
      </c>
      <c r="M13" t="inlineStr">
        <is>
          <t>New Mailboxes</t>
        </is>
      </c>
      <c r="N13" s="7">
        <f>IF(E13="GC","1st Call","Other")</f>
        <v/>
      </c>
      <c r="O13" s="7">
        <f>IF(L13&gt;=1,"Complete",IF(L13&gt;0,"In Progress","Not Started"))</f>
        <v/>
      </c>
      <c r="Q13" s="35">
        <f>IFERROR(MID($A$1,FIND(" acq",$A$1)-4,4)*1,"")</f>
        <v/>
      </c>
      <c r="R13" s="7" t="n"/>
      <c r="S13" s="111" t="n"/>
    </row>
    <row r="14">
      <c r="A14" s="17" t="n">
        <v>132</v>
      </c>
      <c r="B14" s="7" t="inlineStr">
        <is>
          <t>84360</t>
        </is>
      </c>
      <c r="C14" s="7" t="inlineStr">
        <is>
          <t>Pool Area Furniture</t>
        </is>
      </c>
      <c r="D14" s="40" t="inlineStr">
        <is>
          <t>Split between the two pools</t>
        </is>
      </c>
      <c r="E14" s="67" t="inlineStr">
        <is>
          <t>Capex</t>
        </is>
      </c>
      <c r="F14" s="7" t="inlineStr">
        <is>
          <t>Year 1</t>
        </is>
      </c>
      <c r="G14" s="20" t="n">
        <v>60000</v>
      </c>
      <c r="H14" s="20" t="n">
        <v>49000</v>
      </c>
      <c r="I14" s="21">
        <f>G14-H14</f>
        <v/>
      </c>
      <c r="J14" s="8">
        <f>IF(G14=0,0,H14/G14)</f>
        <v/>
      </c>
      <c r="K14" s="35" t="inlineStr">
        <is>
          <t>N/A</t>
        </is>
      </c>
      <c r="L14" s="8">
        <f>MIN(J14,1)</f>
        <v/>
      </c>
      <c r="M14" t="inlineStr">
        <is>
          <t>Split between the two pools</t>
        </is>
      </c>
      <c r="N14" s="7">
        <f>IF(E14="GC","1st Call","Other")</f>
        <v/>
      </c>
      <c r="O14" s="7">
        <f>IF(L14&gt;=1,"Complete",IF(L14&gt;0,"In Progress","Not Started"))</f>
        <v/>
      </c>
      <c r="Q14" s="35">
        <f>IFERROR(MID($A$1,FIND(" acq",$A$1)-4,4)*1,"")</f>
        <v/>
      </c>
      <c r="R14" s="7" t="n"/>
      <c r="S14" s="111" t="n"/>
    </row>
    <row r="15">
      <c r="A15" s="7" t="n">
        <v>134</v>
      </c>
      <c r="B15" s="7" t="inlineStr">
        <is>
          <t>84203</t>
        </is>
      </c>
      <c r="C15" s="7" t="inlineStr">
        <is>
          <t>Picnic/Grill Area Remodel</t>
        </is>
      </c>
      <c r="D15" s="40" t="inlineStr">
        <is>
          <t>Pool 1: $25K &amp; Pool 2: $15K</t>
        </is>
      </c>
      <c r="E15" s="67" t="inlineStr">
        <is>
          <t>Capex</t>
        </is>
      </c>
      <c r="F15" s="7" t="inlineStr">
        <is>
          <t>Year 1</t>
        </is>
      </c>
      <c r="G15" s="20" t="n">
        <v>40000</v>
      </c>
      <c r="H15" s="20" t="n">
        <v>55778</v>
      </c>
      <c r="I15" s="21">
        <f>G15-H15</f>
        <v/>
      </c>
      <c r="J15" s="8">
        <f>IF(G15=0,0,H15/G15)</f>
        <v/>
      </c>
      <c r="K15" s="35" t="inlineStr">
        <is>
          <t>N/A</t>
        </is>
      </c>
      <c r="L15" s="8">
        <f>MIN(J15,1)</f>
        <v/>
      </c>
      <c r="M15" t="inlineStr">
        <is>
          <t>Pool 1: $25K &amp; Pool 2: $15K</t>
        </is>
      </c>
      <c r="N15" s="7">
        <f>IF(E15="GC","1st Call","Other")</f>
        <v/>
      </c>
      <c r="O15" s="7">
        <f>IF(L15&gt;=1,"Complete",IF(L15&gt;0,"In Progress","Not Started"))</f>
        <v/>
      </c>
      <c r="Q15" s="35">
        <f>IFERROR(MID($A$1,FIND(" acq",$A$1)-4,4)*1,"")</f>
        <v/>
      </c>
      <c r="R15" s="7" t="n"/>
      <c r="S15" s="111" t="n"/>
    </row>
    <row r="16">
      <c r="A16" s="17" t="n">
        <v>119</v>
      </c>
      <c r="B16" s="7" t="inlineStr">
        <is>
          <t>84239</t>
        </is>
      </c>
      <c r="C16" s="7" t="inlineStr">
        <is>
          <t>Fire Stops</t>
        </is>
      </c>
      <c r="D16" s="40" t="inlineStr">
        <is>
          <t>Fire stops</t>
        </is>
      </c>
      <c r="E16" s="67" t="inlineStr">
        <is>
          <t>Capex</t>
        </is>
      </c>
      <c r="F16" s="7" t="inlineStr">
        <is>
          <t>Year 1</t>
        </is>
      </c>
      <c r="G16" s="20" t="n">
        <v>36740</v>
      </c>
      <c r="H16" s="20" t="n">
        <v>15411</v>
      </c>
      <c r="I16" s="21">
        <f>G16-H16</f>
        <v/>
      </c>
      <c r="J16" s="8">
        <f>IF(G16=0,0,H16/G16)</f>
        <v/>
      </c>
      <c r="K16" s="35" t="inlineStr">
        <is>
          <t>N/A</t>
        </is>
      </c>
      <c r="L16" s="8">
        <f>MIN(J16,1)</f>
        <v/>
      </c>
      <c r="M16" t="inlineStr">
        <is>
          <t>Fire stops</t>
        </is>
      </c>
      <c r="N16" s="7">
        <f>IF(E16="GC","1st Call","Other")</f>
        <v/>
      </c>
      <c r="O16" s="7">
        <f>IF(L16&gt;=1,"Complete",IF(L16&gt;0,"In Progress","Not Started"))</f>
        <v/>
      </c>
      <c r="Q16" s="35">
        <f>IFERROR(MID($A$1,FIND(" acq",$A$1)-4,4)*1,"")</f>
        <v/>
      </c>
      <c r="R16" s="7" t="n"/>
      <c r="S16" s="111" t="n"/>
    </row>
    <row r="17">
      <c r="A17" s="7" t="n">
        <v>74</v>
      </c>
      <c r="B17" s="7" t="inlineStr">
        <is>
          <t>84433</t>
        </is>
      </c>
      <c r="C17" s="7" t="inlineStr">
        <is>
          <t>Asphalt composite shingle roofing</t>
        </is>
      </c>
      <c r="D17" s="40" t="inlineStr">
        <is>
          <t>Standard roof tune up on ridge, vault and pipe jacks</t>
        </is>
      </c>
      <c r="E17" s="41" t="inlineStr">
        <is>
          <t>GC</t>
        </is>
      </c>
      <c r="F17" s="7" t="inlineStr">
        <is>
          <t>Year 1</t>
        </is>
      </c>
      <c r="G17" s="20" t="n">
        <v>32000</v>
      </c>
      <c r="H17" s="20" t="n">
        <v>9600</v>
      </c>
      <c r="I17" s="21">
        <f>G17-H17</f>
        <v/>
      </c>
      <c r="J17" s="8">
        <f>IF(G17=0,0,H17/G17)</f>
        <v/>
      </c>
      <c r="K17" s="35" t="n">
        <v>3</v>
      </c>
      <c r="L17" s="8">
        <f>MIN(J17,1)</f>
        <v/>
      </c>
      <c r="M17" t="inlineStr">
        <is>
          <t>Standard roof tune up on ridge, vault and pipe jacks</t>
        </is>
      </c>
      <c r="N17" s="7">
        <f>IF(E17="GC","1st Call","Other")</f>
        <v/>
      </c>
      <c r="O17" s="7">
        <f>IF(L17&gt;=1,"Complete",IF(L17&gt;0,"In Progress","Not Started"))</f>
        <v/>
      </c>
      <c r="Q17" s="35">
        <f>IFERROR(MID($A$1,FIND(" acq",$A$1)-4,4)*1,"")</f>
        <v/>
      </c>
      <c r="R17" s="7" t="n"/>
      <c r="S17" s="131" t="n">
        <v>46304</v>
      </c>
    </row>
    <row r="18">
      <c r="A18" s="17" t="n">
        <v>18</v>
      </c>
      <c r="B18" s="7" t="inlineStr">
        <is>
          <t>84361</t>
        </is>
      </c>
      <c r="C18" s="7" t="inlineStr">
        <is>
          <t>Replace swimming pool deck</t>
        </is>
      </c>
      <c r="D18" s="40" t="inlineStr">
        <is>
          <t>Level pavers and presure wash</t>
        </is>
      </c>
      <c r="E18" s="41" t="inlineStr">
        <is>
          <t>GC</t>
        </is>
      </c>
      <c r="F18" s="7" t="inlineStr">
        <is>
          <t>Year 1</t>
        </is>
      </c>
      <c r="G18" s="20" t="n">
        <v>31000</v>
      </c>
      <c r="H18" s="20" t="n">
        <v>31000</v>
      </c>
      <c r="I18" s="21">
        <f>G18-H18</f>
        <v/>
      </c>
      <c r="J18" s="8">
        <f>IF(G18=0,0,H18/G18)</f>
        <v/>
      </c>
      <c r="K18" s="35" t="n">
        <v>0</v>
      </c>
      <c r="L18" s="8">
        <f>MIN(J18,1)</f>
        <v/>
      </c>
      <c r="M18" t="inlineStr">
        <is>
          <t>Level pavers and presure wash</t>
        </is>
      </c>
      <c r="N18" s="7">
        <f>IF(E18="GC","1st Call","Other")</f>
        <v/>
      </c>
      <c r="O18" s="7">
        <f>IF(L18&gt;=1,"Complete",IF(L18&gt;0,"In Progress","Not Started"))</f>
        <v/>
      </c>
      <c r="Q18" s="35">
        <f>IFERROR(MID($A$1,FIND(" acq",$A$1)-4,4)*1,"")</f>
        <v/>
      </c>
      <c r="R18" s="7" t="n"/>
      <c r="S18" s="111" t="n"/>
    </row>
    <row r="19">
      <c r="A19" s="7" t="n">
        <v>42</v>
      </c>
      <c r="B19" s="7" t="inlineStr">
        <is>
          <t>84195</t>
        </is>
      </c>
      <c r="C19" s="7" t="inlineStr">
        <is>
          <t>Playground</t>
        </is>
      </c>
      <c r="D19" s="40" t="inlineStr">
        <is>
          <t>Replace/repair playground equipment next to blacktop courts</t>
        </is>
      </c>
      <c r="E19" s="67" t="inlineStr">
        <is>
          <t>Capex</t>
        </is>
      </c>
      <c r="F19" s="7" t="inlineStr">
        <is>
          <t>Year 1</t>
        </is>
      </c>
      <c r="G19" s="20" t="n">
        <v>30000</v>
      </c>
      <c r="H19" s="20" t="n">
        <v>2300</v>
      </c>
      <c r="I19" s="21">
        <f>G19-H19</f>
        <v/>
      </c>
      <c r="J19" s="8">
        <f>IF(G19=0,0,H19/G19)</f>
        <v/>
      </c>
      <c r="K19" s="35" t="inlineStr">
        <is>
          <t>N/A</t>
        </is>
      </c>
      <c r="L19" s="8">
        <f>MIN(J19,1)</f>
        <v/>
      </c>
      <c r="M19" t="inlineStr">
        <is>
          <t>Replace/repair playground equipment next to blacktop courts</t>
        </is>
      </c>
      <c r="N19" s="7">
        <f>IF(E19="GC","1st Call","Other")</f>
        <v/>
      </c>
      <c r="O19" s="7">
        <f>IF(L19&gt;=1,"Complete",IF(L19&gt;0,"In Progress","Not Started"))</f>
        <v/>
      </c>
      <c r="Q19" s="35">
        <f>IFERROR(MID($A$1,FIND(" acq",$A$1)-4,4)*1,"")</f>
        <v/>
      </c>
      <c r="R19" s="7" t="n"/>
      <c r="S19" s="111" t="n"/>
    </row>
    <row r="20">
      <c r="A20" s="17" t="n">
        <v>69</v>
      </c>
      <c r="B20" s="7" t="inlineStr">
        <is>
          <t>84104</t>
        </is>
      </c>
      <c r="C20" s="7" t="inlineStr">
        <is>
          <t>Repair balcony framing &amp; decking</t>
        </is>
      </c>
      <c r="D20" s="40" t="inlineStr">
        <is>
          <t>Repair 3 landing with structural issues</t>
        </is>
      </c>
      <c r="E20" s="41" t="inlineStr">
        <is>
          <t>GC</t>
        </is>
      </c>
      <c r="F20" s="7" t="inlineStr">
        <is>
          <t>Year 1</t>
        </is>
      </c>
      <c r="G20" s="20" t="n">
        <v>30000</v>
      </c>
      <c r="H20" s="20" t="n">
        <v>15000</v>
      </c>
      <c r="I20" s="21">
        <f>G20-H20</f>
        <v/>
      </c>
      <c r="J20" s="8">
        <f>IF(G20=0,0,H20/G20)</f>
        <v/>
      </c>
      <c r="K20" s="35" t="n">
        <v>3</v>
      </c>
      <c r="L20" s="8">
        <f>MIN(J20,1)</f>
        <v/>
      </c>
      <c r="M20" t="inlineStr">
        <is>
          <t>Repair 3 landing with structural issues</t>
        </is>
      </c>
      <c r="N20" s="7">
        <f>IF(E20="GC","1st Call","Other")</f>
        <v/>
      </c>
      <c r="O20" s="7">
        <f>IF(L20&gt;=1,"Complete",IF(L20&gt;0,"In Progress","Not Started"))</f>
        <v/>
      </c>
      <c r="Q20" s="35">
        <f>IFERROR(MID($A$1,FIND(" acq",$A$1)-4,4)*1,"")</f>
        <v/>
      </c>
      <c r="R20" s="7" t="n"/>
      <c r="S20" s="111" t="n"/>
    </row>
    <row r="21">
      <c r="A21" s="7" t="n">
        <v>127</v>
      </c>
      <c r="B21" s="7" t="inlineStr">
        <is>
          <t>84116</t>
        </is>
      </c>
      <c r="C21" s="7" t="inlineStr">
        <is>
          <t>Clubhouse</t>
        </is>
      </c>
      <c r="D21" s="40" t="inlineStr">
        <is>
          <t>Update color scheme and game room</t>
        </is>
      </c>
      <c r="E21" s="67" t="inlineStr">
        <is>
          <t>Capex</t>
        </is>
      </c>
      <c r="F21" s="7" t="inlineStr">
        <is>
          <t>Year 1</t>
        </is>
      </c>
      <c r="G21" s="20" t="n">
        <v>30000</v>
      </c>
      <c r="H21" s="20" t="n">
        <v>3425</v>
      </c>
      <c r="I21" s="21">
        <f>G21-H21</f>
        <v/>
      </c>
      <c r="J21" s="8">
        <f>IF(G21=0,0,H21/G21)</f>
        <v/>
      </c>
      <c r="K21" s="35" t="inlineStr">
        <is>
          <t>N/A</t>
        </is>
      </c>
      <c r="L21" s="8">
        <f>MIN(J21,1)</f>
        <v/>
      </c>
      <c r="M21" t="inlineStr">
        <is>
          <t>Update color scheme and game room</t>
        </is>
      </c>
      <c r="N21" s="7">
        <f>IF(E21="GC","1st Call","Other")</f>
        <v/>
      </c>
      <c r="O21" s="7">
        <f>IF(L21&gt;=1,"Complete",IF(L21&gt;0,"In Progress","Not Started"))</f>
        <v/>
      </c>
      <c r="Q21" s="35">
        <f>IFERROR(MID($A$1,FIND(" acq",$A$1)-4,4)*1,"")</f>
        <v/>
      </c>
      <c r="R21" s="7" t="n"/>
      <c r="S21" s="111" t="n"/>
    </row>
    <row r="22" ht="30" customHeight="1">
      <c r="A22" s="17" t="n">
        <v>149</v>
      </c>
      <c r="B22" s="7" t="inlineStr">
        <is>
          <t>83375</t>
        </is>
      </c>
      <c r="C22" s="7" t="inlineStr">
        <is>
          <t>Golf Cart</t>
        </is>
      </c>
      <c r="D22" s="40" t="inlineStr">
        <is>
          <t>Maintenace carts; property has 2 maintenance carts &amp; 1 6-seat leasing</t>
        </is>
      </c>
      <c r="E22" s="67" t="inlineStr">
        <is>
          <t>Capex</t>
        </is>
      </c>
      <c r="F22" s="7" t="inlineStr">
        <is>
          <t>Year 1</t>
        </is>
      </c>
      <c r="G22" s="20" t="n">
        <v>30000</v>
      </c>
      <c r="H22" s="20" t="n">
        <v>12840</v>
      </c>
      <c r="I22" s="21">
        <f>G22-H22</f>
        <v/>
      </c>
      <c r="J22" s="8">
        <f>IF(G22=0,0,H22/G22)</f>
        <v/>
      </c>
      <c r="K22" s="35" t="inlineStr">
        <is>
          <t>N/A</t>
        </is>
      </c>
      <c r="L22" s="8">
        <f>MIN(J22,1)</f>
        <v/>
      </c>
      <c r="M22" t="inlineStr">
        <is>
          <t>Maintenace carts; property has 2 maintenance carts &amp; 1 6-seat leasing</t>
        </is>
      </c>
      <c r="N22" s="7">
        <f>IF(E22="GC","1st Call","Other")</f>
        <v/>
      </c>
      <c r="O22" s="7">
        <f>IF(L22&gt;=1,"Complete",IF(L22&gt;0,"In Progress","Not Started"))</f>
        <v/>
      </c>
      <c r="Q22" s="35">
        <f>IFERROR(MID($A$1,FIND(" acq",$A$1)-4,4)*1,"")</f>
        <v/>
      </c>
      <c r="R22" s="7" t="n"/>
      <c r="S22" s="111" t="n"/>
    </row>
    <row r="23">
      <c r="A23" s="7" t="n">
        <v>21</v>
      </c>
      <c r="B23" s="7" t="inlineStr">
        <is>
          <t>84201</t>
        </is>
      </c>
      <c r="C23" s="7" t="inlineStr">
        <is>
          <t>Stripe parking areas</t>
        </is>
      </c>
      <c r="D23" s="40" t="inlineStr">
        <is>
          <t>Restripe of parking lot</t>
        </is>
      </c>
      <c r="E23" s="67" t="inlineStr">
        <is>
          <t>Capex</t>
        </is>
      </c>
      <c r="F23" s="7" t="inlineStr">
        <is>
          <t>Year 1</t>
        </is>
      </c>
      <c r="G23" s="20" t="n">
        <v>28000</v>
      </c>
      <c r="H23" s="20" t="n">
        <v>0</v>
      </c>
      <c r="I23" s="21">
        <f>G23-H23</f>
        <v/>
      </c>
      <c r="J23" s="8">
        <f>IF(G23=0,0,H23/G23)</f>
        <v/>
      </c>
      <c r="K23" s="35" t="inlineStr">
        <is>
          <t>N/A</t>
        </is>
      </c>
      <c r="L23" s="8">
        <f>MIN(J23,1)</f>
        <v/>
      </c>
      <c r="M23" t="inlineStr">
        <is>
          <t>Restripe of parking lot</t>
        </is>
      </c>
      <c r="N23" s="7">
        <f>IF(E23="GC","1st Call","Other")</f>
        <v/>
      </c>
      <c r="O23" s="7">
        <f>IF(L23&gt;=1,"Complete",IF(L23&gt;0,"In Progress","Not Started"))</f>
        <v/>
      </c>
      <c r="Q23" s="35">
        <f>IFERROR(MID($A$1,FIND(" acq",$A$1)-4,4)*1,"")</f>
        <v/>
      </c>
      <c r="R23" s="7" t="n"/>
      <c r="S23" s="111" t="n"/>
    </row>
    <row r="24" ht="30" customHeight="1">
      <c r="A24" s="17" t="n">
        <v>20</v>
      </c>
      <c r="B24" s="7" t="inlineStr">
        <is>
          <t>84219</t>
        </is>
      </c>
      <c r="C24" s="7" t="inlineStr">
        <is>
          <t>Carports / Garages</t>
        </is>
      </c>
      <c r="D24" s="40" t="inlineStr">
        <is>
          <t>Repairs to garage door - The garage door at 14C was observed damaged and should be repaired or replaced at this time.</t>
        </is>
      </c>
      <c r="E24" s="67" t="inlineStr">
        <is>
          <t>Capex</t>
        </is>
      </c>
      <c r="F24" s="7" t="inlineStr">
        <is>
          <t>Year 1</t>
        </is>
      </c>
      <c r="G24" s="20" t="n">
        <v>26000</v>
      </c>
      <c r="H24" s="20" t="n">
        <v>19190</v>
      </c>
      <c r="I24" s="21">
        <f>G24-H24</f>
        <v/>
      </c>
      <c r="J24" s="8">
        <f>IF(G24=0,0,H24/G24)</f>
        <v/>
      </c>
      <c r="K24" s="35" t="inlineStr">
        <is>
          <t>N/A</t>
        </is>
      </c>
      <c r="L24" s="8">
        <f>MIN(J24,1)</f>
        <v/>
      </c>
      <c r="M24" t="inlineStr">
        <is>
          <t>Repairs to garage door - The garage door at 14C was observed damaged and should be repaired or replaced at this time.</t>
        </is>
      </c>
      <c r="N24" s="7">
        <f>IF(E24="GC","1st Call","Other")</f>
        <v/>
      </c>
      <c r="O24" s="7">
        <f>IF(L24&gt;=1,"Complete",IF(L24&gt;0,"In Progress","Not Started"))</f>
        <v/>
      </c>
      <c r="Q24" s="35">
        <f>IFERROR(MID($A$1,FIND(" acq",$A$1)-4,4)*1,"")</f>
        <v/>
      </c>
      <c r="R24" s="7" t="n"/>
      <c r="S24" s="131" t="n">
        <v>46121</v>
      </c>
    </row>
    <row r="25">
      <c r="A25" s="7" t="n">
        <v>15</v>
      </c>
      <c r="B25" s="7" t="inlineStr">
        <is>
          <t>84201</t>
        </is>
      </c>
      <c r="C25" s="7" t="inlineStr">
        <is>
          <t>Pavement</t>
        </is>
      </c>
      <c r="D25" s="40" t="inlineStr">
        <is>
          <t>Repair potholes</t>
        </is>
      </c>
      <c r="E25" s="41" t="inlineStr">
        <is>
          <t>GC</t>
        </is>
      </c>
      <c r="F25" s="7" t="inlineStr">
        <is>
          <t>Year 1</t>
        </is>
      </c>
      <c r="G25" s="20" t="n">
        <v>25000</v>
      </c>
      <c r="H25" s="20" t="n">
        <v>7500</v>
      </c>
      <c r="I25" s="21">
        <f>G25-H25</f>
        <v/>
      </c>
      <c r="J25" s="8">
        <f>IF(G25=0,0,H25/G25)</f>
        <v/>
      </c>
      <c r="K25" s="35" t="n">
        <v>3</v>
      </c>
      <c r="L25" s="8">
        <f>MIN(J25,1)</f>
        <v/>
      </c>
      <c r="M25" t="inlineStr">
        <is>
          <t>Repair potholes</t>
        </is>
      </c>
      <c r="N25" s="7">
        <f>IF(E25="GC","1st Call","Other")</f>
        <v/>
      </c>
      <c r="O25" s="7">
        <f>IF(L25&gt;=1,"Complete",IF(L25&gt;0,"In Progress","Not Started"))</f>
        <v/>
      </c>
      <c r="Q25" s="35">
        <f>IFERROR(MID($A$1,FIND(" acq",$A$1)-4,4)*1,"")</f>
        <v/>
      </c>
      <c r="R25" s="7" t="n"/>
      <c r="S25" s="111" t="n"/>
    </row>
    <row r="26">
      <c r="A26" s="17" t="n">
        <v>37</v>
      </c>
      <c r="B26" s="7" t="inlineStr">
        <is>
          <t>84361</t>
        </is>
      </c>
      <c r="C26" s="7" t="inlineStr">
        <is>
          <t>Pool Area</t>
        </is>
      </c>
      <c r="D26" s="40" t="inlineStr">
        <is>
          <t>Pool bathroom upgrades - 1st Call to verify scope</t>
        </is>
      </c>
      <c r="E26" s="67" t="inlineStr">
        <is>
          <t>Capex</t>
        </is>
      </c>
      <c r="F26" s="7" t="inlineStr">
        <is>
          <t>Year 1</t>
        </is>
      </c>
      <c r="G26" s="20" t="n">
        <v>25000</v>
      </c>
      <c r="H26" s="20" t="n">
        <v>39730</v>
      </c>
      <c r="I26" s="21">
        <f>G26-H26</f>
        <v/>
      </c>
      <c r="J26" s="8">
        <f>IF(G26=0,0,H26/G26)</f>
        <v/>
      </c>
      <c r="K26" s="35" t="inlineStr">
        <is>
          <t>N/A</t>
        </is>
      </c>
      <c r="L26" s="8">
        <f>MIN(J26,1)</f>
        <v/>
      </c>
      <c r="M26" t="inlineStr">
        <is>
          <t>Pool bathroom upgrades - 1st Call to verify scope</t>
        </is>
      </c>
      <c r="N26" s="7">
        <f>IF(E26="GC","1st Call","Other")</f>
        <v/>
      </c>
      <c r="O26" s="7">
        <f>IF(L26&gt;=1,"Complete",IF(L26&gt;0,"In Progress","Not Started"))</f>
        <v/>
      </c>
      <c r="Q26" s="35">
        <f>IFERROR(MID($A$1,FIND(" acq",$A$1)-4,4)*1,"")</f>
        <v/>
      </c>
      <c r="R26" s="7" t="n"/>
      <c r="S26" s="111" t="n"/>
    </row>
    <row r="27" ht="45" customHeight="1">
      <c r="A27" s="7" t="n">
        <v>103</v>
      </c>
      <c r="B27" s="7" t="inlineStr">
        <is>
          <t>83236</t>
        </is>
      </c>
      <c r="C27" s="7" t="inlineStr">
        <is>
          <t>Install CO Detectors</t>
        </is>
      </c>
      <c r="D27" s="40" t="inlineStr">
        <is>
          <t>CO detectors were not observed in the units. The fireplaces are reportedly gas-fired units and require a CO detector. Install CO detectors in all units.</t>
        </is>
      </c>
      <c r="E27" s="67" t="inlineStr">
        <is>
          <t>Capex</t>
        </is>
      </c>
      <c r="F27" s="7" t="inlineStr">
        <is>
          <t>Year 1</t>
        </is>
      </c>
      <c r="G27" s="20" t="n">
        <v>20040</v>
      </c>
      <c r="H27" s="20" t="n">
        <v>35518</v>
      </c>
      <c r="I27" s="21">
        <f>G27-H27</f>
        <v/>
      </c>
      <c r="J27" s="8">
        <f>IF(G27=0,0,H27/G27)</f>
        <v/>
      </c>
      <c r="K27" s="35" t="inlineStr">
        <is>
          <t>N/A</t>
        </is>
      </c>
      <c r="L27" s="8">
        <f>MIN(J27,1)</f>
        <v/>
      </c>
      <c r="M27" t="inlineStr">
        <is>
          <t>CO detectors were not observed in the units. The fireplaces are reportedly gas-fired units and require a CO detector. Install CO detectors in all units.</t>
        </is>
      </c>
      <c r="N27" s="7">
        <f>IF(E27="GC","1st Call","Other")</f>
        <v/>
      </c>
      <c r="O27" s="7">
        <f>IF(L27&gt;=1,"Complete",IF(L27&gt;0,"In Progress","Not Started"))</f>
        <v/>
      </c>
      <c r="Q27" s="35">
        <f>IFERROR(MID($A$1,FIND(" acq",$A$1)-4,4)*1,"")</f>
        <v/>
      </c>
      <c r="R27" s="7" t="n"/>
      <c r="S27" s="131" t="n">
        <v>46031</v>
      </c>
    </row>
    <row r="28">
      <c r="A28" s="17" t="n">
        <v>120</v>
      </c>
      <c r="B28" s="7" t="inlineStr">
        <is>
          <t>84304</t>
        </is>
      </c>
      <c r="C28" s="7" t="inlineStr">
        <is>
          <t>Unit deferred maintenance</t>
        </is>
      </c>
      <c r="D28" s="40" t="inlineStr">
        <is>
          <t>Repair mechanical closet subfloors</t>
        </is>
      </c>
      <c r="E28" s="41" t="inlineStr">
        <is>
          <t>GC</t>
        </is>
      </c>
      <c r="F28" s="7" t="inlineStr">
        <is>
          <t>Year 1</t>
        </is>
      </c>
      <c r="G28" s="20" t="n">
        <v>20000</v>
      </c>
      <c r="H28" s="20" t="n">
        <v>6000</v>
      </c>
      <c r="I28" s="21">
        <f>G28-H28</f>
        <v/>
      </c>
      <c r="J28" s="8">
        <f>IF(G28=0,0,H28/G28)</f>
        <v/>
      </c>
      <c r="K28" s="35" t="n">
        <v>3</v>
      </c>
      <c r="L28" s="8">
        <f>MIN(J28,1)</f>
        <v/>
      </c>
      <c r="M28" t="inlineStr">
        <is>
          <t>Repair mechanical closet subfloors</t>
        </is>
      </c>
      <c r="N28" s="7">
        <f>IF(E28="GC","1st Call","Other")</f>
        <v/>
      </c>
      <c r="O28" s="7">
        <f>IF(L28&gt;=1,"Complete",IF(L28&gt;0,"In Progress","Not Started"))</f>
        <v/>
      </c>
      <c r="Q28" s="35">
        <f>IFERROR(MID($A$1,FIND(" acq",$A$1)-4,4)*1,"")</f>
        <v/>
      </c>
      <c r="R28" s="7" t="n"/>
      <c r="S28" s="111" t="n"/>
    </row>
    <row r="29">
      <c r="A29" s="7" t="n">
        <v>130</v>
      </c>
      <c r="B29" s="7" t="inlineStr">
        <is>
          <t>84190</t>
        </is>
      </c>
      <c r="C29" s="7" t="inlineStr">
        <is>
          <t>Fitness Center: New Equipment</t>
        </is>
      </c>
      <c r="D29" s="40" t="inlineStr">
        <is>
          <t>Supplement existing equipment &amp; redo bathrooms</t>
        </is>
      </c>
      <c r="E29" s="67" t="inlineStr">
        <is>
          <t>Capex</t>
        </is>
      </c>
      <c r="F29" s="7" t="inlineStr">
        <is>
          <t>Year 1</t>
        </is>
      </c>
      <c r="G29" s="20" t="n">
        <v>20000</v>
      </c>
      <c r="H29" s="20" t="n">
        <v>0</v>
      </c>
      <c r="I29" s="21">
        <f>G29-H29</f>
        <v/>
      </c>
      <c r="J29" s="8">
        <f>IF(G29=0,0,H29/G29)</f>
        <v/>
      </c>
      <c r="K29" s="35" t="inlineStr">
        <is>
          <t>N/A</t>
        </is>
      </c>
      <c r="L29" s="8">
        <f>MIN(J29,1)</f>
        <v/>
      </c>
      <c r="M29" t="inlineStr">
        <is>
          <t>Supplement existing equipment &amp; redo bathrooms</t>
        </is>
      </c>
      <c r="N29" s="7">
        <f>IF(E29="GC","1st Call","Other")</f>
        <v/>
      </c>
      <c r="O29" s="7">
        <f>IF(L29&gt;=1,"Complete",IF(L29&gt;0,"In Progress","Not Started"))</f>
        <v/>
      </c>
      <c r="Q29" s="35">
        <f>IFERROR(MID($A$1,FIND(" acq",$A$1)-4,4)*1,"")</f>
        <v/>
      </c>
      <c r="R29" s="7" t="n"/>
      <c r="S29" s="111" t="n"/>
    </row>
    <row r="30">
      <c r="A30" s="17" t="n">
        <v>167</v>
      </c>
      <c r="B30" s="7" t="inlineStr">
        <is>
          <t>84210</t>
        </is>
      </c>
      <c r="C30" s="7" t="inlineStr">
        <is>
          <t>Replace breezeway lights</t>
        </is>
      </c>
      <c r="D30" s="40" t="inlineStr">
        <is>
          <t>Inspect and replace emergency lighting</t>
        </is>
      </c>
      <c r="E30" s="41" t="inlineStr">
        <is>
          <t>GC</t>
        </is>
      </c>
      <c r="F30" s="7" t="inlineStr">
        <is>
          <t>Year 1</t>
        </is>
      </c>
      <c r="G30" s="20" t="n">
        <v>19000</v>
      </c>
      <c r="H30" s="20" t="n">
        <v>19000</v>
      </c>
      <c r="I30" s="21">
        <f>G30-H30</f>
        <v/>
      </c>
      <c r="J30" s="8">
        <f>IF(G30=0,0,H30/G30)</f>
        <v/>
      </c>
      <c r="K30" s="35" t="n">
        <v>0</v>
      </c>
      <c r="L30" s="8">
        <f>MIN(J30,1)</f>
        <v/>
      </c>
      <c r="M30" t="inlineStr">
        <is>
          <t>Inspect and replace emergency lighting</t>
        </is>
      </c>
      <c r="N30" s="7">
        <f>IF(E30="GC","1st Call","Other")</f>
        <v/>
      </c>
      <c r="O30" s="7">
        <f>IF(L30&gt;=1,"Complete",IF(L30&gt;0,"In Progress","Not Started"))</f>
        <v/>
      </c>
      <c r="Q30" s="35">
        <f>IFERROR(MID($A$1,FIND(" acq",$A$1)-4,4)*1,"")</f>
        <v/>
      </c>
      <c r="R30" s="7" t="n"/>
      <c r="S30" s="111" t="n"/>
    </row>
    <row r="31">
      <c r="A31" s="7" t="n">
        <v>19</v>
      </c>
      <c r="B31" s="7" t="inlineStr">
        <is>
          <t>84361</t>
        </is>
      </c>
      <c r="C31" s="7" t="inlineStr">
        <is>
          <t>Fences &amp; gates - swimming pool</t>
        </is>
      </c>
      <c r="D31" s="40" t="inlineStr">
        <is>
          <t>Repair fence and gates</t>
        </is>
      </c>
      <c r="E31" s="41" t="inlineStr">
        <is>
          <t>GC</t>
        </is>
      </c>
      <c r="F31" s="7" t="inlineStr">
        <is>
          <t>Year 1</t>
        </is>
      </c>
      <c r="G31" s="20" t="n">
        <v>18000</v>
      </c>
      <c r="H31" s="20" t="n">
        <v>18000</v>
      </c>
      <c r="I31" s="21">
        <f>G31-H31</f>
        <v/>
      </c>
      <c r="J31" s="8">
        <f>IF(G31=0,0,H31/G31)</f>
        <v/>
      </c>
      <c r="K31" s="35" t="n">
        <v>0</v>
      </c>
      <c r="L31" s="8">
        <f>MIN(J31,1)</f>
        <v/>
      </c>
      <c r="M31" t="inlineStr">
        <is>
          <t>Repair fence and gates</t>
        </is>
      </c>
      <c r="N31" s="7">
        <f>IF(E31="GC","1st Call","Other")</f>
        <v/>
      </c>
      <c r="O31" s="7">
        <f>IF(L31&gt;=1,"Complete",IF(L31&gt;0,"In Progress","Not Started"))</f>
        <v/>
      </c>
      <c r="Q31" s="35">
        <f>IFERROR(MID($A$1,FIND(" acq",$A$1)-4,4)*1,"")</f>
        <v/>
      </c>
      <c r="R31" s="7" t="n"/>
      <c r="S31" s="111" t="n"/>
    </row>
    <row r="32">
      <c r="A32" s="17" t="n">
        <v>79</v>
      </c>
      <c r="B32" s="7" t="inlineStr">
        <is>
          <t>84202</t>
        </is>
      </c>
      <c r="C32" s="7" t="inlineStr">
        <is>
          <t>Gutters &amp; downspouts</t>
        </is>
      </c>
      <c r="D32" s="40" t="inlineStr">
        <is>
          <t>Clean and repitch gutters throughout property</t>
        </is>
      </c>
      <c r="E32" s="41" t="inlineStr">
        <is>
          <t>GC</t>
        </is>
      </c>
      <c r="F32" s="7" t="inlineStr">
        <is>
          <t>Year 1</t>
        </is>
      </c>
      <c r="G32" s="20" t="n">
        <v>18000</v>
      </c>
      <c r="H32" s="20" t="n">
        <v>5400</v>
      </c>
      <c r="I32" s="21">
        <f>G32-H32</f>
        <v/>
      </c>
      <c r="J32" s="8">
        <f>IF(G32=0,0,H32/G32)</f>
        <v/>
      </c>
      <c r="K32" s="35" t="n">
        <v>3</v>
      </c>
      <c r="L32" s="8">
        <f>MIN(J32,1)</f>
        <v/>
      </c>
      <c r="M32" t="inlineStr">
        <is>
          <t>Clean and repitch gutters throughout property</t>
        </is>
      </c>
      <c r="N32" s="7">
        <f>IF(E32="GC","1st Call","Other")</f>
        <v/>
      </c>
      <c r="O32" s="7">
        <f>IF(L32&gt;=1,"Complete",IF(L32&gt;0,"In Progress","Not Started"))</f>
        <v/>
      </c>
      <c r="Q32" s="35">
        <f>IFERROR(MID($A$1,FIND(" acq",$A$1)-4,4)*1,"")</f>
        <v/>
      </c>
      <c r="R32" s="7" t="n"/>
      <c r="S32" s="111" t="n"/>
    </row>
    <row r="33">
      <c r="A33" s="7" t="n">
        <v>108</v>
      </c>
      <c r="B33" s="7" t="inlineStr">
        <is>
          <t>84106</t>
        </is>
      </c>
      <c r="C33" s="7" t="inlineStr">
        <is>
          <t>Clean Drier vents</t>
        </is>
      </c>
      <c r="D33" s="40" t="inlineStr">
        <is>
          <t>clean dryer vents and replace damaged covers</t>
        </is>
      </c>
      <c r="E33" s="41" t="inlineStr">
        <is>
          <t>GC</t>
        </is>
      </c>
      <c r="F33" s="7" t="inlineStr">
        <is>
          <t>Year 1</t>
        </is>
      </c>
      <c r="G33" s="20" t="n">
        <v>16700</v>
      </c>
      <c r="H33" s="20" t="n">
        <v>16700</v>
      </c>
      <c r="I33" s="21">
        <f>G33-H33</f>
        <v/>
      </c>
      <c r="J33" s="8">
        <f>IF(G33=0,0,H33/G33)</f>
        <v/>
      </c>
      <c r="K33" s="35" t="n">
        <v>0</v>
      </c>
      <c r="L33" s="8">
        <f>MIN(J33,1)</f>
        <v/>
      </c>
      <c r="M33" t="inlineStr">
        <is>
          <t>clean dryer vents and replace damaged covers</t>
        </is>
      </c>
      <c r="N33" s="7">
        <f>IF(E33="GC","1st Call","Other")</f>
        <v/>
      </c>
      <c r="O33" s="7">
        <f>IF(L33&gt;=1,"Complete",IF(L33&gt;0,"In Progress","Not Started"))</f>
        <v/>
      </c>
      <c r="Q33" s="35">
        <f>IFERROR(MID($A$1,FIND(" acq",$A$1)-4,4)*1,"")</f>
        <v/>
      </c>
      <c r="R33" s="7" t="n"/>
      <c r="S33" s="111" t="n"/>
    </row>
    <row r="34">
      <c r="A34" s="17" t="n">
        <v>53</v>
      </c>
      <c r="B34" s="7" t="inlineStr">
        <is>
          <t>84102</t>
        </is>
      </c>
      <c r="C34" s="7" t="inlineStr">
        <is>
          <t>Concrete deck / floor fill</t>
        </is>
      </c>
      <c r="D34" s="40" t="inlineStr">
        <is>
          <t>Rout and seal landings</t>
        </is>
      </c>
      <c r="E34" s="41" t="inlineStr">
        <is>
          <t>GC</t>
        </is>
      </c>
      <c r="F34" s="7" t="inlineStr">
        <is>
          <t>Year 1</t>
        </is>
      </c>
      <c r="G34" s="20" t="n">
        <v>16000</v>
      </c>
      <c r="H34" s="20" t="n">
        <v>16000</v>
      </c>
      <c r="I34" s="21">
        <f>G34-H34</f>
        <v/>
      </c>
      <c r="J34" s="8">
        <f>IF(G34=0,0,H34/G34)</f>
        <v/>
      </c>
      <c r="K34" s="35" t="n">
        <v>0</v>
      </c>
      <c r="L34" s="8">
        <f>MIN(J34,1)</f>
        <v/>
      </c>
      <c r="M34" t="inlineStr">
        <is>
          <t>Rout and seal landings</t>
        </is>
      </c>
      <c r="N34" s="7">
        <f>IF(E34="GC","1st Call","Other")</f>
        <v/>
      </c>
      <c r="O34" s="7">
        <f>IF(L34&gt;=1,"Complete",IF(L34&gt;0,"In Progress","Not Started"))</f>
        <v/>
      </c>
      <c r="Q34" s="35">
        <f>IFERROR(MID($A$1,FIND(" acq",$A$1)-4,4)*1,"")</f>
        <v/>
      </c>
      <c r="R34" s="7" t="n"/>
      <c r="S34" s="111" t="n"/>
    </row>
    <row r="35">
      <c r="A35" s="7" t="n">
        <v>161</v>
      </c>
      <c r="B35" s="7" t="inlineStr">
        <is>
          <t>84217</t>
        </is>
      </c>
      <c r="C35" s="7" t="inlineStr">
        <is>
          <t>Replace AC condenser</t>
        </is>
      </c>
      <c r="D35" s="40" t="inlineStr">
        <is>
          <t>Add insulation to Condensing unit lines</t>
        </is>
      </c>
      <c r="E35" s="41" t="inlineStr">
        <is>
          <t>GC</t>
        </is>
      </c>
      <c r="F35" s="7" t="inlineStr">
        <is>
          <t>Year 1</t>
        </is>
      </c>
      <c r="G35" s="20" t="n">
        <v>15000</v>
      </c>
      <c r="H35" s="20" t="n">
        <v>15000</v>
      </c>
      <c r="I35" s="21">
        <f>G35-H35</f>
        <v/>
      </c>
      <c r="J35" s="8">
        <f>IF(G35=0,0,H35/G35)</f>
        <v/>
      </c>
      <c r="K35" s="35" t="n">
        <v>0</v>
      </c>
      <c r="L35" s="8">
        <f>MIN(J35,1)</f>
        <v/>
      </c>
      <c r="M35" t="inlineStr">
        <is>
          <t>Add insulation to Condensing unit lines</t>
        </is>
      </c>
      <c r="N35" s="7">
        <f>IF(E35="GC","1st Call","Other")</f>
        <v/>
      </c>
      <c r="O35" s="7">
        <f>IF(L35&gt;=1,"Complete",IF(L35&gt;0,"In Progress","Not Started"))</f>
        <v/>
      </c>
      <c r="Q35" s="35">
        <f>IFERROR(MID($A$1,FIND(" acq",$A$1)-4,4)*1,"")</f>
        <v/>
      </c>
      <c r="R35" s="7" t="n"/>
      <c r="S35" s="111" t="n"/>
    </row>
    <row r="36" ht="90" customHeight="1">
      <c r="A36" s="17" t="n">
        <v>112</v>
      </c>
      <c r="B36" s="7" t="inlineStr">
        <is>
          <t>83330</t>
        </is>
      </c>
      <c r="C36" s="7" t="inlineStr">
        <is>
          <t>Install GCI Outlets</t>
        </is>
      </c>
      <c r="D36" s="40" t="inlineStr">
        <is>
          <t>Non-GFCI outlets were observed in the pool restrooms and some secondary bathrooms of the apartment units, including 8-813,9-931, 10-1022, 16-1603, and 14-1425. GFCI outlets were present in the primary bathrooms; however, property personnel did not report whether the outlets in the secondary bathrooms were on the same circuit as the GFCI outlets in the primary bathrooms.</t>
        </is>
      </c>
      <c r="E36" s="67" t="inlineStr">
        <is>
          <t>Capex</t>
        </is>
      </c>
      <c r="F36" s="7" t="inlineStr">
        <is>
          <t>Year 1</t>
        </is>
      </c>
      <c r="G36" s="20" t="n">
        <v>10020</v>
      </c>
      <c r="H36" s="20" t="n">
        <v>13300</v>
      </c>
      <c r="I36" s="21">
        <f>G36-H36</f>
        <v/>
      </c>
      <c r="J36" s="8">
        <f>IF(G36=0,0,H36/G36)</f>
        <v/>
      </c>
      <c r="K36" s="35" t="inlineStr">
        <is>
          <t>N/A</t>
        </is>
      </c>
      <c r="L36" s="8">
        <f>MIN(J36,1)</f>
        <v/>
      </c>
      <c r="M36" t="inlineStr">
        <is>
          <t>Non-GFCI outlets were observed in the pool restrooms and some secondary bathrooms of the apartment units, including 8-813,9-931, 10-1022, 16-1603, and 14-1425. GFCI outlets were present in the primary</t>
        </is>
      </c>
      <c r="N36" s="7">
        <f>IF(E36="GC","1st Call","Other")</f>
        <v/>
      </c>
      <c r="O36" s="7">
        <f>IF(L36&gt;=1,"Complete",IF(L36&gt;0,"In Progress","Not Started"))</f>
        <v/>
      </c>
      <c r="Q36" s="35">
        <f>IFERROR(MID($A$1,FIND(" acq",$A$1)-4,4)*1,"")</f>
        <v/>
      </c>
      <c r="R36" s="7" t="n"/>
      <c r="S36" s="131" t="n">
        <v>46031</v>
      </c>
    </row>
    <row r="37">
      <c r="A37" s="7" t="n">
        <v>30</v>
      </c>
      <c r="B37" s="7" t="inlineStr">
        <is>
          <t>84206</t>
        </is>
      </c>
      <c r="C37" s="7" t="inlineStr">
        <is>
          <t>Pressure wash Breezeways</t>
        </is>
      </c>
      <c r="D37" s="40" t="inlineStr">
        <is>
          <t>Pressure Washing - Breezeways</t>
        </is>
      </c>
      <c r="E37" s="41" t="inlineStr">
        <is>
          <t>GC</t>
        </is>
      </c>
      <c r="F37" s="7" t="inlineStr">
        <is>
          <t>Year 1</t>
        </is>
      </c>
      <c r="G37" s="20" t="n">
        <v>10000</v>
      </c>
      <c r="H37" s="20" t="n">
        <v>10000</v>
      </c>
      <c r="I37" s="21">
        <f>G37-H37</f>
        <v/>
      </c>
      <c r="J37" s="8">
        <f>IF(G37=0,0,H37/G37)</f>
        <v/>
      </c>
      <c r="K37" s="35" t="n">
        <v>0</v>
      </c>
      <c r="L37" s="8">
        <f>MIN(J37,1)</f>
        <v/>
      </c>
      <c r="M37" t="inlineStr">
        <is>
          <t>Pressure Washing - Breezeways</t>
        </is>
      </c>
      <c r="N37" s="7">
        <f>IF(E37="GC","1st Call","Other")</f>
        <v/>
      </c>
      <c r="O37" s="7">
        <f>IF(L37&gt;=1,"Complete",IF(L37&gt;0,"In Progress","Not Started"))</f>
        <v/>
      </c>
      <c r="Q37" s="35">
        <f>IFERROR(MID($A$1,FIND(" acq",$A$1)-4,4)*1,"")</f>
        <v/>
      </c>
      <c r="R37" s="7" t="n"/>
      <c r="S37" s="111" t="n"/>
    </row>
    <row r="38">
      <c r="A38" s="17" t="n">
        <v>123</v>
      </c>
      <c r="B38" s="7" t="inlineStr">
        <is>
          <t>84290</t>
        </is>
      </c>
      <c r="C38" s="7" t="inlineStr">
        <is>
          <t>Signage - Entry Monument</t>
        </is>
      </c>
      <c r="D38" s="40" t="inlineStr">
        <is>
          <t>Noted during concept walk</t>
        </is>
      </c>
      <c r="E38" s="67" t="inlineStr">
        <is>
          <t>Capex</t>
        </is>
      </c>
      <c r="F38" s="7" t="inlineStr">
        <is>
          <t>Year 1</t>
        </is>
      </c>
      <c r="G38" s="20" t="n">
        <v>10000</v>
      </c>
      <c r="H38" s="20" t="n">
        <v>2061</v>
      </c>
      <c r="I38" s="21">
        <f>G38-H38</f>
        <v/>
      </c>
      <c r="J38" s="8">
        <f>IF(G38=0,0,H38/G38)</f>
        <v/>
      </c>
      <c r="K38" s="35" t="inlineStr">
        <is>
          <t>N/A</t>
        </is>
      </c>
      <c r="L38" s="8">
        <f>MIN(J38,1)</f>
        <v/>
      </c>
      <c r="M38" t="inlineStr">
        <is>
          <t>Noted during concept walk</t>
        </is>
      </c>
      <c r="N38" s="7">
        <f>IF(E38="GC","1st Call","Other")</f>
        <v/>
      </c>
      <c r="O38" s="7">
        <f>IF(L38&gt;=1,"Complete",IF(L38&gt;0,"In Progress","Not Started"))</f>
        <v/>
      </c>
      <c r="Q38" s="35">
        <f>IFERROR(MID($A$1,FIND(" acq",$A$1)-4,4)*1,"")</f>
        <v/>
      </c>
      <c r="S38" s="112" t="n"/>
    </row>
    <row r="39" ht="30" customHeight="1">
      <c r="A39" s="7" t="n">
        <v>28</v>
      </c>
      <c r="B39" s="7" t="inlineStr">
        <is>
          <t>84205</t>
        </is>
      </c>
      <c r="C39" s="7" t="inlineStr">
        <is>
          <t>Fences &amp; gates - site perimeter</t>
        </is>
      </c>
      <c r="D39" s="40" t="inlineStr">
        <is>
          <t>The motor for automated gates at Crestmark Drive were reported to be inoperable. Repairs are recommended at this time.</t>
        </is>
      </c>
      <c r="E39" s="69" t="inlineStr">
        <is>
          <t>PMC</t>
        </is>
      </c>
      <c r="F39" s="7" t="inlineStr">
        <is>
          <t>Year 1</t>
        </is>
      </c>
      <c r="G39" s="20" t="n">
        <v>7000</v>
      </c>
      <c r="H39" s="20" t="n">
        <v>1823</v>
      </c>
      <c r="I39" s="21">
        <f>G39-H39</f>
        <v/>
      </c>
      <c r="J39" s="8">
        <f>IF(G39=0,0,H39/G39)</f>
        <v/>
      </c>
      <c r="K39" s="35" t="inlineStr">
        <is>
          <t>N/A</t>
        </is>
      </c>
      <c r="L39" s="18">
        <f>MIN(J39,1)</f>
        <v/>
      </c>
      <c r="M39" s="48" t="inlineStr">
        <is>
          <t>The motor for automated gates at Crestmark Drive were reported to be inoperable. Repairs are recommended at this time.</t>
        </is>
      </c>
      <c r="N39" s="48">
        <f>IF(E39="GC","1st Call","Other")</f>
        <v/>
      </c>
      <c r="O39" s="48">
        <f>IF(L39&gt;=1,"Complete",IF(L39&gt;0,"In Progress","Not Started"))</f>
        <v/>
      </c>
      <c r="P39" s="48" t="n"/>
      <c r="Q39" s="70">
        <f>IFERROR(MID($A$1,FIND(" acq",$A$1)-4,4)*1,"")</f>
        <v/>
      </c>
      <c r="S39" s="132" t="n">
        <v>46121</v>
      </c>
    </row>
    <row r="40">
      <c r="A40" s="17" t="n">
        <v>68</v>
      </c>
      <c r="B40" s="7" t="inlineStr">
        <is>
          <t>84121</t>
        </is>
      </c>
      <c r="C40" s="7" t="inlineStr">
        <is>
          <t>Repair exterior stair railings</t>
        </is>
      </c>
      <c r="D40" s="40" t="inlineStr">
        <is>
          <t>Secure railings</t>
        </is>
      </c>
      <c r="E40" s="41" t="inlineStr">
        <is>
          <t>GC</t>
        </is>
      </c>
      <c r="F40" s="7" t="inlineStr">
        <is>
          <t>Year 1</t>
        </is>
      </c>
      <c r="G40" s="20" t="n">
        <v>7000</v>
      </c>
      <c r="H40" s="20" t="n">
        <v>7000</v>
      </c>
      <c r="I40" s="21">
        <f>G40-H40</f>
        <v/>
      </c>
      <c r="J40" s="8">
        <f>IF(G40=0,0,H40/G40)</f>
        <v/>
      </c>
      <c r="K40" s="35" t="n">
        <v>0</v>
      </c>
      <c r="L40" s="8">
        <f>MIN(J40,1)</f>
        <v/>
      </c>
      <c r="M40" t="inlineStr">
        <is>
          <t>Secure railings</t>
        </is>
      </c>
      <c r="N40" s="7">
        <f>IF(E40="GC","1st Call","Other")</f>
        <v/>
      </c>
      <c r="O40" s="7">
        <f>IF(L40&gt;=1,"Complete",IF(L40&gt;0,"In Progress","Not Started"))</f>
        <v/>
      </c>
      <c r="Q40" s="35">
        <f>IFERROR(MID($A$1,FIND(" acq",$A$1)-4,4)*1,"")</f>
        <v/>
      </c>
      <c r="S40" s="112" t="n"/>
    </row>
    <row r="41">
      <c r="A41" s="7" t="n">
        <v>70</v>
      </c>
      <c r="B41" s="7" t="inlineStr">
        <is>
          <t>84121</t>
        </is>
      </c>
      <c r="C41" s="7" t="inlineStr">
        <is>
          <t>Repair patio/balcony railings</t>
        </is>
      </c>
      <c r="D41" s="40" t="inlineStr">
        <is>
          <t>Secure railings</t>
        </is>
      </c>
      <c r="E41" s="41" t="inlineStr">
        <is>
          <t>GC</t>
        </is>
      </c>
      <c r="F41" s="7" t="inlineStr">
        <is>
          <t>Year 1</t>
        </is>
      </c>
      <c r="G41" s="20" t="n">
        <v>7000</v>
      </c>
      <c r="H41" s="20" t="n">
        <v>7000</v>
      </c>
      <c r="I41" s="21">
        <f>G41-H41</f>
        <v/>
      </c>
      <c r="J41" s="8">
        <f>IF(G41=0,0,H41/G41)</f>
        <v/>
      </c>
      <c r="K41" s="35" t="n">
        <v>0</v>
      </c>
      <c r="L41" s="8">
        <f>MIN(J41,1)</f>
        <v/>
      </c>
      <c r="M41" t="inlineStr">
        <is>
          <t>Secure railings</t>
        </is>
      </c>
      <c r="N41" s="7">
        <f>IF(E41="GC","1st Call","Other")</f>
        <v/>
      </c>
      <c r="O41" s="7">
        <f>IF(L41&gt;=1,"Complete",IF(L41&gt;0,"In Progress","Not Started"))</f>
        <v/>
      </c>
      <c r="Q41" s="35">
        <f>IFERROR(MID($A$1,FIND(" acq",$A$1)-4,4)*1,"")</f>
        <v/>
      </c>
      <c r="S41" s="112" t="n"/>
    </row>
    <row r="42" ht="105" customHeight="1">
      <c r="A42" s="17" t="n">
        <v>24</v>
      </c>
      <c r="B42" s="7" t="inlineStr">
        <is>
          <t>84115</t>
        </is>
      </c>
      <c r="C42" s="7" t="inlineStr">
        <is>
          <t>Sidewalks</t>
        </is>
      </c>
      <c r="D42" s="40" t="inlineStr">
        <is>
          <t>PNA - Sidewalk Cracks 
LPCA - Sidewalks were observed to be in good to fair condition with cracks noted in isolated areas including at building 1 breezeway, 4 and the mail center. Uneven edges are also present at multiple walkways including near buildings 5, 9, and 12. Repairs are recommended at this time to eliminate any potential trip hazard.</t>
        </is>
      </c>
      <c r="E42" s="69" t="inlineStr">
        <is>
          <t>PMC</t>
        </is>
      </c>
      <c r="F42" s="7" t="inlineStr">
        <is>
          <t>Year 1</t>
        </is>
      </c>
      <c r="G42" s="20" t="n">
        <v>5000</v>
      </c>
      <c r="H42" s="20" t="n">
        <v>1650</v>
      </c>
      <c r="I42" s="21">
        <f>G42-H42</f>
        <v/>
      </c>
      <c r="J42" s="8">
        <f>IF(G42=0,0,H42/G42)</f>
        <v/>
      </c>
      <c r="K42" s="35" t="inlineStr">
        <is>
          <t>N/A</t>
        </is>
      </c>
      <c r="L42" s="8">
        <f>MIN(J42,1)</f>
        <v/>
      </c>
      <c r="M42" t="inlineStr">
        <is>
          <t>PNA - Sidewalk Cracks 
LPCA - Sidewalks were observed to be in good to fair condition with cracks noted in isolated areas including at building 1 breezeway, 4 and the mail center. Uneven edges are als</t>
        </is>
      </c>
      <c r="N42" s="7">
        <f>IF(E42="GC","1st Call","Other")</f>
        <v/>
      </c>
      <c r="O42" s="7">
        <f>IF(L42&gt;=1,"Complete",IF(L42&gt;0,"In Progress","Not Started"))</f>
        <v/>
      </c>
      <c r="Q42" s="35">
        <f>IFERROR(MID($A$1,FIND(" acq",$A$1)-4,4)*1,"")</f>
        <v/>
      </c>
      <c r="S42" s="132" t="n">
        <v>46031</v>
      </c>
    </row>
    <row r="43" ht="30" customHeight="1">
      <c r="A43" s="7" t="n">
        <v>27</v>
      </c>
      <c r="B43" s="7" t="inlineStr">
        <is>
          <t>84111</t>
        </is>
      </c>
      <c r="C43" s="7" t="inlineStr">
        <is>
          <t>Fences &amp; gates - compactor</t>
        </is>
      </c>
      <c r="D43" s="40" t="inlineStr">
        <is>
          <t>The gates on the trash compactor enclosures are either damaged or missing. Repairs are recommended at this time.</t>
        </is>
      </c>
      <c r="E43" s="69" t="inlineStr">
        <is>
          <t>PMC</t>
        </is>
      </c>
      <c r="F43" s="7" t="inlineStr">
        <is>
          <t>Year 1</t>
        </is>
      </c>
      <c r="G43" s="20" t="n">
        <v>5000</v>
      </c>
      <c r="H43" s="20" t="n">
        <v>1302</v>
      </c>
      <c r="I43" s="21">
        <f>G43-H43</f>
        <v/>
      </c>
      <c r="J43" s="8">
        <f>IF(G43=0,0,H43/G43)</f>
        <v/>
      </c>
      <c r="K43" s="35" t="inlineStr">
        <is>
          <t>N/A</t>
        </is>
      </c>
      <c r="L43" s="8">
        <f>MIN(J43,1)</f>
        <v/>
      </c>
      <c r="M43" t="inlineStr">
        <is>
          <t>The gates on the trash compactor enclosures are either damaged or missing. Repairs are recommended at this time.</t>
        </is>
      </c>
      <c r="N43" s="7">
        <f>IF(E43="GC","1st Call","Other")</f>
        <v/>
      </c>
      <c r="O43" s="7">
        <f>IF(L43&gt;=1,"Complete",IF(L43&gt;0,"In Progress","Not Started"))</f>
        <v/>
      </c>
      <c r="Q43" s="35">
        <f>IFERROR(MID($A$1,FIND(" acq",$A$1)-4,4)*1,"")</f>
        <v/>
      </c>
      <c r="S43" s="132" t="n">
        <v>46121</v>
      </c>
    </row>
    <row r="44">
      <c r="A44" s="17" t="n">
        <v>124</v>
      </c>
      <c r="B44" s="7" t="inlineStr">
        <is>
          <t>84103</t>
        </is>
      </c>
      <c r="C44" s="7" t="inlineStr">
        <is>
          <t>Signage - Site</t>
        </is>
      </c>
      <c r="D44" s="40" t="inlineStr">
        <is>
          <t>Added based on Kevin DD email feedback</t>
        </is>
      </c>
      <c r="E44" s="69" t="inlineStr">
        <is>
          <t>PMC</t>
        </is>
      </c>
      <c r="F44" s="7" t="inlineStr">
        <is>
          <t>Year 1</t>
        </is>
      </c>
      <c r="G44" s="20" t="n">
        <v>5000</v>
      </c>
      <c r="H44" s="20" t="n">
        <v>2062</v>
      </c>
      <c r="I44" s="21">
        <f>G44-H44</f>
        <v/>
      </c>
      <c r="J44" s="8">
        <f>IF(G44=0,0,H44/G44)</f>
        <v/>
      </c>
      <c r="K44" s="35" t="inlineStr">
        <is>
          <t>N/A</t>
        </is>
      </c>
      <c r="L44" s="8">
        <f>MIN(J44,1)</f>
        <v/>
      </c>
      <c r="M44" t="inlineStr">
        <is>
          <t>Added based on Kevin DD email feedback</t>
        </is>
      </c>
      <c r="N44" s="7">
        <f>IF(E44="GC","1st Call","Other")</f>
        <v/>
      </c>
      <c r="O44" s="7">
        <f>IF(L44&gt;=1,"Complete",IF(L44&gt;0,"In Progress","Not Started"))</f>
        <v/>
      </c>
      <c r="Q44" s="35">
        <f>IFERROR(MID($A$1,FIND(" acq",$A$1)-4,4)*1,"")</f>
        <v/>
      </c>
      <c r="S44" s="112" t="n"/>
    </row>
    <row r="45" ht="30" customHeight="1">
      <c r="A45" s="7" t="n">
        <v>25</v>
      </c>
      <c r="B45" s="7" t="inlineStr">
        <is>
          <t>84300</t>
        </is>
      </c>
      <c r="C45" s="7" t="inlineStr">
        <is>
          <t>Landscape irrigation</t>
        </is>
      </c>
      <c r="D45" s="40" t="inlineStr">
        <is>
          <t>A leak from the irrigation system was observed at the site stairs between building 5 and the leasing office/clubhouse building.</t>
        </is>
      </c>
      <c r="E45" s="69" t="inlineStr">
        <is>
          <t>PMC</t>
        </is>
      </c>
      <c r="F45" s="7" t="inlineStr">
        <is>
          <t>Year 1</t>
        </is>
      </c>
      <c r="G45" s="20" t="n">
        <v>1500</v>
      </c>
      <c r="H45" s="20" t="n">
        <v>877</v>
      </c>
      <c r="I45" s="21">
        <f>G45-H45</f>
        <v/>
      </c>
      <c r="J45" s="8">
        <f>IF(G45=0,0,H45/G45)</f>
        <v/>
      </c>
      <c r="K45" s="35" t="inlineStr">
        <is>
          <t>N/A</t>
        </is>
      </c>
      <c r="L45" s="8">
        <f>MIN(J45,1)</f>
        <v/>
      </c>
      <c r="M45" t="inlineStr">
        <is>
          <t>A leak from the irrigation system was observed at the site stairs between building 5 and the leasing office/clubhouse building.</t>
        </is>
      </c>
      <c r="N45" s="7">
        <f>IF(E45="GC","1st Call","Other")</f>
        <v/>
      </c>
      <c r="O45" s="7">
        <f>IF(L45&gt;=1,"Complete",IF(L45&gt;0,"In Progress","Not Started"))</f>
        <v/>
      </c>
      <c r="Q45" s="35">
        <f>IFERROR(MID($A$1,FIND(" acq",$A$1)-4,4)*1,"")</f>
        <v/>
      </c>
      <c r="S45" s="132" t="n">
        <v>46121</v>
      </c>
    </row>
    <row r="46" ht="30" customHeight="1">
      <c r="A46" s="17" t="n">
        <v>87</v>
      </c>
      <c r="B46" s="7" t="inlineStr">
        <is>
          <t>84105</t>
        </is>
      </c>
      <c r="C46" s="7" t="inlineStr">
        <is>
          <t>Flashing/Siding</t>
        </is>
      </c>
      <c r="D46" s="40" t="inlineStr">
        <is>
          <t>A section of metal flashing is missing on the west side of the clock tower. Repairs are recommended.</t>
        </is>
      </c>
      <c r="E46" s="69" t="inlineStr">
        <is>
          <t>PMC</t>
        </is>
      </c>
      <c r="F46" s="7" t="inlineStr">
        <is>
          <t>Year 1</t>
        </is>
      </c>
      <c r="G46" s="20" t="n">
        <v>700</v>
      </c>
      <c r="H46" s="20" t="n">
        <v>0</v>
      </c>
      <c r="I46" s="21">
        <f>G46-H46</f>
        <v/>
      </c>
      <c r="J46" s="8">
        <f>IF(G46=0,0,H46/G46)</f>
        <v/>
      </c>
      <c r="K46" s="35" t="inlineStr">
        <is>
          <t>N/A</t>
        </is>
      </c>
      <c r="L46" s="8">
        <f>MIN(J46,1)</f>
        <v/>
      </c>
      <c r="M46" t="inlineStr">
        <is>
          <t>A section of metal flashing is missing on the west side of the clock tower. Repairs are recommended.</t>
        </is>
      </c>
      <c r="N46" s="7">
        <f>IF(E46="GC","1st Call","Other")</f>
        <v/>
      </c>
      <c r="O46" s="7">
        <f>IF(L46&gt;=1,"Complete",IF(L46&gt;0,"In Progress","Not Started"))</f>
        <v/>
      </c>
      <c r="Q46" s="35">
        <f>IFERROR(MID($A$1,FIND(" acq",$A$1)-4,4)*1,"")</f>
        <v/>
      </c>
      <c r="S46" s="132" t="n">
        <v>46121</v>
      </c>
    </row>
    <row r="47">
      <c r="D47" s="40" t="n"/>
      <c r="E47" s="69" t="n"/>
      <c r="G47" s="20" t="n"/>
      <c r="H47" s="20" t="n"/>
      <c r="I47" s="21" t="n"/>
      <c r="J47" s="8" t="n"/>
      <c r="K47" s="35" t="n"/>
      <c r="S47" s="112" t="n"/>
    </row>
    <row r="48">
      <c r="C48" s="48" t="inlineStr">
        <is>
          <t>PROJECTS subtotal (excl. contingency/CM fee)</t>
        </is>
      </c>
      <c r="E48" s="68" t="n"/>
      <c r="G48" s="22">
        <f>SUM(G5:G46)</f>
        <v/>
      </c>
      <c r="H48" s="22">
        <f>SUM(H5:H46)</f>
        <v/>
      </c>
      <c r="I48" s="22">
        <f>SUM(I5:I46)</f>
        <v/>
      </c>
      <c r="J48" s="18">
        <f>IF(G48=0,0,H48/G48)</f>
        <v/>
      </c>
      <c r="K48" s="35" t="n"/>
      <c r="L48" s="8">
        <f>MIN(J48,1)</f>
        <v/>
      </c>
      <c r="O48" s="7">
        <f>IF(L48&gt;=1,"Complete",IF(L48&gt;0,"In Progress","Not Started"))</f>
        <v/>
      </c>
      <c r="S48" s="112" t="n"/>
    </row>
    <row r="49">
      <c r="E49" s="52" t="n"/>
      <c r="K49" s="35" t="n"/>
      <c r="S49" s="112" t="n"/>
    </row>
    <row r="50">
      <c r="A50" s="7" t="n">
        <v>172</v>
      </c>
      <c r="B50" s="7" t="inlineStr">
        <is>
          <t>84505</t>
        </is>
      </c>
      <c r="C50" s="7" t="inlineStr">
        <is>
          <t>Construction Management Fee</t>
        </is>
      </c>
      <c r="D50" s="40" t="inlineStr">
        <is>
          <t>CM Fees</t>
        </is>
      </c>
      <c r="E50" s="67" t="inlineStr">
        <is>
          <t>CMF</t>
        </is>
      </c>
      <c r="F50" s="15" t="inlineStr">
        <is>
          <t>CM Fee</t>
        </is>
      </c>
      <c r="G50" s="20" t="n">
        <v>92148</v>
      </c>
      <c r="H50" s="20" t="n">
        <v>0</v>
      </c>
      <c r="I50" s="21" t="n">
        <v>92148</v>
      </c>
      <c r="J50" s="8">
        <f>IF(G50=0,0,H50/G50)</f>
        <v/>
      </c>
      <c r="K50" s="35" t="inlineStr">
        <is>
          <t>N/A</t>
        </is>
      </c>
      <c r="L50" s="8">
        <f>MIN(J50,1)</f>
        <v/>
      </c>
      <c r="M50" t="inlineStr">
        <is>
          <t>CM Fees</t>
        </is>
      </c>
      <c r="N50" s="7">
        <f>IF(E50="GC","1st Call","Other")</f>
        <v/>
      </c>
      <c r="O50" s="7">
        <f>IF(L50&gt;=1,"Complete",IF(L50&gt;0,"In Progress","Not Started"))</f>
        <v/>
      </c>
      <c r="Q50" s="35">
        <f>IFERROR(MID($A$1,FIND(" acq",$A$1)-4,4)*1,"")</f>
        <v/>
      </c>
      <c r="S50" s="112" t="n"/>
    </row>
    <row r="51">
      <c r="A51" s="7" t="n">
        <v>171</v>
      </c>
      <c r="B51" s="7" t="inlineStr">
        <is>
          <t>84510</t>
        </is>
      </c>
      <c r="C51" s="7" t="inlineStr">
        <is>
          <t>Contingency</t>
        </is>
      </c>
      <c r="D51" s="40" t="inlineStr">
        <is>
          <t>Contingency Amount</t>
        </is>
      </c>
      <c r="E51" s="67" t="inlineStr">
        <is>
          <t>CON</t>
        </is>
      </c>
      <c r="F51" s="15" t="inlineStr">
        <is>
          <t>Contingency</t>
        </is>
      </c>
      <c r="G51" s="20" t="n">
        <v>87760</v>
      </c>
      <c r="H51" s="20" t="n">
        <v>0</v>
      </c>
      <c r="I51" s="21" t="n">
        <v>87760</v>
      </c>
      <c r="J51" s="8">
        <f>IF(G51=0,0,H51/G51)</f>
        <v/>
      </c>
      <c r="K51" s="35" t="inlineStr">
        <is>
          <t>N/A</t>
        </is>
      </c>
      <c r="L51" s="8">
        <f>MIN(J51,1)</f>
        <v/>
      </c>
      <c r="M51" t="inlineStr">
        <is>
          <t>Contingency Amount</t>
        </is>
      </c>
      <c r="N51" s="7">
        <f>IF(E51="GC","1st Call","Other")</f>
        <v/>
      </c>
      <c r="O51" s="7">
        <f>IF(L51&gt;=1,"Complete",IF(L51&gt;0,"In Progress","Not Started"))</f>
        <v/>
      </c>
      <c r="Q51" s="35">
        <f>IFERROR(MID($A$1,FIND(" acq",$A$1)-4,4)*1,"")</f>
        <v/>
      </c>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6"/>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T173"/>
  <sheetViews>
    <sheetView topLeftCell="B1" zoomScaleNormal="100" workbookViewId="0">
      <selection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Cypress Bend — 2025 acq · GC pay app</t>
        </is>
      </c>
      <c r="E1" s="7" t="inlineStr">
        <is>
          <t xml:space="preserve">Repair Reserve </t>
        </is>
      </c>
      <c r="F1" s="7" t="inlineStr">
        <is>
          <t>Immediate Reserve</t>
        </is>
      </c>
      <c r="G1" s="7" t="inlineStr">
        <is>
          <t>Upper Tier</t>
        </is>
      </c>
    </row>
    <row r="2" customFormat="1" s="30">
      <c r="A2" s="97" t="inlineStr">
        <is>
          <t>← Back</t>
        </is>
      </c>
    </row>
    <row r="3" customFormat="1" s="30">
      <c r="K3" s="7" t="n"/>
      <c r="L3" s="7" t="n"/>
      <c r="M3" s="7" t="n"/>
      <c r="N3" s="7" t="n"/>
      <c r="O3" s="7" t="n"/>
      <c r="P3" s="7" t="n"/>
      <c r="Q3" s="7" t="n"/>
      <c r="R3" s="6" t="n"/>
      <c r="S3" s="6" t="n"/>
      <c r="T3" s="6" t="n"/>
    </row>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30" customHeight="1">
      <c r="A5" s="7" t="n">
        <v>80</v>
      </c>
      <c r="B5" s="7" t="inlineStr">
        <is>
          <t>84101</t>
        </is>
      </c>
      <c r="C5" s="7" t="inlineStr">
        <is>
          <t>Exterior building</t>
        </is>
      </c>
      <c r="D5" s="40" t="inlineStr">
        <is>
          <t>PNA - Exterior painting.  PCA 4.3.1- Exterior cleaning, painting, sealing</t>
        </is>
      </c>
      <c r="E5" s="41" t="inlineStr">
        <is>
          <t>GC</t>
        </is>
      </c>
      <c r="F5" s="7" t="inlineStr">
        <is>
          <t>Year 1</t>
        </is>
      </c>
      <c r="G5" s="20" t="n">
        <v>195000</v>
      </c>
      <c r="H5" s="20" t="n">
        <v>167100</v>
      </c>
      <c r="I5" s="21">
        <f>G5-H5</f>
        <v/>
      </c>
      <c r="J5" s="8">
        <f>IF(G5=0,0,H5/G5)</f>
        <v/>
      </c>
      <c r="K5" s="35" t="n">
        <v>2</v>
      </c>
      <c r="L5" s="8">
        <f>MIN(J5,1)</f>
        <v/>
      </c>
      <c r="M5" t="inlineStr">
        <is>
          <t>PNA - Exterior painting.  PCA 4.3.1- Exterior cleaning, painting, sealing</t>
        </is>
      </c>
      <c r="N5" s="7">
        <f>IF(E5="GC","1st Call","Other")</f>
        <v/>
      </c>
      <c r="O5" s="7">
        <f>IF(L5&gt;=1,"Complete",IF(L5&gt;0,"In Progress","Not Started"))</f>
        <v/>
      </c>
      <c r="Q5" s="35">
        <f>IFERROR(MID($A$1,FIND(" acq",$A$1)-4,4)*1,"")</f>
        <v/>
      </c>
      <c r="R5" s="7" t="n"/>
      <c r="S5" s="111" t="n"/>
    </row>
    <row r="6">
      <c r="A6" s="17" t="n">
        <v>20</v>
      </c>
      <c r="B6" s="7" t="inlineStr">
        <is>
          <t>84205</t>
        </is>
      </c>
      <c r="C6" s="7" t="inlineStr">
        <is>
          <t>Fences &amp; gates - site perimeter</t>
        </is>
      </c>
      <c r="D6" s="40" t="inlineStr">
        <is>
          <t>PNA - Repair perimater fencing</t>
        </is>
      </c>
      <c r="E6" s="41" t="inlineStr">
        <is>
          <t>GC</t>
        </is>
      </c>
      <c r="F6" s="7" t="inlineStr">
        <is>
          <t>Year 1</t>
        </is>
      </c>
      <c r="G6" s="20" t="n">
        <v>43000</v>
      </c>
      <c r="H6" s="20" t="n">
        <v>43000</v>
      </c>
      <c r="I6" s="21">
        <f>G6-H6</f>
        <v/>
      </c>
      <c r="J6" s="8">
        <f>IF(G6=0,0,H6/G6)</f>
        <v/>
      </c>
      <c r="K6" s="35" t="n">
        <v>0</v>
      </c>
      <c r="L6" s="8">
        <f>MIN(J6,1)</f>
        <v/>
      </c>
      <c r="M6" t="inlineStr">
        <is>
          <t>PNA - Repair perimater fencing</t>
        </is>
      </c>
      <c r="N6" s="7">
        <f>IF(E6="GC","1st Call","Other")</f>
        <v/>
      </c>
      <c r="O6" s="7">
        <f>IF(L6&gt;=1,"Complete",IF(L6&gt;0,"In Progress","Not Started"))</f>
        <v/>
      </c>
      <c r="Q6" s="35">
        <f>IFERROR(MID($A$1,FIND(" acq",$A$1)-4,4)*1,"")</f>
        <v/>
      </c>
      <c r="R6" s="7" t="n"/>
      <c r="S6" s="111" t="n"/>
    </row>
    <row r="7" ht="120" customHeight="1">
      <c r="A7" s="7" t="n">
        <v>55</v>
      </c>
      <c r="B7" s="7" t="inlineStr">
        <is>
          <t>84121</t>
        </is>
      </c>
      <c r="C7" s="7" t="inlineStr">
        <is>
          <t>Repair exterior stair railings</t>
        </is>
      </c>
      <c r="D7" s="40" t="inlineStr">
        <is>
          <t>PNA - Replace damaged railing on staircases.   PCA 4.5 - Rust and corrosion was observed on the metal stringers, handrails, and guardrails on the steps at Buildings 11, 12,
10, 9, 7, 5, and 2. In addition, the paint was observed to be chipping of the metal components of the staircases
throughout the property. Repair/replacement of the damaged stairs followed by painting of the metal components is
recommended.</t>
        </is>
      </c>
      <c r="E7" s="41" t="inlineStr">
        <is>
          <t>GC</t>
        </is>
      </c>
      <c r="F7" s="7" t="inlineStr">
        <is>
          <t>Year 1</t>
        </is>
      </c>
      <c r="G7" s="20" t="n">
        <v>39000</v>
      </c>
      <c r="H7" s="20" t="n">
        <v>39000</v>
      </c>
      <c r="I7" s="21">
        <f>G7-H7</f>
        <v/>
      </c>
      <c r="J7" s="8">
        <f>IF(G7=0,0,H7/G7)</f>
        <v/>
      </c>
      <c r="K7" s="35" t="n">
        <v>0</v>
      </c>
      <c r="L7" s="8">
        <f>MIN(J7,1)</f>
        <v/>
      </c>
      <c r="M7" t="inlineStr">
        <is>
          <t>PNA - Replace damaged railing on staircases.   PCA 4.5 - Rust and corrosion was observed on the metal stringers, handrails, and guardrails on the steps at Buildings 11, 12,
10, 9, 7, 5, and 2. In addi</t>
        </is>
      </c>
      <c r="N7" s="7">
        <f>IF(E7="GC","1st Call","Other")</f>
        <v/>
      </c>
      <c r="O7" s="7">
        <f>IF(L7&gt;=1,"Complete",IF(L7&gt;0,"In Progress","Not Started"))</f>
        <v/>
      </c>
      <c r="Q7" s="35">
        <f>IFERROR(MID($A$1,FIND(" acq",$A$1)-4,4)*1,"")</f>
        <v/>
      </c>
      <c r="R7" s="7" t="n"/>
      <c r="S7" s="111" t="n"/>
    </row>
    <row r="8">
      <c r="A8" s="17" t="n">
        <v>19</v>
      </c>
      <c r="B8" s="7" t="inlineStr">
        <is>
          <t>84517</t>
        </is>
      </c>
      <c r="C8" s="7" t="inlineStr">
        <is>
          <t xml:space="preserve">Erosion control </t>
        </is>
      </c>
      <c r="D8" s="40" t="inlineStr">
        <is>
          <t>PNA - Fill in erosion areas around buildings.</t>
        </is>
      </c>
      <c r="E8" s="41" t="inlineStr">
        <is>
          <t>GC</t>
        </is>
      </c>
      <c r="F8" s="7" t="inlineStr">
        <is>
          <t>Year 1</t>
        </is>
      </c>
      <c r="G8" s="20" t="n">
        <v>29000</v>
      </c>
      <c r="H8" s="20" t="n">
        <v>29000</v>
      </c>
      <c r="I8" s="21">
        <f>G8-H8</f>
        <v/>
      </c>
      <c r="J8" s="8">
        <f>IF(G8=0,0,H8/G8)</f>
        <v/>
      </c>
      <c r="K8" s="35" t="n">
        <v>0</v>
      </c>
      <c r="L8" s="8">
        <f>MIN(J8,1)</f>
        <v/>
      </c>
      <c r="M8" t="inlineStr">
        <is>
          <t>PNA - Fill in erosion areas around buildings.</t>
        </is>
      </c>
      <c r="N8" s="7">
        <f>IF(E8="GC","1st Call","Other")</f>
        <v/>
      </c>
      <c r="O8" s="7">
        <f>IF(L8&gt;=1,"Complete",IF(L8&gt;0,"In Progress","Not Started"))</f>
        <v/>
      </c>
      <c r="Q8" s="35">
        <f>IFERROR(MID($A$1,FIND(" acq",$A$1)-4,4)*1,"")</f>
        <v/>
      </c>
      <c r="R8" s="7" t="n"/>
      <c r="S8" s="111" t="n"/>
    </row>
    <row r="9">
      <c r="A9" s="7" t="n">
        <v>112</v>
      </c>
      <c r="B9" s="7" t="inlineStr">
        <is>
          <t>84239</t>
        </is>
      </c>
      <c r="C9" s="7" t="inlineStr">
        <is>
          <t>Fire Stops</t>
        </is>
      </c>
      <c r="D9" s="40" t="inlineStr">
        <is>
          <t>LowPro (Pair covers 4 burner range)- For range top microwaves</t>
        </is>
      </c>
      <c r="E9" s="67" t="inlineStr">
        <is>
          <t>Capex</t>
        </is>
      </c>
      <c r="F9" s="7" t="inlineStr">
        <is>
          <t>Year 1</t>
        </is>
      </c>
      <c r="G9" s="20" t="n">
        <v>22440</v>
      </c>
      <c r="H9" s="20" t="n">
        <v>22848</v>
      </c>
      <c r="I9" s="21">
        <f>G9-H9</f>
        <v/>
      </c>
      <c r="J9" s="8">
        <f>IF(G9=0,0,H9/G9)</f>
        <v/>
      </c>
      <c r="K9" s="35" t="inlineStr">
        <is>
          <t>N/A</t>
        </is>
      </c>
      <c r="L9" s="8">
        <f>MIN(J9,1)</f>
        <v/>
      </c>
      <c r="M9" t="inlineStr">
        <is>
          <t>LowPro (Pair covers 4 burner range)- For range top microwaves</t>
        </is>
      </c>
      <c r="N9" s="7">
        <f>IF(E9="GC","1st Call","Other")</f>
        <v/>
      </c>
      <c r="O9" s="7">
        <f>IF(L9&gt;=1,"Complete",IF(L9&gt;0,"In Progress","Not Started"))</f>
        <v/>
      </c>
      <c r="Q9" s="35">
        <f>IFERROR(MID($A$1,FIND(" acq",$A$1)-4,4)*1,"")</f>
        <v/>
      </c>
      <c r="R9" s="7" t="n"/>
      <c r="S9" s="111" t="n"/>
    </row>
    <row r="10" ht="105" customHeight="1">
      <c r="A10" s="17" t="n">
        <v>17</v>
      </c>
      <c r="B10" s="7" t="inlineStr">
        <is>
          <t>84204</t>
        </is>
      </c>
      <c r="C10" s="7" t="inlineStr">
        <is>
          <t>Pavement</t>
        </is>
      </c>
      <c r="D10" s="40" t="inlineStr">
        <is>
          <t>PNA - Repair Potholes  PCA 3.2.2 - Areas of linear cracking and isolated spalling around linear cracks was observed at the concrete pavement between Buildings 9 and 10, in the north drive aisle, west and north adjacent to Building 6, east adjacent to Building 5, in the southeast drive aisle, and adjacent to the leasing office. Crack routing / sealing of the noted areas is recommended.</t>
        </is>
      </c>
      <c r="E10" s="41" t="inlineStr">
        <is>
          <t>GC</t>
        </is>
      </c>
      <c r="F10" s="7" t="inlineStr">
        <is>
          <t>Year 1</t>
        </is>
      </c>
      <c r="G10" s="20" t="n">
        <v>21000</v>
      </c>
      <c r="H10" s="20" t="n">
        <v>21000</v>
      </c>
      <c r="I10" s="21">
        <f>G10-H10</f>
        <v/>
      </c>
      <c r="J10" s="8">
        <f>IF(G10=0,0,H10/G10)</f>
        <v/>
      </c>
      <c r="K10" s="35" t="n">
        <v>0</v>
      </c>
      <c r="L10" s="8">
        <f>MIN(J10,1)</f>
        <v/>
      </c>
      <c r="M10" t="inlineStr">
        <is>
          <t xml:space="preserve">PNA - Repair Potholes  PCA 3.2.2 - Areas of linear cracking and isolated spalling around linear cracks was observed at the concrete pavement between Buildings 9 and 10, in the north drive aisle, west </t>
        </is>
      </c>
      <c r="N10" s="7">
        <f>IF(E10="GC","1st Call","Other")</f>
        <v/>
      </c>
      <c r="O10" s="7">
        <f>IF(L10&gt;=1,"Complete",IF(L10&gt;0,"In Progress","Not Started"))</f>
        <v/>
      </c>
      <c r="Q10" s="35">
        <f>IFERROR(MID($A$1,FIND(" acq",$A$1)-4,4)*1,"")</f>
        <v/>
      </c>
      <c r="R10" s="7" t="n"/>
      <c r="S10" s="111" t="n"/>
    </row>
    <row r="11" ht="120" customHeight="1">
      <c r="A11" s="7" t="n">
        <v>113</v>
      </c>
      <c r="B11" s="7" t="inlineStr">
        <is>
          <t>84304</t>
        </is>
      </c>
      <c r="C11" s="7" t="inlineStr">
        <is>
          <t>Unit deferred maintenance</t>
        </is>
      </c>
      <c r="D11" s="40" t="inlineStr">
        <is>
          <t>Major Repairs
Floors
18 Bedrooms
13 Living Rooms
3 Kitchens
2 Kitchen Countertop Resurface
2 Interior Door Replacement
Estimated Total Repair Cost: $20,191</t>
        </is>
      </c>
      <c r="E11" s="67" t="inlineStr">
        <is>
          <t>Capex</t>
        </is>
      </c>
      <c r="F11" s="7" t="inlineStr">
        <is>
          <t>Year 1</t>
        </is>
      </c>
      <c r="G11" s="20" t="n">
        <v>21000</v>
      </c>
      <c r="H11" s="20" t="n">
        <v>7527</v>
      </c>
      <c r="I11" s="21">
        <f>G11-H11</f>
        <v/>
      </c>
      <c r="J11" s="8">
        <f>IF(G11=0,0,H11/G11)</f>
        <v/>
      </c>
      <c r="K11" s="35" t="inlineStr">
        <is>
          <t>N/A</t>
        </is>
      </c>
      <c r="L11" s="8">
        <f>MIN(J11,1)</f>
        <v/>
      </c>
      <c r="M11" t="inlineStr">
        <is>
          <t>Major Repairs
Floors
18 Bedrooms
13 Living Rooms
3 Kitchens
2 Kitchen Countertop Resurface
2 Interior Door Replacement
Estimated Total Repair Cost: $20,191</t>
        </is>
      </c>
      <c r="N11" s="7">
        <f>IF(E11="GC","1st Call","Other")</f>
        <v/>
      </c>
      <c r="O11" s="7">
        <f>IF(L11&gt;=1,"Complete",IF(L11&gt;0,"In Progress","Not Started"))</f>
        <v/>
      </c>
      <c r="Q11" s="35">
        <f>IFERROR(MID($A$1,FIND(" acq",$A$1)-4,4)*1,"")</f>
        <v/>
      </c>
      <c r="R11" s="7" t="n"/>
      <c r="S11" s="111" t="n"/>
    </row>
    <row r="12">
      <c r="A12" s="17" t="n">
        <v>155</v>
      </c>
      <c r="B12" s="7" t="inlineStr">
        <is>
          <t>84220</t>
        </is>
      </c>
      <c r="C12" s="7" t="inlineStr">
        <is>
          <t>AC condenser</t>
        </is>
      </c>
      <c r="D12" s="40" t="inlineStr">
        <is>
          <t>PNA - Reposistion A/C condensers to achive 12" between units</t>
        </is>
      </c>
      <c r="E12" s="41" t="inlineStr">
        <is>
          <t>GC</t>
        </is>
      </c>
      <c r="F12" s="7" t="inlineStr">
        <is>
          <t>Year 1</t>
        </is>
      </c>
      <c r="G12" s="20" t="n">
        <v>20000</v>
      </c>
      <c r="H12" s="20" t="n">
        <v>20000</v>
      </c>
      <c r="I12" s="21">
        <f>G12-H12</f>
        <v/>
      </c>
      <c r="J12" s="8">
        <f>IF(G12=0,0,H12/G12)</f>
        <v/>
      </c>
      <c r="K12" s="35" t="n">
        <v>0</v>
      </c>
      <c r="L12" s="8">
        <f>MIN(J12,1)</f>
        <v/>
      </c>
      <c r="M12" t="inlineStr">
        <is>
          <t>PNA - Reposistion A/C condensers to achive 12" between units</t>
        </is>
      </c>
      <c r="N12" s="7">
        <f>IF(E12="GC","1st Call","Other")</f>
        <v/>
      </c>
      <c r="O12" s="7">
        <f>IF(L12&gt;=1,"Complete",IF(L12&gt;0,"In Progress","Not Started"))</f>
        <v/>
      </c>
      <c r="Q12" s="35">
        <f>IFERROR(MID($A$1,FIND(" acq",$A$1)-4,4)*1,"")</f>
        <v/>
      </c>
      <c r="R12" s="7" t="n"/>
      <c r="S12" s="111" t="n"/>
    </row>
    <row r="13">
      <c r="A13" s="7" t="n">
        <v>133</v>
      </c>
      <c r="B13" s="7" t="inlineStr">
        <is>
          <t>84280</t>
        </is>
      </c>
      <c r="C13" s="7" t="inlineStr">
        <is>
          <t>Unit Model Update</t>
        </is>
      </c>
      <c r="D13" s="40" t="inlineStr">
        <is>
          <t>New furniture in model unit</t>
        </is>
      </c>
      <c r="E13" s="67" t="inlineStr">
        <is>
          <t>Capex</t>
        </is>
      </c>
      <c r="F13" s="7" t="inlineStr">
        <is>
          <t>Year 1</t>
        </is>
      </c>
      <c r="G13" s="20" t="n">
        <v>18000</v>
      </c>
      <c r="H13" s="20" t="n">
        <v>0</v>
      </c>
      <c r="I13" s="21">
        <f>G13-H13</f>
        <v/>
      </c>
      <c r="J13" s="8">
        <f>IF(G13=0,0,H13/G13)</f>
        <v/>
      </c>
      <c r="K13" s="35" t="inlineStr">
        <is>
          <t>N/A</t>
        </is>
      </c>
      <c r="L13" s="8">
        <f>MIN(J13,1)</f>
        <v/>
      </c>
      <c r="M13" t="inlineStr">
        <is>
          <t>New furniture in model unit</t>
        </is>
      </c>
      <c r="N13" s="7">
        <f>IF(E13="GC","1st Call","Other")</f>
        <v/>
      </c>
      <c r="O13" s="7">
        <f>IF(L13&gt;=1,"Complete",IF(L13&gt;0,"In Progress","Not Started"))</f>
        <v/>
      </c>
      <c r="Q13" s="35">
        <f>IFERROR(MID($A$1,FIND(" acq",$A$1)-4,4)*1,"")</f>
        <v/>
      </c>
      <c r="R13" s="7" t="n"/>
      <c r="S13" s="111" t="n"/>
    </row>
    <row r="14" ht="90" customHeight="1">
      <c r="A14" s="17" t="n">
        <v>21</v>
      </c>
      <c r="B14" s="7" t="inlineStr">
        <is>
          <t>84111</t>
        </is>
      </c>
      <c r="C14" s="7" t="inlineStr">
        <is>
          <t>Dumpster enclosures</t>
        </is>
      </c>
      <c r="D14" s="40" t="inlineStr">
        <is>
          <t>PNA - Repair dumpster enclosures  PCA 3.2.7 - Areas of damaged wood fencing was observed east adjacent to Building 12, north adjacent to Building 9, and south
adjacent to Building 11. Additionally, missing or damaged slats were noted at refuse enclosures. Repair of the noted
areas is recommended at this time. Repair dumpster enclosures.</t>
        </is>
      </c>
      <c r="E14" s="41" t="inlineStr">
        <is>
          <t>GC</t>
        </is>
      </c>
      <c r="F14" s="7" t="inlineStr">
        <is>
          <t>Year 1</t>
        </is>
      </c>
      <c r="G14" s="20" t="n">
        <v>16000</v>
      </c>
      <c r="H14" s="20" t="n">
        <v>16000</v>
      </c>
      <c r="I14" s="21">
        <f>G14-H14</f>
        <v/>
      </c>
      <c r="J14" s="8">
        <f>IF(G14=0,0,H14/G14)</f>
        <v/>
      </c>
      <c r="K14" s="35" t="n">
        <v>0</v>
      </c>
      <c r="L14" s="8">
        <f>MIN(J14,1)</f>
        <v/>
      </c>
      <c r="M14" t="inlineStr">
        <is>
          <t>PNA - Repair dumpster enclosures  PCA 3.2.7 - Areas of damaged wood fencing was observed east adjacent to Building 12, north adjacent to Building 9, and south
adjacent to Building 11. Additionally, mi</t>
        </is>
      </c>
      <c r="N14" s="7">
        <f>IF(E14="GC","1st Call","Other")</f>
        <v/>
      </c>
      <c r="O14" s="7">
        <f>IF(L14&gt;=1,"Complete",IF(L14&gt;0,"In Progress","Not Started"))</f>
        <v/>
      </c>
      <c r="Q14" s="35">
        <f>IFERROR(MID($A$1,FIND(" acq",$A$1)-4,4)*1,"")</f>
        <v/>
      </c>
      <c r="R14" s="7" t="n"/>
      <c r="S14" s="111" t="n"/>
    </row>
    <row r="15" ht="45" customHeight="1">
      <c r="A15" s="7" t="n">
        <v>159</v>
      </c>
      <c r="B15" s="7" t="inlineStr">
        <is>
          <t>84217</t>
        </is>
      </c>
      <c r="C15" s="7" t="inlineStr">
        <is>
          <t>HVAC Preventative Maintenance</t>
        </is>
      </c>
      <c r="D15" s="40" t="inlineStr">
        <is>
          <t>PCA - 5.2  Supply and return air vents were observed with buildup of debris and need cleaning in buildings 10 and 12 due to the
exterior algae and mildew growth.</t>
        </is>
      </c>
      <c r="E15" s="67" t="inlineStr">
        <is>
          <t>Capex</t>
        </is>
      </c>
      <c r="F15" s="7" t="inlineStr">
        <is>
          <t>Year 1</t>
        </is>
      </c>
      <c r="G15" s="20" t="n">
        <v>15600</v>
      </c>
      <c r="H15" s="20" t="n">
        <v>14000</v>
      </c>
      <c r="I15" s="21">
        <f>G15-H15</f>
        <v/>
      </c>
      <c r="J15" s="8">
        <f>IF(G15=0,0,H15/G15)</f>
        <v/>
      </c>
      <c r="K15" s="35" t="inlineStr">
        <is>
          <t>N/A</t>
        </is>
      </c>
      <c r="L15" s="8">
        <f>MIN(J15,1)</f>
        <v/>
      </c>
      <c r="M15" t="inlineStr">
        <is>
          <t>PCA - 5.2  Supply and return air vents were observed with buildup of debris and need cleaning in buildings 10 and 12 due to the
exterior algae and mildew growth.</t>
        </is>
      </c>
      <c r="N15" s="7">
        <f>IF(E15="GC","1st Call","Other")</f>
        <v/>
      </c>
      <c r="O15" s="7">
        <f>IF(L15&gt;=1,"Complete",IF(L15&gt;0,"In Progress","Not Started"))</f>
        <v/>
      </c>
      <c r="Q15" s="35">
        <f>IFERROR(MID($A$1,FIND(" acq",$A$1)-4,4)*1,"")</f>
        <v/>
      </c>
      <c r="R15" s="7" t="n"/>
      <c r="S15" s="111" t="n"/>
    </row>
    <row r="16" ht="30" customHeight="1">
      <c r="A16" s="17" t="n">
        <v>16</v>
      </c>
      <c r="B16" s="7" t="inlineStr">
        <is>
          <t>84303</t>
        </is>
      </c>
      <c r="C16" s="7" t="inlineStr">
        <is>
          <t>Landscape Cleanup and Enhancements</t>
        </is>
      </c>
      <c r="D16" s="40" t="inlineStr">
        <is>
          <t>Initial property tree trim, landscape cleanup, entry and tour path enhancements, etc</t>
        </is>
      </c>
      <c r="E16" s="67" t="inlineStr">
        <is>
          <t>Capex</t>
        </is>
      </c>
      <c r="F16" s="7" t="inlineStr">
        <is>
          <t>Year 1</t>
        </is>
      </c>
      <c r="G16" s="20" t="n">
        <v>15000</v>
      </c>
      <c r="H16" s="20" t="n">
        <v>0</v>
      </c>
      <c r="I16" s="21">
        <f>G16-H16</f>
        <v/>
      </c>
      <c r="J16" s="8">
        <f>IF(G16=0,0,H16/G16)</f>
        <v/>
      </c>
      <c r="K16" s="35" t="inlineStr">
        <is>
          <t>N/A</t>
        </is>
      </c>
      <c r="L16" s="8">
        <f>MIN(J16,1)</f>
        <v/>
      </c>
      <c r="M16" t="inlineStr">
        <is>
          <t>Initial property tree trim, landscape cleanup, entry and tour path enhancements, etc</t>
        </is>
      </c>
      <c r="N16" s="7">
        <f>IF(E16="GC","1st Call","Other")</f>
        <v/>
      </c>
      <c r="O16" s="7">
        <f>IF(L16&gt;=1,"Complete",IF(L16&gt;0,"In Progress","Not Started"))</f>
        <v/>
      </c>
      <c r="Q16" s="35">
        <f>IFERROR(MID($A$1,FIND(" acq",$A$1)-4,4)*1,"")</f>
        <v/>
      </c>
      <c r="R16" s="7" t="n"/>
      <c r="S16" s="111" t="n"/>
    </row>
    <row r="17">
      <c r="A17" s="7" t="n">
        <v>22</v>
      </c>
      <c r="B17" s="7" t="inlineStr">
        <is>
          <t>84201</t>
        </is>
      </c>
      <c r="C17" s="7" t="inlineStr">
        <is>
          <t>Stripe parking areas</t>
        </is>
      </c>
      <c r="D17" s="40" t="inlineStr">
        <is>
          <t>Stripe Parking</t>
        </is>
      </c>
      <c r="E17" s="41" t="inlineStr">
        <is>
          <t>GC</t>
        </is>
      </c>
      <c r="F17" s="7" t="inlineStr">
        <is>
          <t>Year 1</t>
        </is>
      </c>
      <c r="G17" s="20" t="n">
        <v>15000</v>
      </c>
      <c r="H17" s="20" t="n">
        <v>4500</v>
      </c>
      <c r="I17" s="21">
        <f>G17-H17</f>
        <v/>
      </c>
      <c r="J17" s="8">
        <f>IF(G17=0,0,H17/G17)</f>
        <v/>
      </c>
      <c r="K17" s="35" t="n">
        <v>3</v>
      </c>
      <c r="L17" s="8">
        <f>MIN(J17,1)</f>
        <v/>
      </c>
      <c r="M17" t="inlineStr">
        <is>
          <t>Stripe Parking</t>
        </is>
      </c>
      <c r="N17" s="7">
        <f>IF(E17="GC","1st Call","Other")</f>
        <v/>
      </c>
      <c r="O17" s="7">
        <f>IF(L17&gt;=1,"Complete",IF(L17&gt;0,"In Progress","Not Started"))</f>
        <v/>
      </c>
      <c r="Q17" s="35">
        <f>IFERROR(MID($A$1,FIND(" acq",$A$1)-4,4)*1,"")</f>
        <v/>
      </c>
      <c r="R17" s="7" t="n"/>
      <c r="S17" s="111" t="n"/>
    </row>
    <row r="18">
      <c r="A18" s="17" t="n">
        <v>54</v>
      </c>
      <c r="B18" s="7" t="inlineStr">
        <is>
          <t>84110</t>
        </is>
      </c>
      <c r="C18" s="7" t="inlineStr">
        <is>
          <t>Concrete deck / floor fill</t>
        </is>
      </c>
      <c r="D18" s="40" t="inlineStr">
        <is>
          <t>Grind and seal cracks in light weight concrete landings</t>
        </is>
      </c>
      <c r="E18" s="41" t="inlineStr">
        <is>
          <t>GC</t>
        </is>
      </c>
      <c r="F18" s="7" t="inlineStr">
        <is>
          <t>Year 1</t>
        </is>
      </c>
      <c r="G18" s="20" t="n">
        <v>15000</v>
      </c>
      <c r="H18" s="20" t="n">
        <v>15000</v>
      </c>
      <c r="I18" s="21">
        <f>G18-H18</f>
        <v/>
      </c>
      <c r="J18" s="8">
        <f>IF(G18=0,0,H18/G18)</f>
        <v/>
      </c>
      <c r="K18" s="35" t="n">
        <v>0</v>
      </c>
      <c r="L18" s="8">
        <f>MIN(J18,1)</f>
        <v/>
      </c>
      <c r="M18" t="inlineStr">
        <is>
          <t>Grind and seal cracks in light weight concrete landings</t>
        </is>
      </c>
      <c r="N18" s="7">
        <f>IF(E18="GC","1st Call","Other")</f>
        <v/>
      </c>
      <c r="O18" s="7">
        <f>IF(L18&gt;=1,"Complete",IF(L18&gt;0,"In Progress","Not Started"))</f>
        <v/>
      </c>
      <c r="Q18" s="35">
        <f>IFERROR(MID($A$1,FIND(" acq",$A$1)-4,4)*1,"")</f>
        <v/>
      </c>
      <c r="R18" s="7" t="n"/>
      <c r="S18" s="111" t="n"/>
    </row>
    <row r="19" ht="105" customHeight="1">
      <c r="A19" s="7" t="n">
        <v>82</v>
      </c>
      <c r="B19" s="7" t="inlineStr">
        <is>
          <t>84106</t>
        </is>
      </c>
      <c r="C19" s="7" t="inlineStr">
        <is>
          <t>Drier vents</t>
        </is>
      </c>
      <c r="D19" s="40" t="inlineStr">
        <is>
          <t>PNA - Clean all dryer vents. PCA 5.2 Some of the dryer vents appeared to be damaged and full of debris. Cracked or vents that are missing louvres may allow pests and debris to enter the ventilation system. Numerous vents and related ducts were filled with lint and debris. This can cause the dryers to overheat and ignite the lint causing a fire hazard. Repair and cleaning of the vents is recommended.</t>
        </is>
      </c>
      <c r="E19" s="41" t="inlineStr">
        <is>
          <t>GC</t>
        </is>
      </c>
      <c r="F19" s="7" t="inlineStr">
        <is>
          <t>Year 1</t>
        </is>
      </c>
      <c r="G19" s="20" t="n">
        <v>14400</v>
      </c>
      <c r="H19" s="20" t="n">
        <v>14400</v>
      </c>
      <c r="I19" s="21">
        <f>G19-H19</f>
        <v/>
      </c>
      <c r="J19" s="8">
        <f>IF(G19=0,0,H19/G19)</f>
        <v/>
      </c>
      <c r="K19" s="35" t="n">
        <v>0</v>
      </c>
      <c r="L19" s="8">
        <f>MIN(J19,1)</f>
        <v/>
      </c>
      <c r="M19" t="inlineStr">
        <is>
          <t>PNA - Clean all dryer vents. PCA 5.2 Some of the dryer vents appeared to be damaged and full of debris. Cracked or vents that are missing louvres may allow pests and debris to enter the ventilation sy</t>
        </is>
      </c>
      <c r="N19" s="7">
        <f>IF(E19="GC","1st Call","Other")</f>
        <v/>
      </c>
      <c r="O19" s="7">
        <f>IF(L19&gt;=1,"Complete",IF(L19&gt;0,"In Progress","Not Started"))</f>
        <v/>
      </c>
      <c r="Q19" s="35">
        <f>IFERROR(MID($A$1,FIND(" acq",$A$1)-4,4)*1,"")</f>
        <v/>
      </c>
      <c r="R19" s="7" t="n"/>
      <c r="S19" s="111" t="n"/>
    </row>
    <row r="20" ht="165" customHeight="1">
      <c r="A20" s="17" t="n">
        <v>18</v>
      </c>
      <c r="B20" s="7" t="inlineStr">
        <is>
          <t>84115</t>
        </is>
      </c>
      <c r="C20" s="7" t="inlineStr">
        <is>
          <t>Sidewalks</t>
        </is>
      </c>
      <c r="D20" s="40" t="inlineStr">
        <is>
          <t>PNA - Remove and replace areas of trip hazards.  PCA 3.2.3 -Areas of linear cracking was observed in the concrete walkways on the south elevation of Building 11, east adjacent
to Building 10 and 12, east and southeast adjacent to Building 9, east adjacent to Buildings 7 and 9, and northwest
adjacent to Building 6. In addition, a trip hazard comprised of a heaved concrete walkway section was observed
north adjacent to Building 10. Crack sealing of the noted area and repair/grinding of the noted heaved concrete
section is recommended. Remove and replace areas of trip hazards</t>
        </is>
      </c>
      <c r="E20" s="41" t="inlineStr">
        <is>
          <t>GC</t>
        </is>
      </c>
      <c r="F20" s="7" t="inlineStr">
        <is>
          <t>Year 1</t>
        </is>
      </c>
      <c r="G20" s="20" t="n">
        <v>14000</v>
      </c>
      <c r="H20" s="20" t="n">
        <v>14000</v>
      </c>
      <c r="I20" s="21">
        <f>G20-H20</f>
        <v/>
      </c>
      <c r="J20" s="8">
        <f>IF(G20=0,0,H20/G20)</f>
        <v/>
      </c>
      <c r="K20" s="35" t="n">
        <v>0</v>
      </c>
      <c r="L20" s="8">
        <f>MIN(J20,1)</f>
        <v/>
      </c>
      <c r="M20" t="inlineStr">
        <is>
          <t>PNA - Remove and replace areas of trip hazards.  PCA 3.2.3 -Areas of linear cracking was observed in the concrete walkways on the south elevation of Building 11, east adjacent
to Building 10 and 12, e</t>
        </is>
      </c>
      <c r="N20" s="7">
        <f>IF(E20="GC","1st Call","Other")</f>
        <v/>
      </c>
      <c r="O20" s="7">
        <f>IF(L20&gt;=1,"Complete",IF(L20&gt;0,"In Progress","Not Started"))</f>
        <v/>
      </c>
      <c r="Q20" s="35">
        <f>IFERROR(MID($A$1,FIND(" acq",$A$1)-4,4)*1,"")</f>
        <v/>
      </c>
      <c r="R20" s="7" t="n"/>
      <c r="S20" s="111" t="n"/>
    </row>
    <row r="21" ht="90" customHeight="1">
      <c r="A21" s="7" t="n">
        <v>67</v>
      </c>
      <c r="B21" s="7" t="inlineStr">
        <is>
          <t>84433</t>
        </is>
      </c>
      <c r="C21" s="7" t="inlineStr">
        <is>
          <t>Asphalt composite shingle roofing</t>
        </is>
      </c>
      <c r="D21" s="40" t="inlineStr">
        <is>
          <t>PNA - Roof tune up.  PCA 4.4.1 - Unit 606 was observed to have water staining on the ceiling indicative of a roof leak. Partner recommends retaining a
licensed roofing contractor to locate to source of the water infiltration and perform necessary repairs (yr1). Roof replacement - asphalt shingles</t>
        </is>
      </c>
      <c r="E21" s="41" t="inlineStr">
        <is>
          <t>GC</t>
        </is>
      </c>
      <c r="F21" s="7" t="inlineStr">
        <is>
          <t>Year 1</t>
        </is>
      </c>
      <c r="G21" s="20" t="n">
        <v>13000</v>
      </c>
      <c r="H21" s="20" t="n">
        <v>13000</v>
      </c>
      <c r="I21" s="21">
        <f>G21-H21</f>
        <v/>
      </c>
      <c r="J21" s="8">
        <f>IF(G21=0,0,H21/G21)</f>
        <v/>
      </c>
      <c r="K21" s="35" t="n">
        <v>0</v>
      </c>
      <c r="L21" s="8">
        <f>MIN(J21,1)</f>
        <v/>
      </c>
      <c r="M21" t="inlineStr">
        <is>
          <t>PNA - Roof tune up.  PCA 4.4.1 - Unit 606 was observed to have water staining on the ceiling indicative of a roof leak. Partner recommends retaining a
licensed roofing contractor to locate to source o</t>
        </is>
      </c>
      <c r="N21" s="7">
        <f>IF(E21="GC","1st Call","Other")</f>
        <v/>
      </c>
      <c r="O21" s="7">
        <f>IF(L21&gt;=1,"Complete",IF(L21&gt;0,"In Progress","Not Started"))</f>
        <v/>
      </c>
      <c r="Q21" s="35">
        <f>IFERROR(MID($A$1,FIND(" acq",$A$1)-4,4)*1,"")</f>
        <v/>
      </c>
      <c r="R21" s="7" t="n"/>
      <c r="S21" s="111" t="n"/>
    </row>
    <row r="22" ht="120" customHeight="1">
      <c r="A22" s="17" t="n">
        <v>131</v>
      </c>
      <c r="B22" s="7" t="inlineStr">
        <is>
          <t>84195</t>
        </is>
      </c>
      <c r="C22" s="7" t="inlineStr">
        <is>
          <t>Playground</t>
        </is>
      </c>
      <c r="D22" s="40" t="inlineStr">
        <is>
          <t>PCA 3.2.9 - Partner observed that the ground cover beneath the play equipment consisted of grass. According to the Consumer
Product Safety Commission (CPSC), grass is considered an inappropriate surfacing type for playgrounds. Grass
does not provide as much impact absorption compared to other surfaces. As a safety precaution, Partner
recommends removal and replacement with a CPSC approved uncompressed ground cover.</t>
        </is>
      </c>
      <c r="E22" s="67" t="inlineStr">
        <is>
          <t>Capex</t>
        </is>
      </c>
      <c r="F22" s="7" t="inlineStr">
        <is>
          <t>Year 1</t>
        </is>
      </c>
      <c r="G22" s="20" t="n">
        <v>11250</v>
      </c>
      <c r="H22" s="20" t="n">
        <v>12048</v>
      </c>
      <c r="I22" s="21">
        <f>G22-H22</f>
        <v/>
      </c>
      <c r="J22" s="8">
        <f>IF(G22=0,0,H22/G22)</f>
        <v/>
      </c>
      <c r="K22" s="35" t="inlineStr">
        <is>
          <t>N/A</t>
        </is>
      </c>
      <c r="L22" s="8">
        <f>MIN(J22,1)</f>
        <v/>
      </c>
      <c r="M22" t="inlineStr">
        <is>
          <t>PCA 3.2.9 - Partner observed that the ground cover beneath the play equipment consisted of grass. According to the Consumer
Product Safety Commission (CPSC), grass is considered an inappropriate surfa</t>
        </is>
      </c>
      <c r="N22" s="7">
        <f>IF(E22="GC","1st Call","Other")</f>
        <v/>
      </c>
      <c r="O22" s="7">
        <f>IF(L22&gt;=1,"Complete",IF(L22&gt;0,"In Progress","Not Started"))</f>
        <v/>
      </c>
      <c r="Q22" s="35">
        <f>IFERROR(MID($A$1,FIND(" acq",$A$1)-4,4)*1,"")</f>
        <v/>
      </c>
      <c r="R22" s="7" t="n"/>
      <c r="S22" s="111" t="n"/>
    </row>
    <row r="23">
      <c r="A23" s="7" t="n">
        <v>116</v>
      </c>
      <c r="B23" s="7" t="inlineStr">
        <is>
          <t>84103</t>
        </is>
      </c>
      <c r="C23" s="7" t="inlineStr">
        <is>
          <t>Signage</t>
        </is>
      </c>
      <c r="D23" s="40" t="inlineStr">
        <is>
          <t>Budget for wall signage, current is dated.</t>
        </is>
      </c>
      <c r="E23" s="67" t="inlineStr">
        <is>
          <t>Capex</t>
        </is>
      </c>
      <c r="F23" s="7" t="inlineStr">
        <is>
          <t>Year 1</t>
        </is>
      </c>
      <c r="G23" s="20" t="n">
        <v>10000</v>
      </c>
      <c r="H23" s="20" t="n">
        <v>0</v>
      </c>
      <c r="I23" s="21">
        <f>G23-H23</f>
        <v/>
      </c>
      <c r="J23" s="8">
        <f>IF(G23=0,0,H23/G23)</f>
        <v/>
      </c>
      <c r="K23" s="35" t="inlineStr">
        <is>
          <t>N/A</t>
        </is>
      </c>
      <c r="L23" s="8">
        <f>MIN(J23,1)</f>
        <v/>
      </c>
      <c r="M23" t="inlineStr">
        <is>
          <t>Budget for wall signage, current is dated.</t>
        </is>
      </c>
      <c r="N23" s="7">
        <f>IF(E23="GC","1st Call","Other")</f>
        <v/>
      </c>
      <c r="O23" s="7">
        <f>IF(L23&gt;=1,"Complete",IF(L23&gt;0,"In Progress","Not Started"))</f>
        <v/>
      </c>
      <c r="Q23" s="35">
        <f>IFERROR(MID($A$1,FIND(" acq",$A$1)-4,4)*1,"")</f>
        <v/>
      </c>
      <c r="R23" s="7" t="n"/>
      <c r="S23" s="111" t="n"/>
    </row>
    <row r="24" ht="30" customHeight="1">
      <c r="A24" s="17" t="n">
        <v>143</v>
      </c>
      <c r="B24" s="7" t="inlineStr">
        <is>
          <t>83440</t>
        </is>
      </c>
      <c r="C24" s="7" t="inlineStr">
        <is>
          <t>Tools &amp; Equipment</t>
        </is>
      </c>
      <c r="D24" s="40" t="inlineStr">
        <is>
          <t>Water Restoration Equipment- Dehumidifier, 2 blowers, Wet vac
Miscellaneous tools</t>
        </is>
      </c>
      <c r="E24" s="67" t="inlineStr">
        <is>
          <t>Capex</t>
        </is>
      </c>
      <c r="F24" s="7" t="inlineStr">
        <is>
          <t>Year 1</t>
        </is>
      </c>
      <c r="G24" s="20" t="n">
        <v>10000</v>
      </c>
      <c r="H24" s="20" t="n">
        <v>866</v>
      </c>
      <c r="I24" s="21">
        <f>G24-H24</f>
        <v/>
      </c>
      <c r="J24" s="8">
        <f>IF(G24=0,0,H24/G24)</f>
        <v/>
      </c>
      <c r="K24" s="35" t="inlineStr">
        <is>
          <t>N/A</t>
        </is>
      </c>
      <c r="L24" s="8">
        <f>MIN(J24,1)</f>
        <v/>
      </c>
      <c r="M24" t="inlineStr">
        <is>
          <t>Water Restoration Equipment- Dehumidifier, 2 blowers, Wet vac
Miscellaneous tools</t>
        </is>
      </c>
      <c r="N24" s="7">
        <f>IF(E24="GC","1st Call","Other")</f>
        <v/>
      </c>
      <c r="O24" s="7">
        <f>IF(L24&gt;=1,"Complete",IF(L24&gt;0,"In Progress","Not Started"))</f>
        <v/>
      </c>
      <c r="Q24" s="35">
        <f>IFERROR(MID($A$1,FIND(" acq",$A$1)-4,4)*1,"")</f>
        <v/>
      </c>
      <c r="R24" s="7" t="n"/>
      <c r="S24" s="111" t="n"/>
    </row>
    <row r="25">
      <c r="A25" s="7" t="n">
        <v>81</v>
      </c>
      <c r="B25" s="7" t="inlineStr">
        <is>
          <t>84105</t>
        </is>
      </c>
      <c r="C25" s="7" t="inlineStr">
        <is>
          <t>Repair / replace wood trim</t>
        </is>
      </c>
      <c r="D25" s="40" t="inlineStr">
        <is>
          <t>PNA - Replace damaged trim</t>
        </is>
      </c>
      <c r="E25" s="41" t="inlineStr">
        <is>
          <t>GC</t>
        </is>
      </c>
      <c r="F25" s="7" t="inlineStr">
        <is>
          <t>Year 1</t>
        </is>
      </c>
      <c r="G25" s="20" t="n">
        <v>8000</v>
      </c>
      <c r="H25" s="20" t="n">
        <v>8000</v>
      </c>
      <c r="I25" s="21">
        <f>G25-H25</f>
        <v/>
      </c>
      <c r="J25" s="8">
        <f>IF(G25=0,0,H25/G25)</f>
        <v/>
      </c>
      <c r="K25" s="35" t="n">
        <v>0</v>
      </c>
      <c r="L25" s="8">
        <f>MIN(J25,1)</f>
        <v/>
      </c>
      <c r="M25" t="inlineStr">
        <is>
          <t>PNA - Replace damaged trim</t>
        </is>
      </c>
      <c r="N25" s="7">
        <f>IF(E25="GC","1st Call","Other")</f>
        <v/>
      </c>
      <c r="O25" s="7">
        <f>IF(L25&gt;=1,"Complete",IF(L25&gt;0,"In Progress","Not Started"))</f>
        <v/>
      </c>
      <c r="Q25" s="35">
        <f>IFERROR(MID($A$1,FIND(" acq",$A$1)-4,4)*1,"")</f>
        <v/>
      </c>
      <c r="R25" s="7" t="n"/>
      <c r="S25" s="111" t="n"/>
    </row>
    <row r="26">
      <c r="A26" s="17" t="n">
        <v>144</v>
      </c>
      <c r="B26" s="7" t="inlineStr">
        <is>
          <t>83375</t>
        </is>
      </c>
      <c r="C26" s="7" t="inlineStr">
        <is>
          <t>Golf Cart</t>
        </is>
      </c>
      <c r="D26" s="40" t="inlineStr">
        <is>
          <t>Don't have any carts, nowhere to park them. Could budget for one</t>
        </is>
      </c>
      <c r="E26" s="69" t="inlineStr">
        <is>
          <t>PMC</t>
        </is>
      </c>
      <c r="F26" s="7" t="inlineStr">
        <is>
          <t>Year 1</t>
        </is>
      </c>
      <c r="G26" s="20" t="n">
        <v>8000</v>
      </c>
      <c r="H26" s="20" t="n">
        <v>0</v>
      </c>
      <c r="I26" s="21">
        <f>G26-H26</f>
        <v/>
      </c>
      <c r="J26" s="8">
        <f>IF(G26=0,0,H26/G26)</f>
        <v/>
      </c>
      <c r="K26" s="35" t="inlineStr">
        <is>
          <t>N/A</t>
        </is>
      </c>
      <c r="L26" s="8">
        <f>MIN(J26,1)</f>
        <v/>
      </c>
      <c r="M26" t="inlineStr">
        <is>
          <t>Don't have any carts, nowhere to park them. Could budget for one</t>
        </is>
      </c>
      <c r="N26" s="7">
        <f>IF(E26="GC","1st Call","Other")</f>
        <v/>
      </c>
      <c r="O26" s="7">
        <f>IF(L26&gt;=1,"Complete",IF(L26&gt;0,"In Progress","Not Started"))</f>
        <v/>
      </c>
      <c r="Q26" s="35">
        <f>IFERROR(MID($A$1,FIND(" acq",$A$1)-4,4)*1,"")</f>
        <v/>
      </c>
      <c r="R26" s="7" t="n"/>
      <c r="S26" s="111" t="n"/>
    </row>
    <row r="27" ht="60" customHeight="1">
      <c r="A27" s="7" t="n">
        <v>68</v>
      </c>
      <c r="B27" s="7" t="inlineStr">
        <is>
          <t>84202</t>
        </is>
      </c>
      <c r="C27" s="7" t="inlineStr">
        <is>
          <t>Gutters &amp; downspouts</t>
        </is>
      </c>
      <c r="D27" s="40" t="inlineStr">
        <is>
          <t>PNA - Clean, repitch, and secure gutters.  PCA 4.4.2 - Building 1 was observed to have a missing gutter system on the south elevation. Replacement of the missing gutter
system is recommended to maintain proper roof drainage.</t>
        </is>
      </c>
      <c r="E27" s="41" t="inlineStr">
        <is>
          <t>GC</t>
        </is>
      </c>
      <c r="F27" s="7" t="inlineStr">
        <is>
          <t>Year 1</t>
        </is>
      </c>
      <c r="G27" s="20" t="n">
        <v>7500</v>
      </c>
      <c r="H27" s="20" t="n">
        <v>7500</v>
      </c>
      <c r="I27" s="21">
        <f>G27-H27</f>
        <v/>
      </c>
      <c r="J27" s="8">
        <f>IF(G27=0,0,H27/G27)</f>
        <v/>
      </c>
      <c r="K27" s="35" t="n">
        <v>0</v>
      </c>
      <c r="L27" s="8">
        <f>MIN(J27,1)</f>
        <v/>
      </c>
      <c r="M27" t="inlineStr">
        <is>
          <t>PNA - Clean, repitch, and secure gutters.  PCA 4.4.2 - Building 1 was observed to have a missing gutter system on the south elevation. Replacement of the missing gutter
system is recommended to mainta</t>
        </is>
      </c>
      <c r="N27" s="7">
        <f>IF(E27="GC","1st Call","Other")</f>
        <v/>
      </c>
      <c r="O27" s="7">
        <f>IF(L27&gt;=1,"Complete",IF(L27&gt;0,"In Progress","Not Started"))</f>
        <v/>
      </c>
      <c r="Q27" s="35">
        <f>IFERROR(MID($A$1,FIND(" acq",$A$1)-4,4)*1,"")</f>
        <v/>
      </c>
      <c r="R27" s="7" t="n"/>
      <c r="S27" s="111" t="n"/>
    </row>
    <row r="28" ht="150" customHeight="1">
      <c r="A28" s="17" t="n">
        <v>78</v>
      </c>
      <c r="B28" s="7" t="inlineStr">
        <is>
          <t>84206</t>
        </is>
      </c>
      <c r="C28" s="7" t="inlineStr">
        <is>
          <t>Repair / replace cement fiber siding</t>
        </is>
      </c>
      <c r="D28" s="40" t="inlineStr">
        <is>
          <t>PNA - Siding repairs.   PCA 4.3.1 - Damaged fiber cement lap board siding was observed on the east elevation of Building 12 and 9. Wood trim located
adjacent to the fire riser rooms on Buildings 5, and 9, the northeast corner of Building 9, and adjacent to Unit 601
was observed to be damaged. In addition, areas of damaged fascia was located at the soffit areas was observed on
the west elevation of Buildings 9, 8, and 7, and on the east elevation of Building 5. Repair / replacement of the
damaged exterior components is warranted</t>
        </is>
      </c>
      <c r="E28" s="41" t="inlineStr">
        <is>
          <t>GC</t>
        </is>
      </c>
      <c r="F28" s="7" t="inlineStr">
        <is>
          <t>Year 1</t>
        </is>
      </c>
      <c r="G28" s="20" t="n">
        <v>7500</v>
      </c>
      <c r="H28" s="20" t="n">
        <v>7500</v>
      </c>
      <c r="I28" s="21">
        <f>G28-H28</f>
        <v/>
      </c>
      <c r="J28" s="8">
        <f>IF(G28=0,0,H28/G28)</f>
        <v/>
      </c>
      <c r="K28" s="35" t="n">
        <v>0</v>
      </c>
      <c r="L28" s="8">
        <f>MIN(J28,1)</f>
        <v/>
      </c>
      <c r="M28" t="inlineStr">
        <is>
          <t>PNA - Siding repairs.   PCA 4.3.1 - Damaged fiber cement lap board siding was observed on the east elevation of Building 12 and 9. Wood trim located
adjacent to the fire riser rooms on Buildings 5, an</t>
        </is>
      </c>
      <c r="N28" s="7">
        <f>IF(E28="GC","1st Call","Other")</f>
        <v/>
      </c>
      <c r="O28" s="7">
        <f>IF(L28&gt;=1,"Complete",IF(L28&gt;0,"In Progress","Not Started"))</f>
        <v/>
      </c>
      <c r="Q28" s="35">
        <f>IFERROR(MID($A$1,FIND(" acq",$A$1)-4,4)*1,"")</f>
        <v/>
      </c>
      <c r="R28" s="7" t="n"/>
      <c r="S28" s="111" t="n"/>
    </row>
    <row r="29">
      <c r="A29" s="7" t="n">
        <v>110</v>
      </c>
      <c r="B29" s="7" t="inlineStr">
        <is>
          <t>82206</t>
        </is>
      </c>
      <c r="C29" s="7" t="inlineStr">
        <is>
          <t>Garabage Disposals</t>
        </is>
      </c>
      <c r="D29" s="40" t="inlineStr">
        <is>
          <t>Interior Replacements</t>
        </is>
      </c>
      <c r="E29" s="69" t="inlineStr">
        <is>
          <t>PMC</t>
        </is>
      </c>
      <c r="F29" s="7" t="inlineStr">
        <is>
          <t>Project</t>
        </is>
      </c>
      <c r="G29" s="20" t="n">
        <v>7500</v>
      </c>
      <c r="H29" s="20" t="n">
        <v>0</v>
      </c>
      <c r="I29" s="21">
        <f>G29-H29</f>
        <v/>
      </c>
      <c r="J29" s="8">
        <f>IF(G29=0,0,H29/G29)</f>
        <v/>
      </c>
      <c r="K29" s="35" t="inlineStr">
        <is>
          <t>N/A</t>
        </is>
      </c>
      <c r="L29" s="8">
        <f>MIN(J29,1)</f>
        <v/>
      </c>
      <c r="M29" t="inlineStr">
        <is>
          <t>Interior Replacements</t>
        </is>
      </c>
      <c r="N29" s="7">
        <f>IF(E29="GC","1st Call","Other")</f>
        <v/>
      </c>
      <c r="O29" s="7">
        <f>IF(L29&gt;=1,"Complete",IF(L29&gt;0,"In Progress","Not Started"))</f>
        <v/>
      </c>
      <c r="Q29" s="35">
        <f>IFERROR(MID($A$1,FIND(" acq",$A$1)-4,4)*1,"")</f>
        <v/>
      </c>
      <c r="R29" s="7" t="n"/>
      <c r="S29" s="111" t="n"/>
    </row>
    <row r="30">
      <c r="A30" s="17" t="n">
        <v>70</v>
      </c>
      <c r="B30" s="7" t="inlineStr">
        <is>
          <t>84433</t>
        </is>
      </c>
      <c r="C30" s="7" t="inlineStr">
        <is>
          <t xml:space="preserve">Sealants &amp; caulking </t>
        </is>
      </c>
      <c r="D30" s="40" t="inlineStr">
        <is>
          <t>Roof Sealants</t>
        </is>
      </c>
      <c r="E30" s="41" t="inlineStr">
        <is>
          <t>GC</t>
        </is>
      </c>
      <c r="F30" s="7" t="inlineStr">
        <is>
          <t>Year 1</t>
        </is>
      </c>
      <c r="G30" s="20" t="n">
        <v>6000</v>
      </c>
      <c r="H30" s="20" t="n">
        <v>6000</v>
      </c>
      <c r="I30" s="21">
        <f>G30-H30</f>
        <v/>
      </c>
      <c r="J30" s="8">
        <f>IF(G30=0,0,H30/G30)</f>
        <v/>
      </c>
      <c r="K30" s="35" t="n">
        <v>0</v>
      </c>
      <c r="L30" s="8">
        <f>MIN(J30,1)</f>
        <v/>
      </c>
      <c r="M30" t="inlineStr">
        <is>
          <t>Roof Sealants</t>
        </is>
      </c>
      <c r="N30" s="7">
        <f>IF(E30="GC","1st Call","Other")</f>
        <v/>
      </c>
      <c r="O30" s="7">
        <f>IF(L30&gt;=1,"Complete",IF(L30&gt;0,"In Progress","Not Started"))</f>
        <v/>
      </c>
      <c r="Q30" s="35">
        <f>IFERROR(MID($A$1,FIND(" acq",$A$1)-4,4)*1,"")</f>
        <v/>
      </c>
      <c r="R30" s="7" t="n"/>
      <c r="S30" s="111" t="n"/>
    </row>
    <row r="31">
      <c r="A31" s="7" t="n">
        <v>79</v>
      </c>
      <c r="B31" s="7" t="inlineStr">
        <is>
          <t>84120</t>
        </is>
      </c>
      <c r="C31" s="7" t="inlineStr">
        <is>
          <t>Breezeways</t>
        </is>
      </c>
      <c r="D31" s="40" t="inlineStr">
        <is>
          <t>PNA - Repair soffits</t>
        </is>
      </c>
      <c r="E31" s="41" t="inlineStr">
        <is>
          <t>GC</t>
        </is>
      </c>
      <c r="F31" s="7" t="inlineStr">
        <is>
          <t>Year 1</t>
        </is>
      </c>
      <c r="G31" s="20" t="n">
        <v>6000</v>
      </c>
      <c r="H31" s="20" t="n">
        <v>6000</v>
      </c>
      <c r="I31" s="21">
        <f>G31-H31</f>
        <v/>
      </c>
      <c r="J31" s="8">
        <f>IF(G31=0,0,H31/G31)</f>
        <v/>
      </c>
      <c r="K31" s="35" t="n">
        <v>0</v>
      </c>
      <c r="L31" s="8">
        <f>MIN(J31,1)</f>
        <v/>
      </c>
      <c r="M31" t="inlineStr">
        <is>
          <t>PNA - Repair soffits</t>
        </is>
      </c>
      <c r="N31" s="7">
        <f>IF(E31="GC","1st Call","Other")</f>
        <v/>
      </c>
      <c r="O31" s="7">
        <f>IF(L31&gt;=1,"Complete",IF(L31&gt;0,"In Progress","Not Started"))</f>
        <v/>
      </c>
      <c r="Q31" s="35">
        <f>IFERROR(MID($A$1,FIND(" acq",$A$1)-4,4)*1,"")</f>
        <v/>
      </c>
      <c r="R31" s="7" t="n"/>
      <c r="S31" s="111" t="n"/>
    </row>
    <row r="32">
      <c r="A32" s="17" t="n">
        <v>69</v>
      </c>
      <c r="B32" s="7" t="inlineStr">
        <is>
          <t>84433</t>
        </is>
      </c>
      <c r="C32" s="7" t="inlineStr">
        <is>
          <t>Flashing</t>
        </is>
      </c>
      <c r="D32" s="40" t="inlineStr">
        <is>
          <t>Repair damaged flashing</t>
        </is>
      </c>
      <c r="E32" s="41" t="inlineStr">
        <is>
          <t>GC</t>
        </is>
      </c>
      <c r="F32" s="7" t="inlineStr">
        <is>
          <t>Year 1</t>
        </is>
      </c>
      <c r="G32" s="20" t="n">
        <v>5000</v>
      </c>
      <c r="H32" s="20" t="n">
        <v>5000</v>
      </c>
      <c r="I32" s="21">
        <f>G32-H32</f>
        <v/>
      </c>
      <c r="J32" s="8">
        <f>IF(G32=0,0,H32/G32)</f>
        <v/>
      </c>
      <c r="K32" s="35" t="n">
        <v>0</v>
      </c>
      <c r="L32" s="8">
        <f>MIN(J32,1)</f>
        <v/>
      </c>
      <c r="M32" t="inlineStr">
        <is>
          <t>Repair damaged flashing</t>
        </is>
      </c>
      <c r="N32" s="7">
        <f>IF(E32="GC","1st Call","Other")</f>
        <v/>
      </c>
      <c r="O32" s="7">
        <f>IF(L32&gt;=1,"Complete",IF(L32&gt;0,"In Progress","Not Started"))</f>
        <v/>
      </c>
      <c r="Q32" s="35">
        <f>IFERROR(MID($A$1,FIND(" acq",$A$1)-4,4)*1,"")</f>
        <v/>
      </c>
      <c r="R32" s="7" t="n"/>
      <c r="S32" s="111" t="n"/>
    </row>
    <row r="33">
      <c r="A33" s="7" t="n">
        <v>122</v>
      </c>
      <c r="B33" s="7" t="inlineStr">
        <is>
          <t>84306</t>
        </is>
      </c>
      <c r="C33" s="7" t="inlineStr">
        <is>
          <t>Clubhouse / Office Furniture</t>
        </is>
      </c>
      <c r="D33" s="40" t="inlineStr">
        <is>
          <t>No clubhouse, allowance for office furniture</t>
        </is>
      </c>
      <c r="E33" s="69" t="inlineStr">
        <is>
          <t>PMC</t>
        </is>
      </c>
      <c r="F33" s="7" t="inlineStr">
        <is>
          <t>Project</t>
        </is>
      </c>
      <c r="G33" s="20" t="n">
        <v>5000</v>
      </c>
      <c r="H33" s="20" t="n">
        <v>0</v>
      </c>
      <c r="I33" s="21">
        <f>G33-H33</f>
        <v/>
      </c>
      <c r="J33" s="8">
        <f>IF(G33=0,0,H33/G33)</f>
        <v/>
      </c>
      <c r="K33" s="35" t="inlineStr">
        <is>
          <t>N/A</t>
        </is>
      </c>
      <c r="L33" s="8">
        <f>MIN(J33,1)</f>
        <v/>
      </c>
      <c r="M33" t="inlineStr">
        <is>
          <t>No clubhouse, allowance for office furniture</t>
        </is>
      </c>
      <c r="N33" s="7">
        <f>IF(E33="GC","1st Call","Other")</f>
        <v/>
      </c>
      <c r="O33" s="7">
        <f>IF(L33&gt;=1,"Complete",IF(L33&gt;0,"In Progress","Not Started"))</f>
        <v/>
      </c>
      <c r="Q33" s="35">
        <f>IFERROR(MID($A$1,FIND(" acq",$A$1)-4,4)*1,"")</f>
        <v/>
      </c>
      <c r="R33" s="7" t="n"/>
      <c r="S33" s="111" t="n"/>
    </row>
    <row r="34">
      <c r="A34" s="17" t="n">
        <v>123</v>
      </c>
      <c r="B34" s="7" t="inlineStr">
        <is>
          <t>82140</t>
        </is>
      </c>
      <c r="C34" s="7" t="inlineStr">
        <is>
          <t>Computers</t>
        </is>
      </c>
      <c r="D34" s="40" t="inlineStr">
        <is>
          <t>Budget for 2 replacement</t>
        </is>
      </c>
      <c r="E34" s="69" t="inlineStr">
        <is>
          <t>PMC</t>
        </is>
      </c>
      <c r="F34" s="7" t="inlineStr">
        <is>
          <t>Project</t>
        </is>
      </c>
      <c r="G34" s="20" t="n">
        <v>4000</v>
      </c>
      <c r="H34" s="20" t="n">
        <v>9877</v>
      </c>
      <c r="I34" s="21">
        <f>G34-H34</f>
        <v/>
      </c>
      <c r="J34" s="8">
        <f>IF(G34=0,0,H34/G34)</f>
        <v/>
      </c>
      <c r="K34" s="35" t="inlineStr">
        <is>
          <t>N/A</t>
        </is>
      </c>
      <c r="L34" s="8">
        <f>MIN(J34,1)</f>
        <v/>
      </c>
      <c r="M34" t="inlineStr">
        <is>
          <t>Budget for 2 replacement</t>
        </is>
      </c>
      <c r="N34" s="7">
        <f>IF(E34="GC","1st Call","Other")</f>
        <v/>
      </c>
      <c r="O34" s="7">
        <f>IF(L34&gt;=1,"Complete",IF(L34&gt;0,"In Progress","Not Started"))</f>
        <v/>
      </c>
      <c r="Q34" s="35">
        <f>IFERROR(MID($A$1,FIND(" acq",$A$1)-4,4)*1,"")</f>
        <v/>
      </c>
      <c r="R34" s="7" t="n"/>
      <c r="S34" s="111" t="n"/>
    </row>
    <row r="35" ht="30" customHeight="1">
      <c r="A35" s="7" t="n">
        <v>121</v>
      </c>
      <c r="B35" s="7" t="inlineStr">
        <is>
          <t>84208</t>
        </is>
      </c>
      <c r="C35" s="7" t="inlineStr">
        <is>
          <t>Clubhouse / Office Remodel</t>
        </is>
      </c>
      <c r="D35" s="40" t="inlineStr">
        <is>
          <t>PCA 7.1 - Installation of grab bars adjacent to the commode in the leasing office</t>
        </is>
      </c>
      <c r="E35" s="69" t="inlineStr">
        <is>
          <t>PMC</t>
        </is>
      </c>
      <c r="F35" s="7" t="inlineStr">
        <is>
          <t>Project</t>
        </is>
      </c>
      <c r="G35" s="20" t="n">
        <v>500</v>
      </c>
      <c r="H35" s="20" t="n">
        <v>0</v>
      </c>
      <c r="I35" s="21">
        <f>G35-H35</f>
        <v/>
      </c>
      <c r="J35" s="8">
        <f>IF(G35=0,0,H35/G35)</f>
        <v/>
      </c>
      <c r="K35" s="35" t="inlineStr">
        <is>
          <t>N/A</t>
        </is>
      </c>
      <c r="L35" s="8">
        <f>MIN(J35,1)</f>
        <v/>
      </c>
      <c r="M35" t="inlineStr">
        <is>
          <t>PCA 7.1 - Installation of grab bars adjacent to the commode in the leasing office</t>
        </is>
      </c>
      <c r="N35" s="7">
        <f>IF(E35="GC","1st Call","Other")</f>
        <v/>
      </c>
      <c r="O35" s="7">
        <f>IF(L35&gt;=1,"Complete",IF(L35&gt;0,"In Progress","Not Started"))</f>
        <v/>
      </c>
      <c r="Q35" s="35">
        <f>IFERROR(MID($A$1,FIND(" acq",$A$1)-4,4)*1,"")</f>
        <v/>
      </c>
      <c r="R35" s="7" t="n"/>
      <c r="S35" s="111" t="n"/>
    </row>
    <row r="36" ht="30" customHeight="1">
      <c r="A36" s="17" t="n">
        <v>117</v>
      </c>
      <c r="B36" s="7" t="inlineStr">
        <is>
          <t>84103</t>
        </is>
      </c>
      <c r="C36" s="7" t="inlineStr">
        <is>
          <t>Signage - Site</t>
        </is>
      </c>
      <c r="D36" s="40" t="inlineStr">
        <is>
          <t>PCA 7.1 - Installation of ADA vertical identification parking signage</t>
        </is>
      </c>
      <c r="E36" s="69" t="inlineStr">
        <is>
          <t>PMC</t>
        </is>
      </c>
      <c r="F36" s="7" t="inlineStr">
        <is>
          <t>Project</t>
        </is>
      </c>
      <c r="G36" s="20" t="n">
        <v>450</v>
      </c>
      <c r="H36" s="20" t="n">
        <v>0</v>
      </c>
      <c r="I36" s="21">
        <f>G36-H36</f>
        <v/>
      </c>
      <c r="J36" s="8">
        <f>IF(G36=0,0,H36/G36)</f>
        <v/>
      </c>
      <c r="K36" s="35" t="inlineStr">
        <is>
          <t>N/A</t>
        </is>
      </c>
      <c r="L36" s="8">
        <f>MIN(J36,1)</f>
        <v/>
      </c>
      <c r="M36" t="inlineStr">
        <is>
          <t>PCA 7.1 - Installation of ADA vertical identification parking signage</t>
        </is>
      </c>
      <c r="N36" s="7">
        <f>IF(E36="GC","1st Call","Other")</f>
        <v/>
      </c>
      <c r="O36" s="7">
        <f>IF(L36&gt;=1,"Complete",IF(L36&gt;0,"In Progress","Not Started"))</f>
        <v/>
      </c>
      <c r="Q36" s="35">
        <f>IFERROR(MID($A$1,FIND(" acq",$A$1)-4,4)*1,"")</f>
        <v/>
      </c>
      <c r="R36" s="7" t="n"/>
      <c r="S36" s="111" t="n"/>
    </row>
    <row r="37" ht="30" customHeight="1">
      <c r="A37" s="7" t="n">
        <v>24</v>
      </c>
      <c r="B37" s="7" t="inlineStr">
        <is>
          <t>84221</t>
        </is>
      </c>
      <c r="C37" s="7" t="inlineStr">
        <is>
          <t>ADA parking &amp; curb cuts</t>
        </is>
      </c>
      <c r="D37" s="40" t="inlineStr">
        <is>
          <t>PCA 7.1 - Installation of an access aisle adjacent to the accessible parking stall north adjacent to Building 10</t>
        </is>
      </c>
      <c r="E37" s="41" t="inlineStr">
        <is>
          <t>GC</t>
        </is>
      </c>
      <c r="F37" s="7" t="inlineStr">
        <is>
          <t>Year 1</t>
        </is>
      </c>
      <c r="G37" s="20" t="n">
        <v>250</v>
      </c>
      <c r="H37" s="20" t="n">
        <v>250</v>
      </c>
      <c r="I37" s="21">
        <f>G37-H37</f>
        <v/>
      </c>
      <c r="J37" s="8">
        <f>IF(G37=0,0,H37/G37)</f>
        <v/>
      </c>
      <c r="K37" s="35" t="n">
        <v>0</v>
      </c>
      <c r="L37" s="8">
        <f>MIN(J37,1)</f>
        <v/>
      </c>
      <c r="M37" t="inlineStr">
        <is>
          <t>PCA 7.1 - Installation of an access aisle adjacent to the accessible parking stall north adjacent to Building 10</t>
        </is>
      </c>
      <c r="N37" s="7">
        <f>IF(E37="GC","1st Call","Other")</f>
        <v/>
      </c>
      <c r="O37" s="7">
        <f>IF(L37&gt;=1,"Complete",IF(L37&gt;0,"In Progress","Not Started"))</f>
        <v/>
      </c>
      <c r="Q37" s="35">
        <f>IFERROR(MID($A$1,FIND(" acq",$A$1)-4,4)*1,"")</f>
        <v/>
      </c>
      <c r="R37" s="7" t="n"/>
      <c r="S37" s="111" t="n"/>
    </row>
    <row r="38">
      <c r="D38" s="40" t="n"/>
      <c r="E38" s="41" t="n"/>
      <c r="G38" s="20" t="n"/>
      <c r="H38" s="20" t="n"/>
      <c r="I38" s="21" t="n"/>
      <c r="J38" s="8" t="n"/>
      <c r="K38" s="35" t="n"/>
      <c r="S38" s="112" t="n"/>
    </row>
    <row r="39">
      <c r="C39" s="48" t="inlineStr">
        <is>
          <t>PROJECTS subtotal (excl. contingency/CM fee)</t>
        </is>
      </c>
      <c r="E39" s="68" t="n"/>
      <c r="G39" s="22">
        <f>SUM(G5:G37)</f>
        <v/>
      </c>
      <c r="H39" s="22">
        <f>SUM(H5:H37)</f>
        <v/>
      </c>
      <c r="I39" s="22">
        <f>SUM(I5:I37)</f>
        <v/>
      </c>
      <c r="J39" s="18">
        <f>IF(G39=0,0,H39/G39)</f>
        <v/>
      </c>
      <c r="K39" s="35" t="n"/>
      <c r="L39" s="18">
        <f>MIN(J39,1)</f>
        <v/>
      </c>
      <c r="M39" s="48" t="n"/>
      <c r="N39" s="48" t="n"/>
      <c r="O39" s="48">
        <f>IF(L39&gt;=1,"Complete",IF(L39&gt;0,"In Progress","Not Started"))</f>
        <v/>
      </c>
      <c r="P39" s="48" t="n"/>
      <c r="Q39" s="18" t="n"/>
      <c r="S39" s="112" t="n"/>
    </row>
    <row r="40">
      <c r="E40" s="52" t="n"/>
      <c r="K40" s="35" t="n"/>
      <c r="S40" s="112" t="n"/>
    </row>
    <row r="41">
      <c r="A41" s="7" t="n">
        <v>169</v>
      </c>
      <c r="B41" s="7" t="inlineStr">
        <is>
          <t>84510</t>
        </is>
      </c>
      <c r="C41" s="7" t="inlineStr">
        <is>
          <t>Contingency</t>
        </is>
      </c>
      <c r="D41" s="40" t="inlineStr">
        <is>
          <t>Contingency Amount</t>
        </is>
      </c>
      <c r="E41" s="67" t="inlineStr">
        <is>
          <t>CON</t>
        </is>
      </c>
      <c r="F41" s="15" t="inlineStr">
        <is>
          <t>Contingency</t>
        </is>
      </c>
      <c r="G41" s="20" t="n">
        <v>77339</v>
      </c>
      <c r="H41" s="20" t="n">
        <v>0</v>
      </c>
      <c r="I41" s="21" t="n">
        <v>77339</v>
      </c>
      <c r="J41" s="8">
        <f>IF(G41=0,0,H41/G41)</f>
        <v/>
      </c>
      <c r="K41" s="35" t="inlineStr">
        <is>
          <t>N/A</t>
        </is>
      </c>
      <c r="L41" s="8">
        <f>MIN(J41,1)</f>
        <v/>
      </c>
      <c r="M41" t="inlineStr">
        <is>
          <t>Contingency Amount</t>
        </is>
      </c>
      <c r="N41" s="7">
        <f>IF(E41="GC","1st Call","Other")</f>
        <v/>
      </c>
      <c r="O41" s="7">
        <f>IF(L41&gt;=1,"Complete",IF(L41&gt;0,"In Progress","Not Started"))</f>
        <v/>
      </c>
      <c r="Q41" s="35">
        <f>IFERROR(MID($A$1,FIND(" acq",$A$1)-4,4)*1,"")</f>
        <v/>
      </c>
      <c r="S41" s="112" t="n"/>
    </row>
    <row r="42">
      <c r="A42" s="7" t="n">
        <v>170</v>
      </c>
      <c r="B42" s="7" t="inlineStr">
        <is>
          <t>84505</t>
        </is>
      </c>
      <c r="C42" s="7" t="inlineStr">
        <is>
          <t>Construction Management Fee</t>
        </is>
      </c>
      <c r="D42" s="40" t="inlineStr">
        <is>
          <t>CM Fees</t>
        </is>
      </c>
      <c r="E42" s="67" t="inlineStr">
        <is>
          <t>CMF</t>
        </is>
      </c>
      <c r="F42" s="15" t="inlineStr">
        <is>
          <t>CM Fee</t>
        </is>
      </c>
      <c r="G42" s="20" t="n">
        <v>42724</v>
      </c>
      <c r="H42" s="20" t="n">
        <v>14348</v>
      </c>
      <c r="I42" s="21" t="n">
        <v>42724</v>
      </c>
      <c r="J42" s="8">
        <f>IF(G42=0,0,H42/G42)</f>
        <v/>
      </c>
      <c r="K42" s="35" t="inlineStr">
        <is>
          <t>N/A</t>
        </is>
      </c>
      <c r="L42" s="8">
        <f>MIN(J42,1)</f>
        <v/>
      </c>
      <c r="M42" t="inlineStr">
        <is>
          <t>CM Fees</t>
        </is>
      </c>
      <c r="N42" s="7">
        <f>IF(E42="GC","1st Call","Other")</f>
        <v/>
      </c>
      <c r="O42" s="7">
        <f>IF(L42&gt;=1,"Complete",IF(L42&gt;0,"In Progress","Not Started"))</f>
        <v/>
      </c>
      <c r="Q42" s="35">
        <f>IFERROR(MID($A$1,FIND(" acq",$A$1)-4,4)*1,"")</f>
        <v/>
      </c>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39"/>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T173"/>
  <sheetViews>
    <sheetView topLeftCell="B1" zoomScaleNormal="100" workbookViewId="0">
      <selection activeCell="B4" sqref="A4:XFD47"/>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Cypress Bend Village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150" customHeight="1">
      <c r="A5" s="7" t="n">
        <v>69</v>
      </c>
      <c r="B5" s="7" t="inlineStr">
        <is>
          <t>84101</t>
        </is>
      </c>
      <c r="C5" s="7" t="inlineStr">
        <is>
          <t>Exterior building</t>
        </is>
      </c>
      <c r="D5" s="40" t="inlineStr">
        <is>
          <t>PNA - Repaint community  PCA 4.3.1 - Areas of damaged siding were observed on the east and south elevations of Building 3, the north elevation of Building 3, a soffit area on the west elevation of Building 8, adjacent to the fire riser closet at Building 13, and the northeast corner and south elevation of Building 9. Repair/replacement of the damaged materials is recommended. The exterior walls on Building 7, 9, 10, 12, and 13 were observed to be excessively dirty/stained and exhibit mildew.  PCA-4.3.1The exteriors were reportedly last cleaned and painted in 2019. Based on the noted condition and EUL of paint</t>
        </is>
      </c>
      <c r="E5" s="41" t="inlineStr">
        <is>
          <t>GC</t>
        </is>
      </c>
      <c r="F5" s="7" t="inlineStr">
        <is>
          <t>Year 1</t>
        </is>
      </c>
      <c r="G5" s="20" t="n">
        <v>198000</v>
      </c>
      <c r="H5" s="20" t="n">
        <v>185750</v>
      </c>
      <c r="I5" s="21">
        <f>G5-H5</f>
        <v/>
      </c>
      <c r="J5" s="8">
        <f>IF(G5=0,0,H5/G5)</f>
        <v/>
      </c>
      <c r="K5" s="35" t="n">
        <v>1</v>
      </c>
      <c r="L5" s="8">
        <f>MIN(J5,1)</f>
        <v/>
      </c>
      <c r="M5" t="inlineStr">
        <is>
          <t>PNA - Repaint community  PCA 4.3.1 - Areas of damaged siding were observed on the east and south elevations of Building 3, the north elevation of Building 3, a soffit area on the west elevation of Bui</t>
        </is>
      </c>
      <c r="N5" s="7">
        <f>IF(E5="GC","1st Call","Other")</f>
        <v/>
      </c>
      <c r="O5" s="7">
        <f>IF(L5&gt;=1,"Complete",IF(L5&gt;0,"In Progress","Not Started"))</f>
        <v/>
      </c>
      <c r="Q5" s="35">
        <f>IFERROR(MID($A$1,FIND(" acq",$A$1)-4,4)*1,"")</f>
        <v/>
      </c>
      <c r="R5" s="7" t="n"/>
      <c r="S5" s="111" t="n"/>
    </row>
    <row r="6">
      <c r="A6" s="17" t="n">
        <v>145</v>
      </c>
      <c r="B6" s="7" t="inlineStr">
        <is>
          <t>84220</t>
        </is>
      </c>
      <c r="C6" s="7" t="inlineStr">
        <is>
          <t>Replace forced air unit</t>
        </is>
      </c>
      <c r="D6" s="40" t="inlineStr">
        <is>
          <t>PCA 5.2 - Split-system furnace/fan coil, Replace</t>
        </is>
      </c>
      <c r="E6" s="41" t="inlineStr">
        <is>
          <t>GC</t>
        </is>
      </c>
      <c r="F6" s="7" t="inlineStr">
        <is>
          <t>Year 1</t>
        </is>
      </c>
      <c r="G6" s="20" t="n">
        <v>78000</v>
      </c>
      <c r="H6" s="20" t="n">
        <v>23400</v>
      </c>
      <c r="I6" s="21">
        <f>G6-H6</f>
        <v/>
      </c>
      <c r="J6" s="8">
        <f>IF(G6=0,0,H6/G6)</f>
        <v/>
      </c>
      <c r="K6" s="35" t="n">
        <v>3</v>
      </c>
      <c r="L6" s="8">
        <f>MIN(J6,1)</f>
        <v/>
      </c>
      <c r="M6" t="inlineStr">
        <is>
          <t>PCA 5.2 - Split-system furnace/fan coil, Replace</t>
        </is>
      </c>
      <c r="N6" s="7">
        <f>IF(E6="GC","1st Call","Other")</f>
        <v/>
      </c>
      <c r="O6" s="7">
        <f>IF(L6&gt;=1,"Complete",IF(L6&gt;0,"In Progress","Not Started"))</f>
        <v/>
      </c>
      <c r="Q6" s="35">
        <f>IFERROR(MID($A$1,FIND(" acq",$A$1)-4,4)*1,"")</f>
        <v/>
      </c>
      <c r="R6" s="7" t="n"/>
      <c r="S6" s="111" t="n"/>
    </row>
    <row r="7">
      <c r="A7" s="7" t="n">
        <v>15</v>
      </c>
      <c r="B7" s="7" t="inlineStr">
        <is>
          <t>84385</t>
        </is>
      </c>
      <c r="C7" s="7" t="inlineStr">
        <is>
          <t>Storm sewer piping</t>
        </is>
      </c>
      <c r="D7" s="40" t="inlineStr">
        <is>
          <t>PNA - Add drainage behing 4 building and connect to downspouts</t>
        </is>
      </c>
      <c r="E7" s="41" t="inlineStr">
        <is>
          <t>GC</t>
        </is>
      </c>
      <c r="F7" s="7" t="inlineStr">
        <is>
          <t>Year 1</t>
        </is>
      </c>
      <c r="G7" s="20" t="n">
        <v>75000</v>
      </c>
      <c r="H7" s="20" t="n">
        <v>75000</v>
      </c>
      <c r="I7" s="21">
        <f>G7-H7</f>
        <v/>
      </c>
      <c r="J7" s="8">
        <f>IF(G7=0,0,H7/G7)</f>
        <v/>
      </c>
      <c r="K7" s="35" t="n">
        <v>0</v>
      </c>
      <c r="L7" s="8">
        <f>MIN(J7,1)</f>
        <v/>
      </c>
      <c r="M7" t="inlineStr">
        <is>
          <t>PNA - Add drainage behing 4 building and connect to downspouts</t>
        </is>
      </c>
      <c r="N7" s="7">
        <f>IF(E7="GC","1st Call","Other")</f>
        <v/>
      </c>
      <c r="O7" s="7">
        <f>IF(L7&gt;=1,"Complete",IF(L7&gt;0,"In Progress","Not Started"))</f>
        <v/>
      </c>
      <c r="Q7" s="35">
        <f>IFERROR(MID($A$1,FIND(" acq",$A$1)-4,4)*1,"")</f>
        <v/>
      </c>
      <c r="R7" s="7" t="n"/>
      <c r="S7" s="111" t="n"/>
    </row>
    <row r="8" ht="30" customHeight="1">
      <c r="A8" s="17" t="n">
        <v>131</v>
      </c>
      <c r="B8" s="7" t="inlineStr">
        <is>
          <t>84450</t>
        </is>
      </c>
      <c r="C8" s="7" t="inlineStr">
        <is>
          <t>Security Camera System</t>
        </is>
      </c>
      <c r="D8" s="40" t="inlineStr">
        <is>
          <t>Manager says system is ok, maybe add license plate reader and a few cameras</t>
        </is>
      </c>
      <c r="E8" s="67" t="inlineStr">
        <is>
          <t>Capex</t>
        </is>
      </c>
      <c r="F8" s="7" t="inlineStr">
        <is>
          <t>Year 1</t>
        </is>
      </c>
      <c r="G8" s="20" t="n">
        <v>50000</v>
      </c>
      <c r="H8" s="20" t="n">
        <v>0</v>
      </c>
      <c r="I8" s="21">
        <f>G8-H8</f>
        <v/>
      </c>
      <c r="J8" s="8">
        <f>IF(G8=0,0,H8/G8)</f>
        <v/>
      </c>
      <c r="K8" s="35" t="inlineStr">
        <is>
          <t>N/A</t>
        </is>
      </c>
      <c r="L8" s="8">
        <f>MIN(J8,1)</f>
        <v/>
      </c>
      <c r="M8" t="inlineStr">
        <is>
          <t>Manager says system is ok, maybe add license plate reader and a few cameras</t>
        </is>
      </c>
      <c r="N8" s="7">
        <f>IF(E8="GC","1st Call","Other")</f>
        <v/>
      </c>
      <c r="O8" s="7">
        <f>IF(L8&gt;=1,"Complete",IF(L8&gt;0,"In Progress","Not Started"))</f>
        <v/>
      </c>
      <c r="Q8" s="35">
        <f>IFERROR(MID($A$1,FIND(" acq",$A$1)-4,4)*1,"")</f>
        <v/>
      </c>
      <c r="R8" s="7" t="n"/>
      <c r="S8" s="111" t="n"/>
    </row>
    <row r="9">
      <c r="A9" s="7" t="n">
        <v>21</v>
      </c>
      <c r="B9" s="7" t="inlineStr">
        <is>
          <t>84095</t>
        </is>
      </c>
      <c r="C9" s="7" t="inlineStr">
        <is>
          <t>Resurface swimming pool</t>
        </is>
      </c>
      <c r="D9" s="40" t="inlineStr">
        <is>
          <t>Swimming Pool</t>
        </is>
      </c>
      <c r="E9" s="41" t="inlineStr">
        <is>
          <t>GC</t>
        </is>
      </c>
      <c r="F9" s="7" t="inlineStr">
        <is>
          <t>Year 1</t>
        </is>
      </c>
      <c r="G9" s="20" t="n">
        <v>42000</v>
      </c>
      <c r="H9" s="20" t="n">
        <v>18600</v>
      </c>
      <c r="I9" s="21">
        <f>G9-H9</f>
        <v/>
      </c>
      <c r="J9" s="8">
        <f>IF(G9=0,0,H9/G9)</f>
        <v/>
      </c>
      <c r="K9" s="35" t="n">
        <v>3</v>
      </c>
      <c r="L9" s="8">
        <f>MIN(J9,1)</f>
        <v/>
      </c>
      <c r="M9" t="inlineStr">
        <is>
          <t>Swimming Pool</t>
        </is>
      </c>
      <c r="N9" s="7">
        <f>IF(E9="GC","1st Call","Other")</f>
        <v/>
      </c>
      <c r="O9" s="7">
        <f>IF(L9&gt;=1,"Complete",IF(L9&gt;0,"In Progress","Not Started"))</f>
        <v/>
      </c>
      <c r="Q9" s="35">
        <f>IFERROR(MID($A$1,FIND(" acq",$A$1)-4,4)*1,"")</f>
        <v/>
      </c>
      <c r="R9" s="7" t="n"/>
      <c r="S9" s="111" t="n"/>
    </row>
    <row r="10" ht="90" customHeight="1">
      <c r="A10" s="17" t="n">
        <v>47</v>
      </c>
      <c r="B10" s="7" t="inlineStr">
        <is>
          <t>84114</t>
        </is>
      </c>
      <c r="C10" s="7" t="inlineStr">
        <is>
          <t>Repair exterior stair treads, stringers, and railing</t>
        </is>
      </c>
      <c r="D10" s="40" t="inlineStr">
        <is>
          <t>PNA - Replace damaged railing on stair cases PCA 4.5 - Areas of rust and corrosion was observed on the steel stingers and base of the landings at Buildings 2, 4, and 6. In addition, the paint was observed to be chipping of the steel components throughout the subject property. Repair of the noted staircases followed by painting of the steel components is recommended.</t>
        </is>
      </c>
      <c r="E10" s="41" t="inlineStr">
        <is>
          <t>GC</t>
        </is>
      </c>
      <c r="F10" s="7" t="inlineStr">
        <is>
          <t>Year 1</t>
        </is>
      </c>
      <c r="G10" s="20" t="n">
        <v>35000</v>
      </c>
      <c r="H10" s="20" t="n">
        <v>35000</v>
      </c>
      <c r="I10" s="21">
        <f>G10-H10</f>
        <v/>
      </c>
      <c r="J10" s="8">
        <f>IF(G10=0,0,H10/G10)</f>
        <v/>
      </c>
      <c r="K10" s="35" t="n">
        <v>0</v>
      </c>
      <c r="L10" s="8">
        <f>MIN(J10,1)</f>
        <v/>
      </c>
      <c r="M10" t="inlineStr">
        <is>
          <t>PNA - Replace damaged railing on stair cases PCA 4.5 - Areas of rust and corrosion was observed on the steel stingers and base of the landings at Buildings 2, 4, and 6. In addition, the paint was obse</t>
        </is>
      </c>
      <c r="N10" s="7">
        <f>IF(E10="GC","1st Call","Other")</f>
        <v/>
      </c>
      <c r="O10" s="7">
        <f>IF(L10&gt;=1,"Complete",IF(L10&gt;0,"In Progress","Not Started"))</f>
        <v/>
      </c>
      <c r="Q10" s="35">
        <f>IFERROR(MID($A$1,FIND(" acq",$A$1)-4,4)*1,"")</f>
        <v/>
      </c>
      <c r="R10" s="7" t="n"/>
      <c r="S10" s="111" t="n"/>
    </row>
    <row r="11">
      <c r="A11" s="7" t="n">
        <v>117</v>
      </c>
      <c r="B11" s="7" t="inlineStr">
        <is>
          <t>84361</t>
        </is>
      </c>
      <c r="C11" s="7" t="inlineStr">
        <is>
          <t>Pool Area Remodel</t>
        </is>
      </c>
      <c r="D11" s="40" t="inlineStr">
        <is>
          <t>Add gazebo, turf next to clubhouse</t>
        </is>
      </c>
      <c r="E11" s="41" t="inlineStr">
        <is>
          <t>GC</t>
        </is>
      </c>
      <c r="F11" s="7" t="inlineStr">
        <is>
          <t>Year 1</t>
        </is>
      </c>
      <c r="G11" s="20" t="n">
        <v>30000</v>
      </c>
      <c r="H11" s="20" t="n">
        <v>30000</v>
      </c>
      <c r="I11" s="21">
        <f>G11-H11</f>
        <v/>
      </c>
      <c r="J11" s="8">
        <f>IF(G11=0,0,H11/G11)</f>
        <v/>
      </c>
      <c r="K11" s="35" t="n">
        <v>0</v>
      </c>
      <c r="L11" s="8">
        <f>MIN(J11,1)</f>
        <v/>
      </c>
      <c r="M11" t="inlineStr">
        <is>
          <t>Add gazebo, turf next to clubhouse</t>
        </is>
      </c>
      <c r="N11" s="7">
        <f>IF(E11="GC","1st Call","Other")</f>
        <v/>
      </c>
      <c r="O11" s="7">
        <f>IF(L11&gt;=1,"Complete",IF(L11&gt;0,"In Progress","Not Started"))</f>
        <v/>
      </c>
      <c r="Q11" s="35">
        <f>IFERROR(MID($A$1,FIND(" acq",$A$1)-4,4)*1,"")</f>
        <v/>
      </c>
      <c r="R11" s="7" t="n"/>
      <c r="S11" s="111" t="n"/>
    </row>
    <row r="12" ht="105" customHeight="1">
      <c r="A12" s="17" t="n">
        <v>104</v>
      </c>
      <c r="B12" s="7" t="inlineStr">
        <is>
          <t>84304</t>
        </is>
      </c>
      <c r="C12" s="7" t="inlineStr">
        <is>
          <t>Unit Deferred Maintenance</t>
        </is>
      </c>
      <c r="D12" s="40" t="inlineStr">
        <is>
          <t>2 Units have mold: (1-601, 1-610)
97% of water heaters &gt; 10 years old
Major Repairs
Flooring repair:
17 Bedrooms
18 Living Areas
Estimated total repair cost: $25,909</t>
        </is>
      </c>
      <c r="E12" s="67" t="inlineStr">
        <is>
          <t>Capex</t>
        </is>
      </c>
      <c r="F12" s="7" t="inlineStr">
        <is>
          <t>Year 1</t>
        </is>
      </c>
      <c r="G12" s="20" t="n">
        <v>26000</v>
      </c>
      <c r="H12" s="20" t="n">
        <v>0</v>
      </c>
      <c r="I12" s="21">
        <f>G12-H12</f>
        <v/>
      </c>
      <c r="J12" s="8">
        <f>IF(G12=0,0,H12/G12)</f>
        <v/>
      </c>
      <c r="K12" s="35" t="inlineStr">
        <is>
          <t>N/A</t>
        </is>
      </c>
      <c r="L12" s="8">
        <f>MIN(J12,1)</f>
        <v/>
      </c>
      <c r="M12" t="inlineStr">
        <is>
          <t>2 Units have mold: (1-601, 1-610)
97% of water heaters &gt; 10 years old
Major Repairs
Flooring repair:
17 Bedrooms
18 Living Areas
Estimated total repair cost: $25,909</t>
        </is>
      </c>
      <c r="N12" s="7">
        <f>IF(E12="GC","1st Call","Other")</f>
        <v/>
      </c>
      <c r="O12" s="7">
        <f>IF(L12&gt;=1,"Complete",IF(L12&gt;0,"In Progress","Not Started"))</f>
        <v/>
      </c>
      <c r="Q12" s="35">
        <f>IFERROR(MID($A$1,FIND(" acq",$A$1)-4,4)*1,"")</f>
        <v/>
      </c>
      <c r="R12" s="7" t="n"/>
      <c r="S12" s="111" t="n"/>
    </row>
    <row r="13">
      <c r="A13" s="7" t="n">
        <v>116</v>
      </c>
      <c r="B13" s="7" t="inlineStr">
        <is>
          <t>84190</t>
        </is>
      </c>
      <c r="C13" s="7" t="inlineStr">
        <is>
          <t>Fitness Equipment</t>
        </is>
      </c>
      <c r="D13" s="40" t="inlineStr">
        <is>
          <t>Add equipment</t>
        </is>
      </c>
      <c r="E13" s="67" t="inlineStr">
        <is>
          <t>Capex</t>
        </is>
      </c>
      <c r="F13" s="7" t="inlineStr">
        <is>
          <t>Year 1</t>
        </is>
      </c>
      <c r="G13" s="20" t="n">
        <v>25000</v>
      </c>
      <c r="H13" s="20" t="n">
        <v>0</v>
      </c>
      <c r="I13" s="21">
        <f>G13-H13</f>
        <v/>
      </c>
      <c r="J13" s="8">
        <f>IF(G13=0,0,H13/G13)</f>
        <v/>
      </c>
      <c r="K13" s="35" t="inlineStr">
        <is>
          <t>N/A</t>
        </is>
      </c>
      <c r="L13" s="8">
        <f>MIN(J13,1)</f>
        <v/>
      </c>
      <c r="M13" t="inlineStr">
        <is>
          <t>Add equipment</t>
        </is>
      </c>
      <c r="N13" s="7">
        <f>IF(E13="GC","1st Call","Other")</f>
        <v/>
      </c>
      <c r="O13" s="7">
        <f>IF(L13&gt;=1,"Complete",IF(L13&gt;0,"In Progress","Not Started"))</f>
        <v/>
      </c>
      <c r="Q13" s="35">
        <f>IFERROR(MID($A$1,FIND(" acq",$A$1)-4,4)*1,"")</f>
        <v/>
      </c>
      <c r="R13" s="7" t="n"/>
      <c r="S13" s="111" t="n"/>
    </row>
    <row r="14">
      <c r="A14" s="17" t="n">
        <v>17</v>
      </c>
      <c r="B14" s="7" t="inlineStr">
        <is>
          <t>84204</t>
        </is>
      </c>
      <c r="C14" s="7" t="inlineStr">
        <is>
          <t>Stripe parking areas</t>
        </is>
      </c>
      <c r="D14" s="40" t="inlineStr">
        <is>
          <t>Stripe Parking</t>
        </is>
      </c>
      <c r="E14" s="41" t="inlineStr">
        <is>
          <t>GC</t>
        </is>
      </c>
      <c r="F14" s="7" t="inlineStr">
        <is>
          <t>Year 1</t>
        </is>
      </c>
      <c r="G14" s="20" t="n">
        <v>24000</v>
      </c>
      <c r="H14" s="20" t="n">
        <v>24000</v>
      </c>
      <c r="I14" s="21">
        <f>G14-H14</f>
        <v/>
      </c>
      <c r="J14" s="8">
        <f>IF(G14=0,0,H14/G14)</f>
        <v/>
      </c>
      <c r="K14" s="35" t="n">
        <v>0</v>
      </c>
      <c r="L14" s="8">
        <f>MIN(J14,1)</f>
        <v/>
      </c>
      <c r="M14" t="inlineStr">
        <is>
          <t>Stripe Parking</t>
        </is>
      </c>
      <c r="N14" s="7">
        <f>IF(E14="GC","1st Call","Other")</f>
        <v/>
      </c>
      <c r="O14" s="7">
        <f>IF(L14&gt;=1,"Complete",IF(L14&gt;0,"In Progress","Not Started"))</f>
        <v/>
      </c>
      <c r="Q14" s="35">
        <f>IFERROR(MID($A$1,FIND(" acq",$A$1)-4,4)*1,"")</f>
        <v/>
      </c>
      <c r="R14" s="7" t="n"/>
      <c r="S14" s="111" t="n"/>
    </row>
    <row r="15" ht="180" customHeight="1">
      <c r="A15" s="7" t="n">
        <v>20</v>
      </c>
      <c r="B15" s="7" t="inlineStr">
        <is>
          <t>83517</t>
        </is>
      </c>
      <c r="C15" s="7" t="inlineStr">
        <is>
          <t>Erosion control / Tree trimming</t>
        </is>
      </c>
      <c r="D15" s="40" t="inlineStr">
        <is>
          <t>PNA - Fill eroded areas around buildings;  PCA - 3.2.4- Areas of soil erosion were observed on the northeast corner ad east elevations of Building 7, the east elevation of Building 9, and adjacent to the fire riser room at Building 10. Repair of the noted areas followed by implementation of soil erosion control measures is recommended. PCA 3.2.4 - Areas of barren soil was observed east adjacent to Building 7, south adjacent to Building 6, and north adjacent to Building 7. Replacement / resodding of the noted areas is recommended.  PCA - 3.2.4 Vegetative overhand was observed on the west elevations of Bldgs. 1, 12, and 13.  No portion of any trees should be in contact wi the bldg. exterior.  It is recommended that the trees be trimmed back.</t>
        </is>
      </c>
      <c r="E15" s="41" t="inlineStr">
        <is>
          <t>GC</t>
        </is>
      </c>
      <c r="F15" s="7" t="inlineStr">
        <is>
          <t>Year 1</t>
        </is>
      </c>
      <c r="G15" s="20" t="n">
        <v>24000</v>
      </c>
      <c r="H15" s="20" t="n">
        <v>24000</v>
      </c>
      <c r="I15" s="21">
        <f>G15-H15</f>
        <v/>
      </c>
      <c r="J15" s="8">
        <f>IF(G15=0,0,H15/G15)</f>
        <v/>
      </c>
      <c r="K15" s="35" t="n">
        <v>0</v>
      </c>
      <c r="L15" s="8">
        <f>MIN(J15,1)</f>
        <v/>
      </c>
      <c r="M15" t="inlineStr">
        <is>
          <t xml:space="preserve">PNA - Fill eroded areas around buildings;  PCA - 3.2.4- Areas of soil erosion were observed on the northeast corner ad east elevations of Building 7, the east elevation of Building 9, and adjacent to </t>
        </is>
      </c>
      <c r="N15" s="7">
        <f>IF(E15="GC","1st Call","Other")</f>
        <v/>
      </c>
      <c r="O15" s="7">
        <f>IF(L15&gt;=1,"Complete",IF(L15&gt;0,"In Progress","Not Started"))</f>
        <v/>
      </c>
      <c r="Q15" s="35">
        <f>IFERROR(MID($A$1,FIND(" acq",$A$1)-4,4)*1,"")</f>
        <v/>
      </c>
      <c r="R15" s="7" t="n"/>
      <c r="S15" s="111" t="n"/>
    </row>
    <row r="16">
      <c r="A16" s="17" t="n">
        <v>103</v>
      </c>
      <c r="B16" s="7" t="inlineStr">
        <is>
          <t>84239</t>
        </is>
      </c>
      <c r="C16" s="7" t="inlineStr">
        <is>
          <t>Fire Stops</t>
        </is>
      </c>
      <c r="D16" s="40" t="inlineStr">
        <is>
          <t>LowPro (Pair covers 4 burner range)- For range top microwaves</t>
        </is>
      </c>
      <c r="E16" s="67" t="inlineStr">
        <is>
          <t>Capex</t>
        </is>
      </c>
      <c r="F16" s="7" t="inlineStr">
        <is>
          <t>Year 1</t>
        </is>
      </c>
      <c r="G16" s="20" t="n">
        <v>23375</v>
      </c>
      <c r="H16" s="20" t="n">
        <v>0</v>
      </c>
      <c r="I16" s="21">
        <f>G16-H16</f>
        <v/>
      </c>
      <c r="J16" s="8">
        <f>IF(G16=0,0,H16/G16)</f>
        <v/>
      </c>
      <c r="K16" s="35" t="inlineStr">
        <is>
          <t>N/A</t>
        </is>
      </c>
      <c r="L16" s="8">
        <f>MIN(J16,1)</f>
        <v/>
      </c>
      <c r="M16" t="inlineStr">
        <is>
          <t>LowPro (Pair covers 4 burner range)- For range top microwaves</t>
        </is>
      </c>
      <c r="N16" s="7">
        <f>IF(E16="GC","1st Call","Other")</f>
        <v/>
      </c>
      <c r="O16" s="7">
        <f>IF(L16&gt;=1,"Complete",IF(L16&gt;0,"In Progress","Not Started"))</f>
        <v/>
      </c>
      <c r="Q16" s="35">
        <f>IFERROR(MID($A$1,FIND(" acq",$A$1)-4,4)*1,"")</f>
        <v/>
      </c>
      <c r="R16" s="7" t="n"/>
      <c r="S16" s="111" t="n"/>
    </row>
    <row r="17" ht="90" customHeight="1">
      <c r="A17" s="7" t="n">
        <v>16</v>
      </c>
      <c r="B17" s="7" t="inlineStr">
        <is>
          <t>84204</t>
        </is>
      </c>
      <c r="C17" s="7" t="inlineStr">
        <is>
          <t>Pavement</t>
        </is>
      </c>
      <c r="D17" s="40" t="inlineStr">
        <is>
          <t>PNA - Repair Potholes  PCA 3.2.2 - Linear cracking was observed in the drive aisles and parking spaces at the entrance drive, between Buildings 2 and 3, north adjacent to Building 3 and 5, west adjacent to Building 8, south adjacent to Building 10, and west adjacent to the leasing office. Repair of the noted areas is recommended.</t>
        </is>
      </c>
      <c r="E17" s="41" t="inlineStr">
        <is>
          <t>GC</t>
        </is>
      </c>
      <c r="F17" s="7" t="inlineStr">
        <is>
          <t>Year 1</t>
        </is>
      </c>
      <c r="G17" s="20" t="n">
        <v>20000</v>
      </c>
      <c r="H17" s="20" t="n">
        <v>20000</v>
      </c>
      <c r="I17" s="21">
        <f>G17-H17</f>
        <v/>
      </c>
      <c r="J17" s="8">
        <f>IF(G17=0,0,H17/G17)</f>
        <v/>
      </c>
      <c r="K17" s="35" t="n">
        <v>0</v>
      </c>
      <c r="L17" s="8">
        <f>MIN(J17,1)</f>
        <v/>
      </c>
      <c r="M17" t="inlineStr">
        <is>
          <t>PNA - Repair Potholes  PCA 3.2.2 - Linear cracking was observed in the drive aisles and parking spaces at the entrance drive, between Buildings 2 and 3, north adjacent to Building 3 and 5, west adjace</t>
        </is>
      </c>
      <c r="N17" s="7">
        <f>IF(E17="GC","1st Call","Other")</f>
        <v/>
      </c>
      <c r="O17" s="7">
        <f>IF(L17&gt;=1,"Complete",IF(L17&gt;0,"In Progress","Not Started"))</f>
        <v/>
      </c>
      <c r="Q17" s="35">
        <f>IFERROR(MID($A$1,FIND(" acq",$A$1)-4,4)*1,"")</f>
        <v/>
      </c>
      <c r="R17" s="7" t="n"/>
      <c r="S17" s="111" t="n"/>
    </row>
    <row r="18">
      <c r="A18" s="17" t="n">
        <v>124</v>
      </c>
      <c r="B18" s="7" t="inlineStr">
        <is>
          <t>84280</t>
        </is>
      </c>
      <c r="C18" s="7" t="inlineStr">
        <is>
          <t>Model Unit Update</t>
        </is>
      </c>
      <c r="D18" s="40" t="inlineStr">
        <is>
          <t>New furniture in model unit</t>
        </is>
      </c>
      <c r="E18" s="67" t="inlineStr">
        <is>
          <t>Capex</t>
        </is>
      </c>
      <c r="F18" s="7" t="inlineStr">
        <is>
          <t>Year 1</t>
        </is>
      </c>
      <c r="G18" s="20" t="n">
        <v>20000</v>
      </c>
      <c r="H18" s="20" t="n">
        <v>0</v>
      </c>
      <c r="I18" s="21">
        <f>G18-H18</f>
        <v/>
      </c>
      <c r="J18" s="8">
        <f>IF(G18=0,0,H18/G18)</f>
        <v/>
      </c>
      <c r="K18" s="35" t="inlineStr">
        <is>
          <t>N/A</t>
        </is>
      </c>
      <c r="L18" s="8">
        <f>MIN(J18,1)</f>
        <v/>
      </c>
      <c r="M18" t="inlineStr">
        <is>
          <t>New furniture in model unit</t>
        </is>
      </c>
      <c r="N18" s="7">
        <f>IF(E18="GC","1st Call","Other")</f>
        <v/>
      </c>
      <c r="O18" s="7">
        <f>IF(L18&gt;=1,"Complete",IF(L18&gt;0,"In Progress","Not Started"))</f>
        <v/>
      </c>
      <c r="Q18" s="35">
        <f>IFERROR(MID($A$1,FIND(" acq",$A$1)-4,4)*1,"")</f>
        <v/>
      </c>
      <c r="R18" s="7" t="n"/>
      <c r="S18" s="111" t="n"/>
    </row>
    <row r="19" ht="75" customHeight="1">
      <c r="A19" s="7" t="n">
        <v>146</v>
      </c>
      <c r="B19" s="7" t="inlineStr">
        <is>
          <t>84218</t>
        </is>
      </c>
      <c r="C19" s="7" t="inlineStr">
        <is>
          <t>Replace AC condenser</t>
        </is>
      </c>
      <c r="D19" s="40" t="inlineStr">
        <is>
          <t>PCA 5.2 -Many of the condensing units were installed in an improper manner. Limited units were observed set on pads that were not protected from a rain gutter. These types of poor installation practices can lead to premature failure. Partner recommends that units be repaired and protected as necessary.</t>
        </is>
      </c>
      <c r="E19" s="41" t="inlineStr">
        <is>
          <t>GC</t>
        </is>
      </c>
      <c r="F19" s="7" t="inlineStr">
        <is>
          <t>Year 1</t>
        </is>
      </c>
      <c r="G19" s="20" t="n">
        <v>20000</v>
      </c>
      <c r="H19" s="20" t="n">
        <v>20000</v>
      </c>
      <c r="I19" s="21">
        <f>G19-H19</f>
        <v/>
      </c>
      <c r="J19" s="8">
        <f>IF(G19=0,0,H19/G19)</f>
        <v/>
      </c>
      <c r="K19" s="35" t="n">
        <v>0</v>
      </c>
      <c r="L19" s="8">
        <f>MIN(J19,1)</f>
        <v/>
      </c>
      <c r="M19" t="inlineStr">
        <is>
          <t>PCA 5.2 -Many of the condensing units were installed in an improper manner. Limited units were observed set on pads that were not protected from a rain gutter. These types of poor installation practic</t>
        </is>
      </c>
      <c r="N19" s="7">
        <f>IF(E19="GC","1st Call","Other")</f>
        <v/>
      </c>
      <c r="O19" s="7">
        <f>IF(L19&gt;=1,"Complete",IF(L19&gt;0,"In Progress","Not Started"))</f>
        <v/>
      </c>
      <c r="Q19" s="35">
        <f>IFERROR(MID($A$1,FIND(" acq",$A$1)-4,4)*1,"")</f>
        <v/>
      </c>
      <c r="R19" s="7" t="n"/>
      <c r="S19" s="111" t="n"/>
    </row>
    <row r="20">
      <c r="A20" s="17" t="n">
        <v>48</v>
      </c>
      <c r="B20" s="7" t="inlineStr">
        <is>
          <t>84121</t>
        </is>
      </c>
      <c r="C20" s="7" t="inlineStr">
        <is>
          <t>Repair patio/balcony railings</t>
        </is>
      </c>
      <c r="D20" s="40" t="inlineStr">
        <is>
          <t>PNA - Repair balcony railings</t>
        </is>
      </c>
      <c r="E20" s="41" t="inlineStr">
        <is>
          <t>GC</t>
        </is>
      </c>
      <c r="F20" s="7" t="inlineStr">
        <is>
          <t>Year 1</t>
        </is>
      </c>
      <c r="G20" s="20" t="n">
        <v>18000</v>
      </c>
      <c r="H20" s="20" t="n">
        <v>18000</v>
      </c>
      <c r="I20" s="21">
        <f>G20-H20</f>
        <v/>
      </c>
      <c r="J20" s="8">
        <f>IF(G20=0,0,H20/G20)</f>
        <v/>
      </c>
      <c r="K20" s="35" t="n">
        <v>0</v>
      </c>
      <c r="L20" s="8">
        <f>MIN(J20,1)</f>
        <v/>
      </c>
      <c r="M20" t="inlineStr">
        <is>
          <t>PNA - Repair balcony railings</t>
        </is>
      </c>
      <c r="N20" s="7">
        <f>IF(E20="GC","1st Call","Other")</f>
        <v/>
      </c>
      <c r="O20" s="7">
        <f>IF(L20&gt;=1,"Complete",IF(L20&gt;0,"In Progress","Not Started"))</f>
        <v/>
      </c>
      <c r="Q20" s="35">
        <f>IFERROR(MID($A$1,FIND(" acq",$A$1)-4,4)*1,"")</f>
        <v/>
      </c>
      <c r="R20" s="7" t="n"/>
      <c r="S20" s="111" t="n"/>
    </row>
    <row r="21">
      <c r="A21" s="7" t="n">
        <v>57</v>
      </c>
      <c r="B21" s="7" t="inlineStr">
        <is>
          <t>84433</t>
        </is>
      </c>
      <c r="C21" s="7" t="inlineStr">
        <is>
          <t>Asphalt composite shingle roofing</t>
        </is>
      </c>
      <c r="D21" s="40" t="inlineStr">
        <is>
          <t>PNA - Roof tune up</t>
        </is>
      </c>
      <c r="E21" s="41" t="inlineStr">
        <is>
          <t>GC</t>
        </is>
      </c>
      <c r="F21" s="7" t="inlineStr">
        <is>
          <t>Year 1</t>
        </is>
      </c>
      <c r="G21" s="20" t="n">
        <v>18000</v>
      </c>
      <c r="H21" s="20" t="n">
        <v>18000</v>
      </c>
      <c r="I21" s="21">
        <f>G21-H21</f>
        <v/>
      </c>
      <c r="J21" s="8">
        <f>IF(G21=0,0,H21/G21)</f>
        <v/>
      </c>
      <c r="K21" s="35" t="n">
        <v>0</v>
      </c>
      <c r="L21" s="8">
        <f>MIN(J21,1)</f>
        <v/>
      </c>
      <c r="M21" t="inlineStr">
        <is>
          <t>PNA - Roof tune up</t>
        </is>
      </c>
      <c r="N21" s="7">
        <f>IF(E21="GC","1st Call","Other")</f>
        <v/>
      </c>
      <c r="O21" s="7">
        <f>IF(L21&gt;=1,"Complete",IF(L21&gt;0,"In Progress","Not Started"))</f>
        <v/>
      </c>
      <c r="Q21" s="35">
        <f>IFERROR(MID($A$1,FIND(" acq",$A$1)-4,4)*1,"")</f>
        <v/>
      </c>
      <c r="R21" s="7" t="n"/>
      <c r="S21" s="111" t="n"/>
    </row>
    <row r="22" ht="105" customHeight="1">
      <c r="A22" s="17" t="n">
        <v>91</v>
      </c>
      <c r="B22" s="7" t="inlineStr">
        <is>
          <t>84106</t>
        </is>
      </c>
      <c r="C22" s="7" t="inlineStr">
        <is>
          <t>Drier vents</t>
        </is>
      </c>
      <c r="D22" s="40" t="inlineStr">
        <is>
          <t>PNA - Clean drier vents and repair as needed. PCA 5.2 - Some of the dryer vents appeared to be damaged and full of debris. Cracked or vents that are missing louvres may allow pests and debris to enter the ventilation system. Numerous vents and related ducts were filled with lint and debris. This can cause the dryers to overheat and ignite the lint causing a fire hazard. Repair and cleaning of the vents is recommended.</t>
        </is>
      </c>
      <c r="E22" s="41" t="inlineStr">
        <is>
          <t>GC</t>
        </is>
      </c>
      <c r="F22" s="7" t="inlineStr">
        <is>
          <t>Year 1</t>
        </is>
      </c>
      <c r="G22" s="20" t="n">
        <v>16660</v>
      </c>
      <c r="H22" s="20" t="n">
        <v>24500</v>
      </c>
      <c r="I22" s="21">
        <f>G22-H22</f>
        <v/>
      </c>
      <c r="J22" s="8">
        <f>IF(G22=0,0,H22/G22)</f>
        <v/>
      </c>
      <c r="K22" s="35" t="n">
        <v>0</v>
      </c>
      <c r="L22" s="8">
        <f>MIN(J22,1)</f>
        <v/>
      </c>
      <c r="M22" t="inlineStr">
        <is>
          <t>PNA - Clean drier vents and repair as needed. PCA 5.2 - Some of the dryer vents appeared to be damaged and full of debris. Cracked or vents that are missing louvres may allow pests and debris to enter</t>
        </is>
      </c>
      <c r="N22" s="7">
        <f>IF(E22="GC","1st Call","Other")</f>
        <v/>
      </c>
      <c r="O22" s="7">
        <f>IF(L22&gt;=1,"Complete",IF(L22&gt;0,"In Progress","Not Started"))</f>
        <v/>
      </c>
      <c r="Q22" s="35">
        <f>IFERROR(MID($A$1,FIND(" acq",$A$1)-4,4)*1,"")</f>
        <v/>
      </c>
      <c r="R22" s="7" t="n"/>
      <c r="S22" s="111" t="n"/>
    </row>
    <row r="23">
      <c r="A23" s="7" t="n">
        <v>25</v>
      </c>
      <c r="B23" s="7" t="inlineStr">
        <is>
          <t>84111</t>
        </is>
      </c>
      <c r="C23" s="7" t="inlineStr">
        <is>
          <t>Dumpster enclosures</t>
        </is>
      </c>
      <c r="D23" s="40" t="inlineStr">
        <is>
          <t>PNA - Repair compactor areas</t>
        </is>
      </c>
      <c r="E23" s="41" t="inlineStr">
        <is>
          <t>GC</t>
        </is>
      </c>
      <c r="F23" s="7" t="inlineStr">
        <is>
          <t>Year 1</t>
        </is>
      </c>
      <c r="G23" s="20" t="n">
        <v>16000</v>
      </c>
      <c r="H23" s="20" t="n">
        <v>16000</v>
      </c>
      <c r="I23" s="21">
        <f>G23-H23</f>
        <v/>
      </c>
      <c r="J23" s="8">
        <f>IF(G23=0,0,H23/G23)</f>
        <v/>
      </c>
      <c r="K23" s="35" t="n">
        <v>0</v>
      </c>
      <c r="L23" s="8">
        <f>MIN(J23,1)</f>
        <v/>
      </c>
      <c r="M23" t="inlineStr">
        <is>
          <t>PNA - Repair compactor areas</t>
        </is>
      </c>
      <c r="N23" s="7">
        <f>IF(E23="GC","1st Call","Other")</f>
        <v/>
      </c>
      <c r="O23" s="7">
        <f>IF(L23&gt;=1,"Complete",IF(L23&gt;0,"In Progress","Not Started"))</f>
        <v/>
      </c>
      <c r="Q23" s="35">
        <f>IFERROR(MID($A$1,FIND(" acq",$A$1)-4,4)*1,"")</f>
        <v/>
      </c>
      <c r="R23" s="7" t="n"/>
      <c r="S23" s="111" t="n"/>
    </row>
    <row r="24">
      <c r="A24" s="17" t="n">
        <v>118</v>
      </c>
      <c r="B24" s="7" t="inlineStr">
        <is>
          <t>84360</t>
        </is>
      </c>
      <c r="C24" s="7" t="inlineStr">
        <is>
          <t>Pool Furniture</t>
        </is>
      </c>
      <c r="D24" s="40" t="inlineStr">
        <is>
          <t>New furniture</t>
        </is>
      </c>
      <c r="E24" s="67" t="inlineStr">
        <is>
          <t>Capex</t>
        </is>
      </c>
      <c r="F24" s="7" t="inlineStr">
        <is>
          <t>Year 1</t>
        </is>
      </c>
      <c r="G24" s="20" t="n">
        <v>15000</v>
      </c>
      <c r="H24" s="20" t="n">
        <v>0</v>
      </c>
      <c r="I24" s="21">
        <f>G24-H24</f>
        <v/>
      </c>
      <c r="J24" s="8">
        <f>IF(G24=0,0,H24/G24)</f>
        <v/>
      </c>
      <c r="K24" s="35" t="inlineStr">
        <is>
          <t>N/A</t>
        </is>
      </c>
      <c r="L24" s="8">
        <f>MIN(J24,1)</f>
        <v/>
      </c>
      <c r="M24" t="inlineStr">
        <is>
          <t>New furniture</t>
        </is>
      </c>
      <c r="N24" s="7">
        <f>IF(E24="GC","1st Call","Other")</f>
        <v/>
      </c>
      <c r="O24" s="7">
        <f>IF(L24&gt;=1,"Complete",IF(L24&gt;0,"In Progress","Not Started"))</f>
        <v/>
      </c>
      <c r="Q24" s="35">
        <f>IFERROR(MID($A$1,FIND(" acq",$A$1)-4,4)*1,"")</f>
        <v/>
      </c>
      <c r="R24" s="7" t="n"/>
      <c r="S24" s="111" t="n"/>
    </row>
    <row r="25" ht="45" customHeight="1">
      <c r="A25" s="7" t="n">
        <v>123</v>
      </c>
      <c r="B25" s="7" t="inlineStr">
        <is>
          <t>84130</t>
        </is>
      </c>
      <c r="C25" s="7" t="inlineStr">
        <is>
          <t>Dog Park</t>
        </is>
      </c>
      <c r="D25" s="40" t="inlineStr">
        <is>
          <t>Water/Wash Station with concrete pad ($6k)
Dog turf ($10/sqft)
Shade sail or pergola</t>
        </is>
      </c>
      <c r="E25" s="41" t="inlineStr">
        <is>
          <t>GC</t>
        </is>
      </c>
      <c r="F25" s="7" t="inlineStr">
        <is>
          <t>Year 1</t>
        </is>
      </c>
      <c r="G25" s="20" t="n">
        <v>15000</v>
      </c>
      <c r="H25" s="20" t="n">
        <v>15000</v>
      </c>
      <c r="I25" s="21">
        <f>G25-H25</f>
        <v/>
      </c>
      <c r="J25" s="8">
        <f>IF(G25=0,0,H25/G25)</f>
        <v/>
      </c>
      <c r="K25" s="35" t="n">
        <v>0</v>
      </c>
      <c r="L25" s="8">
        <f>MIN(J25,1)</f>
        <v/>
      </c>
      <c r="M25" t="inlineStr">
        <is>
          <t>Water/Wash Station with concrete pad ($6k)
Dog turf ($10/sqft)
Shade sail or pergola</t>
        </is>
      </c>
      <c r="N25" s="7">
        <f>IF(E25="GC","1st Call","Other")</f>
        <v/>
      </c>
      <c r="O25" s="7">
        <f>IF(L25&gt;=1,"Complete",IF(L25&gt;0,"In Progress","Not Started"))</f>
        <v/>
      </c>
      <c r="Q25" s="35">
        <f>IFERROR(MID($A$1,FIND(" acq",$A$1)-4,4)*1,"")</f>
        <v/>
      </c>
      <c r="R25" s="7" t="n"/>
      <c r="S25" s="111" t="n"/>
    </row>
    <row r="26" ht="165" customHeight="1">
      <c r="A26" s="17" t="n">
        <v>19</v>
      </c>
      <c r="B26" s="7" t="inlineStr">
        <is>
          <t>84221</t>
        </is>
      </c>
      <c r="C26" s="7" t="inlineStr">
        <is>
          <t>Sidewalks</t>
        </is>
      </c>
      <c r="D26" s="40" t="inlineStr">
        <is>
          <t>PNA - remove and replace areas of trip hazards  PCA 3.2.3 - Potential tripping hazards due to heaved concrete sections were observed southeast adjacent to Building 5, the southeast corner of Building 3, and northwest adjacent to Building 2. In addition, linear cracking was observed in the concrete walkways north adjacent to Building 1 and 2, in the building entrance flatwork on the north and south elevations of Building 3, north adjacent to Building 4, south and east adjacent to Building 5, southwest adjacent to Building 7, west adjacent to Building 8, and east adjacent to Building 13. Repair/sectional replacement of the noted areas is recommended.</t>
        </is>
      </c>
      <c r="E26" s="41" t="inlineStr">
        <is>
          <t>GC</t>
        </is>
      </c>
      <c r="F26" s="7" t="inlineStr">
        <is>
          <t>Year 1</t>
        </is>
      </c>
      <c r="G26" s="20" t="n">
        <v>14400</v>
      </c>
      <c r="H26" s="20" t="n">
        <v>14400</v>
      </c>
      <c r="I26" s="21">
        <f>G26-H26</f>
        <v/>
      </c>
      <c r="J26" s="8">
        <f>IF(G26=0,0,H26/G26)</f>
        <v/>
      </c>
      <c r="K26" s="35" t="n">
        <v>0</v>
      </c>
      <c r="L26" s="8">
        <f>MIN(J26,1)</f>
        <v/>
      </c>
      <c r="M26" t="inlineStr">
        <is>
          <t xml:space="preserve">PNA - remove and replace areas of trip hazards  PCA 3.2.3 - Potential tripping hazards due to heaved concrete sections were observed southeast adjacent to Building 5, the southeast corner of Building </t>
        </is>
      </c>
      <c r="N26" s="7">
        <f>IF(E26="GC","1st Call","Other")</f>
        <v/>
      </c>
      <c r="O26" s="7">
        <f>IF(L26&gt;=1,"Complete",IF(L26&gt;0,"In Progress","Not Started"))</f>
        <v/>
      </c>
      <c r="Q26" s="35">
        <f>IFERROR(MID($A$1,FIND(" acq",$A$1)-4,4)*1,"")</f>
        <v/>
      </c>
      <c r="R26" s="7" t="n"/>
      <c r="S26" s="111" t="n"/>
    </row>
    <row r="27" ht="30" customHeight="1">
      <c r="A27" s="7" t="n">
        <v>18</v>
      </c>
      <c r="B27" s="7" t="inlineStr">
        <is>
          <t>84204</t>
        </is>
      </c>
      <c r="C27" s="7" t="inlineStr">
        <is>
          <t>ADA parking &amp; curb cuts</t>
        </is>
      </c>
      <c r="D27" s="40" t="inlineStr">
        <is>
          <t>PNA - Add rail around ADA Ramp to units  PCA - Installation of vertical identification signage at parking space</t>
        </is>
      </c>
      <c r="E27" s="41" t="inlineStr">
        <is>
          <t>GC</t>
        </is>
      </c>
      <c r="F27" s="7" t="inlineStr">
        <is>
          <t>Year 1</t>
        </is>
      </c>
      <c r="G27" s="20" t="n">
        <v>14000</v>
      </c>
      <c r="H27" s="20" t="n">
        <v>14000</v>
      </c>
      <c r="I27" s="21">
        <f>G27-H27</f>
        <v/>
      </c>
      <c r="J27" s="8">
        <f>IF(G27=0,0,H27/G27)</f>
        <v/>
      </c>
      <c r="K27" s="35" t="n">
        <v>0</v>
      </c>
      <c r="L27" s="8">
        <f>MIN(J27,1)</f>
        <v/>
      </c>
      <c r="M27" t="inlineStr">
        <is>
          <t>PNA - Add rail around ADA Ramp to units  PCA - Installation of vertical identification signage at parking space</t>
        </is>
      </c>
      <c r="N27" s="7">
        <f>IF(E27="GC","1st Call","Other")</f>
        <v/>
      </c>
      <c r="O27" s="7">
        <f>IF(L27&gt;=1,"Complete",IF(L27&gt;0,"In Progress","Not Started"))</f>
        <v/>
      </c>
      <c r="Q27" s="35">
        <f>IFERROR(MID($A$1,FIND(" acq",$A$1)-4,4)*1,"")</f>
        <v/>
      </c>
      <c r="R27" s="7" t="n"/>
      <c r="S27" s="111" t="n"/>
    </row>
    <row r="28">
      <c r="A28" s="17" t="n">
        <v>23</v>
      </c>
      <c r="B28" s="7" t="inlineStr">
        <is>
          <t>84361</t>
        </is>
      </c>
      <c r="C28" s="7" t="inlineStr">
        <is>
          <t>Replace swimming pool deck</t>
        </is>
      </c>
      <c r="D28" s="40" t="inlineStr">
        <is>
          <t>PNA - Pressure wash  pool decks</t>
        </is>
      </c>
      <c r="E28" s="41" t="inlineStr">
        <is>
          <t>GC</t>
        </is>
      </c>
      <c r="F28" s="7" t="inlineStr">
        <is>
          <t>Year 1</t>
        </is>
      </c>
      <c r="G28" s="20" t="n">
        <v>12000</v>
      </c>
      <c r="H28" s="20" t="n">
        <v>12000</v>
      </c>
      <c r="I28" s="21">
        <f>G28-H28</f>
        <v/>
      </c>
      <c r="J28" s="8">
        <f>IF(G28=0,0,H28/G28)</f>
        <v/>
      </c>
      <c r="K28" s="35" t="n">
        <v>0</v>
      </c>
      <c r="L28" s="8">
        <f>MIN(J28,1)</f>
        <v/>
      </c>
      <c r="M28" t="inlineStr">
        <is>
          <t>PNA - Pressure wash  pool decks</t>
        </is>
      </c>
      <c r="N28" s="7">
        <f>IF(E28="GC","1st Call","Other")</f>
        <v/>
      </c>
      <c r="O28" s="7">
        <f>IF(L28&gt;=1,"Complete",IF(L28&gt;0,"In Progress","Not Started"))</f>
        <v/>
      </c>
      <c r="Q28" s="35">
        <f>IFERROR(MID($A$1,FIND(" acq",$A$1)-4,4)*1,"")</f>
        <v/>
      </c>
      <c r="R28" s="7" t="n"/>
      <c r="S28" s="111" t="n"/>
    </row>
    <row r="29">
      <c r="A29" s="7" t="n">
        <v>46</v>
      </c>
      <c r="B29" s="7" t="inlineStr">
        <is>
          <t>84206</t>
        </is>
      </c>
      <c r="C29" s="7" t="inlineStr">
        <is>
          <t>Concrete deck / floor fill</t>
        </is>
      </c>
      <c r="D29" s="40" t="inlineStr">
        <is>
          <t>PNA - Grind and seal cracks in light weight concrete landings</t>
        </is>
      </c>
      <c r="E29" s="41" t="inlineStr">
        <is>
          <t>GC</t>
        </is>
      </c>
      <c r="F29" s="7" t="inlineStr">
        <is>
          <t>Year 1</t>
        </is>
      </c>
      <c r="G29" s="20" t="n">
        <v>12000</v>
      </c>
      <c r="H29" s="20" t="n">
        <v>12000</v>
      </c>
      <c r="I29" s="21">
        <f>G29-H29</f>
        <v/>
      </c>
      <c r="J29" s="8">
        <f>IF(G29=0,0,H29/G29)</f>
        <v/>
      </c>
      <c r="K29" s="35" t="n">
        <v>0</v>
      </c>
      <c r="L29" s="8">
        <f>MIN(J29,1)</f>
        <v/>
      </c>
      <c r="M29" t="inlineStr">
        <is>
          <t>PNA - Grind and seal cracks in light weight concrete landings</t>
        </is>
      </c>
      <c r="N29" s="7">
        <f>IF(E29="GC","1st Call","Other")</f>
        <v/>
      </c>
      <c r="O29" s="7">
        <f>IF(L29&gt;=1,"Complete",IF(L29&gt;0,"In Progress","Not Started"))</f>
        <v/>
      </c>
      <c r="Q29" s="35">
        <f>IFERROR(MID($A$1,FIND(" acq",$A$1)-4,4)*1,"")</f>
        <v/>
      </c>
      <c r="R29" s="7" t="n"/>
      <c r="S29" s="111" t="n"/>
    </row>
    <row r="30" ht="30" customHeight="1">
      <c r="A30" s="17" t="n">
        <v>134</v>
      </c>
      <c r="B30" s="7" t="inlineStr">
        <is>
          <t>84905</t>
        </is>
      </c>
      <c r="C30" s="7" t="inlineStr">
        <is>
          <t>Restoration &amp; Remediation</t>
        </is>
      </c>
      <c r="D30" s="40" t="inlineStr">
        <is>
          <t>Water Restoration Equipment- Dehumidifier, 2 blowers, Wet vac
Miscellaneous tools</t>
        </is>
      </c>
      <c r="E30" s="67" t="inlineStr">
        <is>
          <t>Capex</t>
        </is>
      </c>
      <c r="F30" s="7" t="inlineStr">
        <is>
          <t>Project</t>
        </is>
      </c>
      <c r="G30" s="20" t="n">
        <v>10000</v>
      </c>
      <c r="H30" s="20" t="n">
        <v>2400</v>
      </c>
      <c r="I30" s="21">
        <f>G30-H30</f>
        <v/>
      </c>
      <c r="J30" s="8">
        <f>IF(G30=0,0,H30/G30)</f>
        <v/>
      </c>
      <c r="K30" s="35" t="inlineStr">
        <is>
          <t>N/A</t>
        </is>
      </c>
      <c r="L30" s="8">
        <f>MIN(J30,1)</f>
        <v/>
      </c>
      <c r="M30" t="inlineStr">
        <is>
          <t>Water Restoration Equipment- Dehumidifier, 2 blowers, Wet vac
Miscellaneous tools</t>
        </is>
      </c>
      <c r="N30" s="7">
        <f>IF(E30="GC","1st Call","Other")</f>
        <v/>
      </c>
      <c r="O30" s="7">
        <f>IF(L30&gt;=1,"Complete",IF(L30&gt;0,"In Progress","Not Started"))</f>
        <v/>
      </c>
      <c r="Q30" s="35">
        <f>IFERROR(MID($A$1,FIND(" acq",$A$1)-4,4)*1,"")</f>
        <v/>
      </c>
      <c r="R30" s="7" t="n"/>
      <c r="S30" s="111" t="n"/>
    </row>
    <row r="31" ht="30" customHeight="1">
      <c r="A31" s="7" t="n">
        <v>135</v>
      </c>
      <c r="B31" s="7" t="inlineStr">
        <is>
          <t>83375</t>
        </is>
      </c>
      <c r="C31" s="7" t="inlineStr">
        <is>
          <t>Golf Cart</t>
        </is>
      </c>
      <c r="D31" s="40" t="inlineStr">
        <is>
          <t>Budget for maintenance cart. 
Don't have leasing cart, budget for one in case it is needed</t>
        </is>
      </c>
      <c r="E31" s="67" t="inlineStr">
        <is>
          <t>Capex</t>
        </is>
      </c>
      <c r="F31" s="7" t="inlineStr">
        <is>
          <t>Project</t>
        </is>
      </c>
      <c r="G31" s="20" t="n">
        <v>10000</v>
      </c>
      <c r="H31" s="20" t="n">
        <v>0</v>
      </c>
      <c r="I31" s="21">
        <f>G31-H31</f>
        <v/>
      </c>
      <c r="J31" s="8">
        <f>IF(G31=0,0,H31/G31)</f>
        <v/>
      </c>
      <c r="K31" s="35" t="inlineStr">
        <is>
          <t>N/A</t>
        </is>
      </c>
      <c r="L31" s="8">
        <f>MIN(J31,1)</f>
        <v/>
      </c>
      <c r="M31" t="inlineStr">
        <is>
          <t>Budget for maintenance cart. 
Don't have leasing cart, budget for one in case it is needed</t>
        </is>
      </c>
      <c r="N31" s="7">
        <f>IF(E31="GC","1st Call","Other")</f>
        <v/>
      </c>
      <c r="O31" s="7">
        <f>IF(L31&gt;=1,"Complete",IF(L31&gt;0,"In Progress","Not Started"))</f>
        <v/>
      </c>
      <c r="Q31" s="35">
        <f>IFERROR(MID($A$1,FIND(" acq",$A$1)-4,4)*1,"")</f>
        <v/>
      </c>
      <c r="R31" s="7" t="n"/>
      <c r="S31" s="111" t="n"/>
    </row>
    <row r="32">
      <c r="A32" s="17" t="n">
        <v>58</v>
      </c>
      <c r="B32" s="7" t="inlineStr">
        <is>
          <t>84202</t>
        </is>
      </c>
      <c r="C32" s="7" t="inlineStr">
        <is>
          <t>Gutters &amp; downspouts</t>
        </is>
      </c>
      <c r="D32" s="40" t="inlineStr">
        <is>
          <t>PNA - Clean, repitch, and secure gutters</t>
        </is>
      </c>
      <c r="E32" s="41" t="inlineStr">
        <is>
          <t>GC</t>
        </is>
      </c>
      <c r="F32" s="7" t="inlineStr">
        <is>
          <t>Year 1</t>
        </is>
      </c>
      <c r="G32" s="20" t="n">
        <v>9500</v>
      </c>
      <c r="H32" s="20" t="n">
        <v>9500</v>
      </c>
      <c r="I32" s="21">
        <f>G32-H32</f>
        <v/>
      </c>
      <c r="J32" s="8">
        <f>IF(G32=0,0,H32/G32)</f>
        <v/>
      </c>
      <c r="K32" s="35" t="n">
        <v>0</v>
      </c>
      <c r="L32" s="8">
        <f>MIN(J32,1)</f>
        <v/>
      </c>
      <c r="M32" t="inlineStr">
        <is>
          <t>PNA - Clean, repitch, and secure gutters</t>
        </is>
      </c>
      <c r="N32" s="7">
        <f>IF(E32="GC","1st Call","Other")</f>
        <v/>
      </c>
      <c r="O32" s="7">
        <f>IF(L32&gt;=1,"Complete",IF(L32&gt;0,"In Progress","Not Started"))</f>
        <v/>
      </c>
      <c r="Q32" s="35">
        <f>IFERROR(MID($A$1,FIND(" acq",$A$1)-4,4)*1,"")</f>
        <v/>
      </c>
      <c r="R32" s="7" t="n"/>
      <c r="S32" s="111" t="n"/>
    </row>
    <row r="33">
      <c r="A33" s="7" t="n">
        <v>49</v>
      </c>
      <c r="B33" s="7" t="inlineStr">
        <is>
          <t>84102</t>
        </is>
      </c>
      <c r="C33" s="7" t="inlineStr">
        <is>
          <t>Expansion Joints</t>
        </is>
      </c>
      <c r="D33" s="40" t="inlineStr">
        <is>
          <t>Building Expansion Joints</t>
        </is>
      </c>
      <c r="E33" s="41" t="inlineStr">
        <is>
          <t>GC</t>
        </is>
      </c>
      <c r="F33" s="7" t="inlineStr">
        <is>
          <t>Year 1</t>
        </is>
      </c>
      <c r="G33" s="20" t="n">
        <v>8000</v>
      </c>
      <c r="H33" s="20" t="n">
        <v>8000</v>
      </c>
      <c r="I33" s="21">
        <f>G33-H33</f>
        <v/>
      </c>
      <c r="J33" s="8">
        <f>IF(G33=0,0,H33/G33)</f>
        <v/>
      </c>
      <c r="K33" s="35" t="n">
        <v>0</v>
      </c>
      <c r="L33" s="8">
        <f>MIN(J33,1)</f>
        <v/>
      </c>
      <c r="M33" t="inlineStr">
        <is>
          <t>Building Expansion Joints</t>
        </is>
      </c>
      <c r="N33" s="7">
        <f>IF(E33="GC","1st Call","Other")</f>
        <v/>
      </c>
      <c r="O33" s="7">
        <f>IF(L33&gt;=1,"Complete",IF(L33&gt;0,"In Progress","Not Started"))</f>
        <v/>
      </c>
      <c r="Q33" s="35">
        <f>IFERROR(MID($A$1,FIND(" acq",$A$1)-4,4)*1,"")</f>
        <v/>
      </c>
      <c r="R33" s="7" t="n"/>
      <c r="S33" s="111" t="n"/>
    </row>
    <row r="34">
      <c r="A34" s="17" t="n">
        <v>70</v>
      </c>
      <c r="B34" s="7" t="inlineStr">
        <is>
          <t>84105</t>
        </is>
      </c>
      <c r="C34" s="7" t="inlineStr">
        <is>
          <t>Repair / replace wood trim</t>
        </is>
      </c>
      <c r="D34" s="40" t="inlineStr">
        <is>
          <t>Replace damaged trim</t>
        </is>
      </c>
      <c r="E34" s="41" t="inlineStr">
        <is>
          <t>GC</t>
        </is>
      </c>
      <c r="F34" s="7" t="inlineStr">
        <is>
          <t>Year 1</t>
        </is>
      </c>
      <c r="G34" s="20" t="n">
        <v>8000</v>
      </c>
      <c r="H34" s="20" t="n">
        <v>8000</v>
      </c>
      <c r="I34" s="21">
        <f>G34-H34</f>
        <v/>
      </c>
      <c r="J34" s="8">
        <f>IF(G34=0,0,H34/G34)</f>
        <v/>
      </c>
      <c r="K34" s="35" t="n">
        <v>0</v>
      </c>
      <c r="L34" s="8">
        <f>MIN(J34,1)</f>
        <v/>
      </c>
      <c r="M34" t="inlineStr">
        <is>
          <t>Replace damaged trim</t>
        </is>
      </c>
      <c r="N34" s="7">
        <f>IF(E34="GC","1st Call","Other")</f>
        <v/>
      </c>
      <c r="O34" s="7">
        <f>IF(L34&gt;=1,"Complete",IF(L34&gt;0,"In Progress","Not Started"))</f>
        <v/>
      </c>
      <c r="Q34" s="35">
        <f>IFERROR(MID($A$1,FIND(" acq",$A$1)-4,4)*1,"")</f>
        <v/>
      </c>
      <c r="R34" s="7" t="n"/>
      <c r="S34" s="111" t="n"/>
    </row>
    <row r="35">
      <c r="A35" s="7" t="n">
        <v>112</v>
      </c>
      <c r="B35" s="7" t="inlineStr">
        <is>
          <t>84208</t>
        </is>
      </c>
      <c r="C35" s="7" t="inlineStr">
        <is>
          <t>Clubhouse / Office Remodel</t>
        </is>
      </c>
      <c r="D35" s="40" t="inlineStr">
        <is>
          <t>No clubhouse, allowance for office</t>
        </is>
      </c>
      <c r="E35" s="69" t="inlineStr">
        <is>
          <t>PMC</t>
        </is>
      </c>
      <c r="F35" s="7" t="inlineStr">
        <is>
          <t>Project</t>
        </is>
      </c>
      <c r="G35" s="20" t="n">
        <v>7500</v>
      </c>
      <c r="H35" s="20" t="n">
        <v>3871</v>
      </c>
      <c r="I35" s="21">
        <f>G35-H35</f>
        <v/>
      </c>
      <c r="J35" s="8">
        <f>IF(G35=0,0,H35/G35)</f>
        <v/>
      </c>
      <c r="K35" s="35" t="inlineStr">
        <is>
          <t>N/A</t>
        </is>
      </c>
      <c r="L35" s="8">
        <f>MIN(J35,1)</f>
        <v/>
      </c>
      <c r="M35" t="inlineStr">
        <is>
          <t>No clubhouse, allowance for office</t>
        </is>
      </c>
      <c r="N35" s="7">
        <f>IF(E35="GC","1st Call","Other")</f>
        <v/>
      </c>
      <c r="O35" s="7">
        <f>IF(L35&gt;=1,"Complete",IF(L35&gt;0,"In Progress","Not Started"))</f>
        <v/>
      </c>
      <c r="Q35" s="35">
        <f>IFERROR(MID($A$1,FIND(" acq",$A$1)-4,4)*1,"")</f>
        <v/>
      </c>
      <c r="R35" s="7" t="n"/>
      <c r="S35" s="111" t="n"/>
    </row>
    <row r="36">
      <c r="A36" s="17" t="n">
        <v>22</v>
      </c>
      <c r="B36" s="7" t="inlineStr">
        <is>
          <t>84361</t>
        </is>
      </c>
      <c r="C36" s="7" t="inlineStr">
        <is>
          <t>Replace swimming pool coping</t>
        </is>
      </c>
      <c r="D36" s="40" t="inlineStr">
        <is>
          <t>PNA - Replace deck-o-seal</t>
        </is>
      </c>
      <c r="E36" s="41" t="inlineStr">
        <is>
          <t>GC</t>
        </is>
      </c>
      <c r="F36" s="7" t="inlineStr">
        <is>
          <t>Year 1</t>
        </is>
      </c>
      <c r="G36" s="20" t="n">
        <v>6500</v>
      </c>
      <c r="H36" s="20" t="n">
        <v>6500</v>
      </c>
      <c r="I36" s="21">
        <f>G36-H36</f>
        <v/>
      </c>
      <c r="J36" s="8">
        <f>IF(G36=0,0,H36/G36)</f>
        <v/>
      </c>
      <c r="K36" s="35" t="n">
        <v>0</v>
      </c>
      <c r="L36" s="8">
        <f>MIN(J36,1)</f>
        <v/>
      </c>
      <c r="M36" t="inlineStr">
        <is>
          <t>PNA - Replace deck-o-seal</t>
        </is>
      </c>
      <c r="N36" s="7">
        <f>IF(E36="GC","1st Call","Other")</f>
        <v/>
      </c>
      <c r="O36" s="7">
        <f>IF(L36&gt;=1,"Complete",IF(L36&gt;0,"In Progress","Not Started"))</f>
        <v/>
      </c>
      <c r="Q36" s="35">
        <f>IFERROR(MID($A$1,FIND(" acq",$A$1)-4,4)*1,"")</f>
        <v/>
      </c>
      <c r="R36" s="7" t="n"/>
      <c r="S36" s="111" t="n"/>
    </row>
    <row r="37">
      <c r="A37" s="7" t="n">
        <v>24</v>
      </c>
      <c r="B37" s="7" t="inlineStr">
        <is>
          <t>84361</t>
        </is>
      </c>
      <c r="C37" s="7" t="inlineStr">
        <is>
          <t>Fences &amp; gates - swimming pool</t>
        </is>
      </c>
      <c r="D37" s="40" t="inlineStr">
        <is>
          <t>PNA - Adjust gates and repair gate latches</t>
        </is>
      </c>
      <c r="E37" s="41" t="inlineStr">
        <is>
          <t>GC</t>
        </is>
      </c>
      <c r="F37" s="7" t="inlineStr">
        <is>
          <t>Year 1</t>
        </is>
      </c>
      <c r="G37" s="20" t="n">
        <v>6500</v>
      </c>
      <c r="H37" s="20" t="n">
        <v>6500</v>
      </c>
      <c r="I37" s="21">
        <f>G37-H37</f>
        <v/>
      </c>
      <c r="J37" s="8">
        <f>IF(G37=0,0,H37/G37)</f>
        <v/>
      </c>
      <c r="K37" s="35" t="n">
        <v>0</v>
      </c>
      <c r="L37" s="8">
        <f>MIN(J37,1)</f>
        <v/>
      </c>
      <c r="M37" t="inlineStr">
        <is>
          <t>PNA - Adjust gates and repair gate latches</t>
        </is>
      </c>
      <c r="N37" s="7">
        <f>IF(E37="GC","1st Call","Other")</f>
        <v/>
      </c>
      <c r="O37" s="7">
        <f>IF(L37&gt;=1,"Complete",IF(L37&gt;0,"In Progress","Not Started"))</f>
        <v/>
      </c>
      <c r="Q37" s="35">
        <f>IFERROR(MID($A$1,FIND(" acq",$A$1)-4,4)*1,"")</f>
        <v/>
      </c>
      <c r="R37" s="7" t="n"/>
      <c r="S37" s="111" t="n"/>
    </row>
    <row r="38">
      <c r="A38" s="17" t="n">
        <v>59</v>
      </c>
      <c r="B38" s="7" t="inlineStr">
        <is>
          <t>84433</t>
        </is>
      </c>
      <c r="C38" s="7" t="inlineStr">
        <is>
          <t>Flashing</t>
        </is>
      </c>
      <c r="D38" s="40" t="inlineStr">
        <is>
          <t>PNA - Repair damaged flashing</t>
        </is>
      </c>
      <c r="E38" s="41" t="inlineStr">
        <is>
          <t>GC</t>
        </is>
      </c>
      <c r="F38" s="7" t="inlineStr">
        <is>
          <t>Year 1</t>
        </is>
      </c>
      <c r="G38" s="20" t="n">
        <v>6000</v>
      </c>
      <c r="H38" s="20" t="n">
        <v>6000</v>
      </c>
      <c r="I38" s="21">
        <f>G38-H38</f>
        <v/>
      </c>
      <c r="J38" s="8">
        <f>IF(G38=0,0,H38/G38)</f>
        <v/>
      </c>
      <c r="K38" s="35" t="n">
        <v>0</v>
      </c>
      <c r="L38" s="8">
        <f>MIN(J38,1)</f>
        <v/>
      </c>
      <c r="M38" t="inlineStr">
        <is>
          <t>PNA - Repair damaged flashing</t>
        </is>
      </c>
      <c r="N38" s="7">
        <f>IF(E38="GC","1st Call","Other")</f>
        <v/>
      </c>
      <c r="O38" s="7">
        <f>IF(L38&gt;=1,"Complete",IF(L38&gt;0,"In Progress","Not Started"))</f>
        <v/>
      </c>
      <c r="Q38" s="35">
        <f>IFERROR(MID($A$1,FIND(" acq",$A$1)-4,4)*1,"")</f>
        <v/>
      </c>
      <c r="S38" s="112" t="n"/>
    </row>
    <row r="39">
      <c r="A39" s="7" t="n">
        <v>60</v>
      </c>
      <c r="B39" s="7" t="inlineStr">
        <is>
          <t>84433</t>
        </is>
      </c>
      <c r="C39" s="7" t="inlineStr">
        <is>
          <t xml:space="preserve">Sealants &amp; caulking </t>
        </is>
      </c>
      <c r="D39" s="40" t="inlineStr">
        <is>
          <t>Roof Sealants</t>
        </is>
      </c>
      <c r="E39" s="41" t="inlineStr">
        <is>
          <t>GC</t>
        </is>
      </c>
      <c r="F39" s="7" t="inlineStr">
        <is>
          <t>Year 1</t>
        </is>
      </c>
      <c r="G39" s="20" t="n">
        <v>6000</v>
      </c>
      <c r="H39" s="20" t="n">
        <v>6000</v>
      </c>
      <c r="I39" s="21">
        <f>G39-H39</f>
        <v/>
      </c>
      <c r="J39" s="8">
        <f>IF(G39=0,0,H39/G39)</f>
        <v/>
      </c>
      <c r="K39" s="35" t="n">
        <v>0</v>
      </c>
      <c r="L39" s="18">
        <f>MIN(J39,1)</f>
        <v/>
      </c>
      <c r="M39" s="48" t="inlineStr">
        <is>
          <t>Roof Sealants</t>
        </is>
      </c>
      <c r="N39" s="48">
        <f>IF(E39="GC","1st Call","Other")</f>
        <v/>
      </c>
      <c r="O39" s="48">
        <f>IF(L39&gt;=1,"Complete",IF(L39&gt;0,"In Progress","Not Started"))</f>
        <v/>
      </c>
      <c r="P39" s="48" t="n"/>
      <c r="Q39" s="70">
        <f>IFERROR(MID($A$1,FIND(" acq",$A$1)-4,4)*1,"")</f>
        <v/>
      </c>
      <c r="S39" s="112" t="n"/>
    </row>
    <row r="40">
      <c r="A40" s="17" t="n">
        <v>68</v>
      </c>
      <c r="B40" s="7" t="inlineStr">
        <is>
          <t>84120</t>
        </is>
      </c>
      <c r="C40" s="7" t="inlineStr">
        <is>
          <t>Breezeways</t>
        </is>
      </c>
      <c r="D40" s="40" t="inlineStr">
        <is>
          <t>Repair soffits</t>
        </is>
      </c>
      <c r="E40" s="41" t="inlineStr">
        <is>
          <t>GC</t>
        </is>
      </c>
      <c r="F40" s="7" t="inlineStr">
        <is>
          <t>Year 1</t>
        </is>
      </c>
      <c r="G40" s="20" t="n">
        <v>6000</v>
      </c>
      <c r="H40" s="20" t="n">
        <v>6000</v>
      </c>
      <c r="I40" s="21">
        <f>G40-H40</f>
        <v/>
      </c>
      <c r="J40" s="8">
        <f>IF(G40=0,0,H40/G40)</f>
        <v/>
      </c>
      <c r="K40" s="35" t="n">
        <v>0</v>
      </c>
      <c r="L40" s="8">
        <f>MIN(J40,1)</f>
        <v/>
      </c>
      <c r="M40" t="inlineStr">
        <is>
          <t>Repair soffits</t>
        </is>
      </c>
      <c r="N40" s="7">
        <f>IF(E40="GC","1st Call","Other")</f>
        <v/>
      </c>
      <c r="O40" s="7">
        <f>IF(L40&gt;=1,"Complete",IF(L40&gt;0,"In Progress","Not Started"))</f>
        <v/>
      </c>
      <c r="Q40" s="35">
        <f>IFERROR(MID($A$1,FIND(" acq",$A$1)-4,4)*1,"")</f>
        <v/>
      </c>
      <c r="S40" s="112" t="n"/>
    </row>
    <row r="41">
      <c r="A41" s="7" t="n">
        <v>114</v>
      </c>
      <c r="B41" s="7" t="inlineStr">
        <is>
          <t>83265</t>
        </is>
      </c>
      <c r="C41" s="7" t="inlineStr">
        <is>
          <t>Computers</t>
        </is>
      </c>
      <c r="D41" s="40" t="inlineStr">
        <is>
          <t>Budget for 3 replacement</t>
        </is>
      </c>
      <c r="E41" s="69" t="inlineStr">
        <is>
          <t>PMC</t>
        </is>
      </c>
      <c r="F41" s="7" t="inlineStr">
        <is>
          <t>Project</t>
        </is>
      </c>
      <c r="G41" s="20" t="n">
        <v>6000</v>
      </c>
      <c r="H41" s="20" t="n">
        <v>75832</v>
      </c>
      <c r="I41" s="21">
        <f>G41-H41</f>
        <v/>
      </c>
      <c r="J41" s="8">
        <f>IF(G41=0,0,H41/G41)</f>
        <v/>
      </c>
      <c r="K41" s="35" t="inlineStr">
        <is>
          <t>N/A</t>
        </is>
      </c>
      <c r="L41" s="8">
        <f>MIN(J41,1)</f>
        <v/>
      </c>
      <c r="M41" t="inlineStr">
        <is>
          <t>Budget for 3 replacement</t>
        </is>
      </c>
      <c r="N41" s="7">
        <f>IF(E41="GC","1st Call","Other")</f>
        <v/>
      </c>
      <c r="O41" s="7">
        <f>IF(L41&gt;=1,"Complete",IF(L41&gt;0,"In Progress","Not Started"))</f>
        <v/>
      </c>
      <c r="Q41" s="35">
        <f>IFERROR(MID($A$1,FIND(" acq",$A$1)-4,4)*1,"")</f>
        <v/>
      </c>
      <c r="S41" s="112" t="n"/>
    </row>
    <row r="42" ht="60" customHeight="1">
      <c r="A42" s="17" t="n">
        <v>26</v>
      </c>
      <c r="B42" s="7" t="inlineStr">
        <is>
          <t>84205</t>
        </is>
      </c>
      <c r="C42" s="7" t="inlineStr">
        <is>
          <t>Fences &amp; gates - site perimeter</t>
        </is>
      </c>
      <c r="D42" s="40" t="inlineStr">
        <is>
          <t>PCA 3.2.7 - Isolated areas of damaged fencing was observed north adjacent to Building 12, south adjacent to Building 4, and at
the refuse enclosure located northeast adjacent to Building 5. Repair of the noted areas of damage is recommended.</t>
        </is>
      </c>
      <c r="E42" s="41" t="inlineStr">
        <is>
          <t>GC</t>
        </is>
      </c>
      <c r="F42" s="7" t="inlineStr">
        <is>
          <t>Year 1</t>
        </is>
      </c>
      <c r="G42" s="20" t="n">
        <v>980</v>
      </c>
      <c r="H42" s="20" t="n">
        <v>980</v>
      </c>
      <c r="I42" s="21">
        <f>G42-H42</f>
        <v/>
      </c>
      <c r="J42" s="8">
        <f>IF(G42=0,0,H42/G42)</f>
        <v/>
      </c>
      <c r="K42" s="35" t="n">
        <v>0</v>
      </c>
      <c r="L42" s="8">
        <f>MIN(J42,1)</f>
        <v/>
      </c>
      <c r="M42" t="inlineStr">
        <is>
          <t xml:space="preserve">PCA 3.2.7 - Isolated areas of damaged fencing was observed north adjacent to Building 12, south adjacent to Building 4, and at
the refuse enclosure located northeast adjacent to Building 5. Repair of </t>
        </is>
      </c>
      <c r="N42" s="7">
        <f>IF(E42="GC","1st Call","Other")</f>
        <v/>
      </c>
      <c r="O42" s="7">
        <f>IF(L42&gt;=1,"Complete",IF(L42&gt;0,"In Progress","Not Started"))</f>
        <v/>
      </c>
      <c r="Q42" s="35">
        <f>IFERROR(MID($A$1,FIND(" acq",$A$1)-4,4)*1,"")</f>
        <v/>
      </c>
      <c r="S42" s="112" t="n"/>
    </row>
    <row r="43">
      <c r="D43" s="40" t="n"/>
      <c r="E43" s="41" t="n"/>
      <c r="G43" s="20" t="n"/>
      <c r="H43" s="20" t="n"/>
      <c r="I43" s="21" t="n"/>
      <c r="J43" s="8" t="n"/>
      <c r="K43" s="35" t="n"/>
      <c r="S43" s="112" t="n"/>
    </row>
    <row r="44">
      <c r="C44" s="48" t="inlineStr">
        <is>
          <t>PROJECTS subtotal (excl. contingency/CM fee)</t>
        </is>
      </c>
      <c r="E44" s="68" t="n"/>
      <c r="G44" s="22">
        <f>SUM(G5:G42)</f>
        <v/>
      </c>
      <c r="H44" s="22">
        <f>SUM(H5:H42)</f>
        <v/>
      </c>
      <c r="I44" s="22">
        <f>SUM(I5:I42)</f>
        <v/>
      </c>
      <c r="J44" s="18">
        <f>IF(G44=0,0,H44/G44)</f>
        <v/>
      </c>
      <c r="K44" s="35" t="n"/>
      <c r="L44" s="8">
        <f>MIN(J44,1)</f>
        <v/>
      </c>
      <c r="O44" s="7">
        <f>IF(L44&gt;=1,"Complete",IF(L44&gt;0,"In Progress","Not Started"))</f>
        <v/>
      </c>
      <c r="S44" s="112" t="n"/>
    </row>
    <row r="45">
      <c r="E45" s="52" t="n"/>
      <c r="K45" s="35" t="n"/>
      <c r="S45" s="112" t="n"/>
    </row>
    <row r="46">
      <c r="A46" s="7" t="n">
        <v>158</v>
      </c>
      <c r="B46" s="7" t="inlineStr">
        <is>
          <t>84510</t>
        </is>
      </c>
      <c r="C46" s="7" t="inlineStr">
        <is>
          <t>Contingency</t>
        </is>
      </c>
      <c r="D46" s="40" t="inlineStr">
        <is>
          <t>Contingency</t>
        </is>
      </c>
      <c r="E46" s="67" t="inlineStr">
        <is>
          <t>CON</t>
        </is>
      </c>
      <c r="F46" s="15" t="inlineStr">
        <is>
          <t>Contingency</t>
        </is>
      </c>
      <c r="G46" s="20" t="n">
        <v>103516</v>
      </c>
      <c r="H46" s="20" t="n">
        <v>0</v>
      </c>
      <c r="I46" s="21" t="n">
        <v>103516</v>
      </c>
      <c r="J46" s="8">
        <f>IF(G46=0,0,H46/G46)</f>
        <v/>
      </c>
      <c r="K46" s="35" t="inlineStr">
        <is>
          <t>N/A</t>
        </is>
      </c>
      <c r="L46" s="8">
        <f>MIN(J46,1)</f>
        <v/>
      </c>
      <c r="M46" t="inlineStr">
        <is>
          <t>Contingency</t>
        </is>
      </c>
      <c r="N46" s="7">
        <f>IF(E46="GC","1st Call","Other")</f>
        <v/>
      </c>
      <c r="O46" s="7">
        <f>IF(L46&gt;=1,"Complete",IF(L46&gt;0,"In Progress","Not Started"))</f>
        <v/>
      </c>
      <c r="Q46" s="35">
        <f>IFERROR(MID($A$1,FIND(" acq",$A$1)-4,4)*1,"")</f>
        <v/>
      </c>
      <c r="S46" s="112" t="n"/>
    </row>
    <row r="47">
      <c r="A47" s="7" t="n">
        <v>159</v>
      </c>
      <c r="B47" s="7" t="inlineStr">
        <is>
          <t>84505</t>
        </is>
      </c>
      <c r="C47" s="7" t="inlineStr">
        <is>
          <t>Construction Management Fee</t>
        </is>
      </c>
      <c r="D47" s="40" t="inlineStr">
        <is>
          <t>CM Fee</t>
        </is>
      </c>
      <c r="E47" s="67" t="inlineStr">
        <is>
          <t>CMF</t>
        </is>
      </c>
      <c r="F47" s="15" t="inlineStr">
        <is>
          <t>CM Fee</t>
        </is>
      </c>
      <c r="G47" s="20" t="n">
        <v>57309</v>
      </c>
      <c r="H47" s="20" t="n">
        <v>32690</v>
      </c>
      <c r="I47" s="21" t="n">
        <v>57309</v>
      </c>
      <c r="J47" s="8">
        <f>IF(G47=0,0,H47/G47)</f>
        <v/>
      </c>
      <c r="K47" s="35" t="inlineStr">
        <is>
          <t>N/A</t>
        </is>
      </c>
      <c r="L47" s="8">
        <f>MIN(J47,1)</f>
        <v/>
      </c>
      <c r="M47" t="inlineStr">
        <is>
          <t>CM Fee</t>
        </is>
      </c>
      <c r="N47" s="7">
        <f>IF(E47="GC","1st Call","Other")</f>
        <v/>
      </c>
      <c r="O47" s="7">
        <f>IF(L47&gt;=1,"Complete",IF(L47&gt;0,"In Progress","Not Started"))</f>
        <v/>
      </c>
      <c r="Q47" s="35">
        <f>IFERROR(MID($A$1,FIND(" acq",$A$1)-4,4)*1,"")</f>
        <v/>
      </c>
      <c r="S47" s="112" t="n"/>
    </row>
    <row r="48">
      <c r="K48" s="35" t="n"/>
      <c r="S48" s="112" t="n"/>
    </row>
    <row r="49">
      <c r="K49" s="35" t="n"/>
      <c r="S49" s="112" t="n"/>
    </row>
    <row r="50">
      <c r="K50" s="35" t="n"/>
      <c r="S50" s="112" t="n"/>
    </row>
    <row r="51">
      <c r="K51" s="35" t="n"/>
      <c r="S51" s="112" t="n"/>
    </row>
    <row r="52">
      <c r="H52" s="22" t="n"/>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4"/>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T173"/>
  <sheetViews>
    <sheetView topLeftCell="C1" zoomScaleNormal="100" workbookViewId="0">
      <selection activeCell="K1"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David Ave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105" customHeight="1">
      <c r="A5" s="7" t="n">
        <v>172</v>
      </c>
      <c r="B5" s="7" t="inlineStr">
        <is>
          <t>51140-00</t>
        </is>
      </c>
      <c r="C5" s="7" t="inlineStr">
        <is>
          <t>Electrical Panel Disconnects &amp; Meter Banks</t>
        </is>
      </c>
      <c r="D5" s="40" t="inlineStr">
        <is>
          <t>Phased replacement of 2 main meter banks
Equity PCA Item- 5.3- The main disconnects and meter banks were manufactured by Wadsworth Electrical Mfg., a company that is no longer in business and no longer supported. Extensive surface rust was observed on the meter walls at each building. Based on the age, observed condition and obsolescence of the disconnects and meter banks, Partner recommends these be replaced</t>
        </is>
      </c>
      <c r="E5" s="41" t="inlineStr">
        <is>
          <t>GC</t>
        </is>
      </c>
      <c r="F5" s="7" t="inlineStr">
        <is>
          <t>Year 1</t>
        </is>
      </c>
      <c r="G5" s="20" t="n">
        <v>120000</v>
      </c>
      <c r="H5" s="20" t="n">
        <v>36000</v>
      </c>
      <c r="I5" s="21">
        <f>G5-H5</f>
        <v/>
      </c>
      <c r="J5" s="8">
        <f>IF(G5=0,0,H5/G5)</f>
        <v/>
      </c>
      <c r="K5" s="35" t="n">
        <v>3</v>
      </c>
      <c r="L5" s="8">
        <f>MIN(J5,1)</f>
        <v/>
      </c>
      <c r="M5" t="inlineStr">
        <is>
          <t>Phased replacement of 2 main meter banks
Equity PCA Item- 5.3- The main disconnects and meter banks were manufactured by Wadsworth Electrical Mfg., a company that is no longer in business and no longe</t>
        </is>
      </c>
      <c r="N5" s="7">
        <f>IF(E5="GC","1st Call","Other")</f>
        <v/>
      </c>
      <c r="O5" s="7">
        <f>IF(L5&gt;=1,"Complete",IF(L5&gt;0,"In Progress","Not Started"))</f>
        <v/>
      </c>
      <c r="Q5" s="35">
        <f>IFERROR(MID($A$1,FIND(" acq",$A$1)-4,4)*1,"")</f>
        <v/>
      </c>
      <c r="R5" s="7" t="n"/>
      <c r="S5" s="111" t="n"/>
    </row>
    <row r="6">
      <c r="A6" s="17" t="n">
        <v>70</v>
      </c>
      <c r="B6" s="7" t="inlineStr">
        <is>
          <t>51077-00</t>
        </is>
      </c>
      <c r="C6" s="7" t="inlineStr">
        <is>
          <t>Increase rail height</t>
        </is>
      </c>
      <c r="D6" s="40" t="inlineStr">
        <is>
          <t>Raise catwalk rail height to 42" per SB 721 report</t>
        </is>
      </c>
      <c r="E6" s="41" t="inlineStr">
        <is>
          <t>GC</t>
        </is>
      </c>
      <c r="F6" s="7" t="inlineStr">
        <is>
          <t>Year 1</t>
        </is>
      </c>
      <c r="G6" s="20" t="n">
        <v>100000</v>
      </c>
      <c r="H6" s="20" t="n">
        <v>30000</v>
      </c>
      <c r="I6" s="21">
        <f>G6-H6</f>
        <v/>
      </c>
      <c r="J6" s="8">
        <f>IF(G6=0,0,H6/G6)</f>
        <v/>
      </c>
      <c r="K6" s="35" t="n">
        <v>3</v>
      </c>
      <c r="L6" s="8">
        <f>MIN(J6,1)</f>
        <v/>
      </c>
      <c r="M6" t="inlineStr">
        <is>
          <t>Raise catwalk rail height to 42" per SB 721 report</t>
        </is>
      </c>
      <c r="N6" s="7">
        <f>IF(E6="GC","1st Call","Other")</f>
        <v/>
      </c>
      <c r="O6" s="7">
        <f>IF(L6&gt;=1,"Complete",IF(L6&gt;0,"In Progress","Not Started"))</f>
        <v/>
      </c>
      <c r="Q6" s="35">
        <f>IFERROR(MID($A$1,FIND(" acq",$A$1)-4,4)*1,"")</f>
        <v/>
      </c>
      <c r="R6" s="7" t="n"/>
      <c r="S6" s="111" t="n"/>
    </row>
    <row r="7">
      <c r="A7" s="7" t="n">
        <v>101</v>
      </c>
      <c r="B7" s="7" t="inlineStr">
        <is>
          <t>51080-00</t>
        </is>
      </c>
      <c r="C7" s="7" t="inlineStr">
        <is>
          <t>Exterior building Paint</t>
        </is>
      </c>
      <c r="D7" s="40" t="inlineStr">
        <is>
          <t>Paint community</t>
        </is>
      </c>
      <c r="E7" s="41" t="inlineStr">
        <is>
          <t>GC</t>
        </is>
      </c>
      <c r="F7" s="7" t="inlineStr">
        <is>
          <t>Year 1</t>
        </is>
      </c>
      <c r="G7" s="20" t="n">
        <v>98000</v>
      </c>
      <c r="H7" s="20" t="n">
        <v>123667</v>
      </c>
      <c r="I7" s="21">
        <f>G7-H7</f>
        <v/>
      </c>
      <c r="J7" s="8">
        <f>IF(G7=0,0,H7/G7)</f>
        <v/>
      </c>
      <c r="K7" s="35" t="n">
        <v>0</v>
      </c>
      <c r="L7" s="8">
        <f>MIN(J7,1)</f>
        <v/>
      </c>
      <c r="M7" t="inlineStr">
        <is>
          <t>Paint community</t>
        </is>
      </c>
      <c r="N7" s="7">
        <f>IF(E7="GC","1st Call","Other")</f>
        <v/>
      </c>
      <c r="O7" s="7">
        <f>IF(L7&gt;=1,"Complete",IF(L7&gt;0,"In Progress","Not Started"))</f>
        <v/>
      </c>
      <c r="Q7" s="35">
        <f>IFERROR(MID($A$1,FIND(" acq",$A$1)-4,4)*1,"")</f>
        <v/>
      </c>
      <c r="R7" s="7" t="n"/>
      <c r="S7" s="111" t="n"/>
    </row>
    <row r="8">
      <c r="A8" s="17" t="n">
        <v>18</v>
      </c>
      <c r="B8" s="7" t="inlineStr">
        <is>
          <t>51023-00</t>
        </is>
      </c>
      <c r="C8" s="7" t="inlineStr">
        <is>
          <t>Resurface swimming pool</t>
        </is>
      </c>
      <c r="D8" s="40" t="inlineStr">
        <is>
          <t>Resurface two pools</t>
        </is>
      </c>
      <c r="E8" s="41" t="inlineStr">
        <is>
          <t>GC</t>
        </is>
      </c>
      <c r="F8" s="7" t="inlineStr">
        <is>
          <t>Year 1</t>
        </is>
      </c>
      <c r="G8" s="20" t="n">
        <v>92000</v>
      </c>
      <c r="H8" s="20" t="n">
        <v>27600</v>
      </c>
      <c r="I8" s="21">
        <f>G8-H8</f>
        <v/>
      </c>
      <c r="J8" s="8">
        <f>IF(G8=0,0,H8/G8)</f>
        <v/>
      </c>
      <c r="K8" s="35" t="n">
        <v>3</v>
      </c>
      <c r="L8" s="8">
        <f>MIN(J8,1)</f>
        <v/>
      </c>
      <c r="M8" t="inlineStr">
        <is>
          <t>Resurface two pools</t>
        </is>
      </c>
      <c r="N8" s="7">
        <f>IF(E8="GC","1st Call","Other")</f>
        <v/>
      </c>
      <c r="O8" s="7">
        <f>IF(L8&gt;=1,"Complete",IF(L8&gt;0,"In Progress","Not Started"))</f>
        <v/>
      </c>
      <c r="Q8" s="35">
        <f>IFERROR(MID($A$1,FIND(" acq",$A$1)-4,4)*1,"")</f>
        <v/>
      </c>
      <c r="R8" s="7" t="n"/>
      <c r="S8" s="111" t="n"/>
    </row>
    <row r="9" ht="75" customHeight="1">
      <c r="A9" s="7" t="n">
        <v>17</v>
      </c>
      <c r="B9" s="7" t="inlineStr">
        <is>
          <t>51053-00</t>
        </is>
      </c>
      <c r="C9" s="7" t="inlineStr">
        <is>
          <t xml:space="preserve">Asphalt Coating </t>
        </is>
      </c>
      <c r="D9" s="40" t="inlineStr">
        <is>
          <t>Seal asphalt 
Includes Equity PCA Item- 3.2.2- Asphalt seal coat and pavement markings/striping appear to be in fair condition. Reapplication of the seal coat and markings/striping is recommended in the short term.</t>
        </is>
      </c>
      <c r="E9" s="41" t="inlineStr">
        <is>
          <t>GC</t>
        </is>
      </c>
      <c r="F9" s="7" t="inlineStr">
        <is>
          <t>Year 1</t>
        </is>
      </c>
      <c r="G9" s="20" t="n">
        <v>61000</v>
      </c>
      <c r="H9" s="20" t="n">
        <v>61000</v>
      </c>
      <c r="I9" s="21">
        <f>G9-H9</f>
        <v/>
      </c>
      <c r="J9" s="8">
        <f>IF(G9=0,0,H9/G9)</f>
        <v/>
      </c>
      <c r="K9" s="35" t="n">
        <v>0</v>
      </c>
      <c r="L9" s="8">
        <f>MIN(J9,1)</f>
        <v/>
      </c>
      <c r="M9" t="inlineStr">
        <is>
          <t>Seal asphalt 
Includes Equity PCA Item- 3.2.2- Asphalt seal coat and pavement markings/striping appear to be in fair condition. Reapplication of the seal coat and markings/striping is recommended in t</t>
        </is>
      </c>
      <c r="N9" s="7">
        <f>IF(E9="GC","1st Call","Other")</f>
        <v/>
      </c>
      <c r="O9" s="7">
        <f>IF(L9&gt;=1,"Complete",IF(L9&gt;0,"In Progress","Not Started"))</f>
        <v/>
      </c>
      <c r="Q9" s="35">
        <f>IFERROR(MID($A$1,FIND(" acq",$A$1)-4,4)*1,"")</f>
        <v/>
      </c>
      <c r="R9" s="7" t="n"/>
      <c r="S9" s="111" t="n"/>
    </row>
    <row r="10" ht="75" customHeight="1">
      <c r="A10" s="17" t="n">
        <v>69</v>
      </c>
      <c r="B10" s="7" t="inlineStr">
        <is>
          <t>51072-00</t>
        </is>
      </c>
      <c r="C10" s="7" t="inlineStr">
        <is>
          <t>Repair balcony framing &amp; decking</t>
        </is>
      </c>
      <c r="D10" s="40" t="inlineStr">
        <is>
          <t>Repairs for 2 walkways and stairwells per SB721 report from Medro, contingency for additional repairs
PCA 4.5- As no documentation was provided with regard to the SB 721 inspections, Partner recommends performing the SB 721 inspections at this time</t>
        </is>
      </c>
      <c r="E10" s="41" t="inlineStr">
        <is>
          <t>GC</t>
        </is>
      </c>
      <c r="F10" s="7" t="inlineStr">
        <is>
          <t>Year 1</t>
        </is>
      </c>
      <c r="G10" s="20" t="n">
        <v>55000</v>
      </c>
      <c r="H10" s="20" t="n">
        <v>49862</v>
      </c>
      <c r="I10" s="21">
        <f>G10-H10</f>
        <v/>
      </c>
      <c r="J10" s="8">
        <f>IF(G10=0,0,H10/G10)</f>
        <v/>
      </c>
      <c r="K10" s="35" t="n">
        <v>1</v>
      </c>
      <c r="L10" s="8">
        <f>MIN(J10,1)</f>
        <v/>
      </c>
      <c r="M10" t="inlineStr">
        <is>
          <t>Repairs for 2 walkways and stairwells per SB721 report from Medro, contingency for additional repairs
PCA 4.5- As no documentation was provided with regard to the SB 721 inspections, Partner recommend</t>
        </is>
      </c>
      <c r="N10" s="7">
        <f>IF(E10="GC","1st Call","Other")</f>
        <v/>
      </c>
      <c r="O10" s="7">
        <f>IF(L10&gt;=1,"Complete",IF(L10&gt;0,"In Progress","Not Started"))</f>
        <v/>
      </c>
      <c r="Q10" s="35">
        <f>IFERROR(MID($A$1,FIND(" acq",$A$1)-4,4)*1,"")</f>
        <v/>
      </c>
      <c r="R10" s="7" t="n"/>
      <c r="S10" s="111" t="n"/>
    </row>
    <row r="11" ht="60" customHeight="1">
      <c r="A11" s="7" t="n">
        <v>102</v>
      </c>
      <c r="B11" s="7" t="inlineStr">
        <is>
          <t>51082-00</t>
        </is>
      </c>
      <c r="C11" s="7" t="inlineStr">
        <is>
          <t>Repair / replace wood trim
Repair or replace damaged</t>
        </is>
      </c>
      <c r="D11" s="40" t="inlineStr">
        <is>
          <t>Replace rotted fascia and trim 
PCA 4.2. - Repair or replace damaged wood trim and stucco at elevated walkways and soffits. Allowance for in-kind replacement of any damaged wood framing.</t>
        </is>
      </c>
      <c r="E11" s="41" t="inlineStr">
        <is>
          <t>GC</t>
        </is>
      </c>
      <c r="F11" s="7" t="inlineStr">
        <is>
          <t>Year 1</t>
        </is>
      </c>
      <c r="G11" s="20" t="n">
        <v>36000</v>
      </c>
      <c r="H11" s="20" t="n">
        <v>36000</v>
      </c>
      <c r="I11" s="21">
        <f>G11-H11</f>
        <v/>
      </c>
      <c r="J11" s="8">
        <f>IF(G11=0,0,H11/G11)</f>
        <v/>
      </c>
      <c r="K11" s="35" t="n">
        <v>0</v>
      </c>
      <c r="L11" s="8">
        <f>MIN(J11,1)</f>
        <v/>
      </c>
      <c r="M11" t="inlineStr">
        <is>
          <t>Replace rotted fascia and trim 
PCA 4.2. - Repair or replace damaged wood trim and stucco at elevated walkways and soffits. Allowance for in-kind replacement of any damaged wood framing.</t>
        </is>
      </c>
      <c r="N11" s="7">
        <f>IF(E11="GC","1st Call","Other")</f>
        <v/>
      </c>
      <c r="O11" s="7">
        <f>IF(L11&gt;=1,"Complete",IF(L11&gt;0,"In Progress","Not Started"))</f>
        <v/>
      </c>
      <c r="Q11" s="35">
        <f>IFERROR(MID($A$1,FIND(" acq",$A$1)-4,4)*1,"")</f>
        <v/>
      </c>
      <c r="R11" s="7" t="n"/>
      <c r="S11" s="111" t="n"/>
    </row>
    <row r="12">
      <c r="A12" s="17" t="n">
        <v>164</v>
      </c>
      <c r="B12" s="7" t="inlineStr">
        <is>
          <t>51990-00</t>
        </is>
      </c>
      <c r="C12" s="7" t="inlineStr">
        <is>
          <t>Green Program - Energy Retrofit</t>
        </is>
      </c>
      <c r="D12" s="40" t="inlineStr">
        <is>
          <t>Echelon upfront costs</t>
        </is>
      </c>
      <c r="E12" s="67" t="inlineStr">
        <is>
          <t>Capex</t>
        </is>
      </c>
      <c r="F12" s="7" t="inlineStr">
        <is>
          <t>Year 1</t>
        </is>
      </c>
      <c r="G12" s="20" t="n">
        <v>35760</v>
      </c>
      <c r="H12" s="20" t="n">
        <v>2436</v>
      </c>
      <c r="I12" s="21">
        <f>G12-H12</f>
        <v/>
      </c>
      <c r="J12" s="8">
        <f>IF(G12=0,0,H12/G12)</f>
        <v/>
      </c>
      <c r="K12" s="35" t="inlineStr">
        <is>
          <t>N/A</t>
        </is>
      </c>
      <c r="L12" s="8">
        <f>MIN(J12,1)</f>
        <v/>
      </c>
      <c r="M12" t="inlineStr">
        <is>
          <t>Echelon upfront costs</t>
        </is>
      </c>
      <c r="N12" s="7">
        <f>IF(E12="GC","1st Call","Other")</f>
        <v/>
      </c>
      <c r="O12" s="7">
        <f>IF(L12&gt;=1,"Complete",IF(L12&gt;0,"In Progress","Not Started"))</f>
        <v/>
      </c>
      <c r="Q12" s="35">
        <f>IFERROR(MID($A$1,FIND(" acq",$A$1)-4,4)*1,"")</f>
        <v/>
      </c>
      <c r="R12" s="7" t="n"/>
      <c r="S12" s="111" t="n"/>
    </row>
    <row r="13">
      <c r="A13" s="7" t="n">
        <v>94</v>
      </c>
      <c r="B13" s="7" t="inlineStr">
        <is>
          <t>51075-00</t>
        </is>
      </c>
      <c r="C13" s="7" t="inlineStr">
        <is>
          <t>Repair / replace wood shingles</t>
        </is>
      </c>
      <c r="D13" s="40" t="inlineStr">
        <is>
          <t>Replace window walls with Hardie Horizontal</t>
        </is>
      </c>
      <c r="E13" s="41" t="inlineStr">
        <is>
          <t>GC</t>
        </is>
      </c>
      <c r="F13" s="7" t="inlineStr">
        <is>
          <t>Year 1</t>
        </is>
      </c>
      <c r="G13" s="20" t="n">
        <v>30000</v>
      </c>
      <c r="H13" s="20" t="n">
        <v>30000</v>
      </c>
      <c r="I13" s="21">
        <f>G13-H13</f>
        <v/>
      </c>
      <c r="J13" s="8">
        <f>IF(G13=0,0,H13/G13)</f>
        <v/>
      </c>
      <c r="K13" s="35" t="n">
        <v>0</v>
      </c>
      <c r="L13" s="8">
        <f>MIN(J13,1)</f>
        <v/>
      </c>
      <c r="M13" t="inlineStr">
        <is>
          <t>Replace window walls with Hardie Horizontal</t>
        </is>
      </c>
      <c r="N13" s="7">
        <f>IF(E13="GC","1st Call","Other")</f>
        <v/>
      </c>
      <c r="O13" s="7">
        <f>IF(L13&gt;=1,"Complete",IF(L13&gt;0,"In Progress","Not Started"))</f>
        <v/>
      </c>
      <c r="Q13" s="35">
        <f>IFERROR(MID($A$1,FIND(" acq",$A$1)-4,4)*1,"")</f>
        <v/>
      </c>
      <c r="R13" s="7" t="n"/>
      <c r="S13" s="111" t="n"/>
    </row>
    <row r="14" ht="105" customHeight="1">
      <c r="A14" s="17" t="n">
        <v>159</v>
      </c>
      <c r="B14" s="7" t="inlineStr">
        <is>
          <t>51130-00</t>
        </is>
      </c>
      <c r="C14" s="7" t="inlineStr">
        <is>
          <t>Galvanized Pipe Replacement</t>
        </is>
      </c>
      <c r="D14" s="40" t="inlineStr">
        <is>
          <t>Equity PCA Item- 5.1- Galvanized steel pipe was observed at the buildings. Galvanized pipe is prone to developing pinhole leaks and is susceptible to corrosion inside the pipe, restricting water flow. Based on age and condition of the piping, Partner recommends that the galvanized steel pipe be replaced throughout each building, starting with the service entrances and water heaters</t>
        </is>
      </c>
      <c r="E14" s="67" t="inlineStr">
        <is>
          <t>Capex</t>
        </is>
      </c>
      <c r="F14" s="7" t="inlineStr">
        <is>
          <t>Year 1</t>
        </is>
      </c>
      <c r="G14" s="20" t="n">
        <v>30000</v>
      </c>
      <c r="H14" s="20" t="n">
        <v>30740</v>
      </c>
      <c r="I14" s="21">
        <f>G14-H14</f>
        <v/>
      </c>
      <c r="J14" s="8">
        <f>IF(G14=0,0,H14/G14)</f>
        <v/>
      </c>
      <c r="K14" s="35" t="inlineStr">
        <is>
          <t>N/A</t>
        </is>
      </c>
      <c r="L14" s="8">
        <f>MIN(J14,1)</f>
        <v/>
      </c>
      <c r="M14" t="inlineStr">
        <is>
          <t>Equity PCA Item- 5.1- Galvanized steel pipe was observed at the buildings. Galvanized pipe is prone to developing pinhole leaks and is susceptible to corrosion inside the pipe, restricting water flow.</t>
        </is>
      </c>
      <c r="N14" s="7">
        <f>IF(E14="GC","1st Call","Other")</f>
        <v/>
      </c>
      <c r="O14" s="7">
        <f>IF(L14&gt;=1,"Complete",IF(L14&gt;0,"In Progress","Not Started"))</f>
        <v/>
      </c>
      <c r="Q14" s="35">
        <f>IFERROR(MID($A$1,FIND(" acq",$A$1)-4,4)*1,"")</f>
        <v/>
      </c>
      <c r="R14" s="7" t="n"/>
      <c r="S14" s="111" t="n"/>
    </row>
    <row r="15" ht="30" customHeight="1">
      <c r="A15" s="7" t="n">
        <v>56</v>
      </c>
      <c r="B15" s="7" t="inlineStr">
        <is>
          <t>51092-00</t>
        </is>
      </c>
      <c r="C15" s="7" t="inlineStr">
        <is>
          <t>Install metal hardware connections at post-to-beam a</t>
        </is>
      </c>
      <c r="D15" s="40" t="inlineStr">
        <is>
          <t>PCA 4.1 - Install metal hardware connections at post-to-beam and post-to-foundation locations in crawlspaces.</t>
        </is>
      </c>
      <c r="E15" s="41" t="inlineStr">
        <is>
          <t>GC</t>
        </is>
      </c>
      <c r="F15" s="7" t="inlineStr">
        <is>
          <t>Year 1</t>
        </is>
      </c>
      <c r="G15" s="20" t="n">
        <v>22500</v>
      </c>
      <c r="H15" s="20" t="n">
        <v>22500</v>
      </c>
      <c r="I15" s="21">
        <f>G15-H15</f>
        <v/>
      </c>
      <c r="J15" s="8">
        <f>IF(G15=0,0,H15/G15)</f>
        <v/>
      </c>
      <c r="K15" s="35" t="n">
        <v>0</v>
      </c>
      <c r="L15" s="8">
        <f>MIN(J15,1)</f>
        <v/>
      </c>
      <c r="M15" t="inlineStr">
        <is>
          <t>PCA 4.1 - Install metal hardware connections at post-to-beam and post-to-foundation locations in crawlspaces.</t>
        </is>
      </c>
      <c r="N15" s="7">
        <f>IF(E15="GC","1st Call","Other")</f>
        <v/>
      </c>
      <c r="O15" s="7">
        <f>IF(L15&gt;=1,"Complete",IF(L15&gt;0,"In Progress","Not Started"))</f>
        <v/>
      </c>
      <c r="Q15" s="35">
        <f>IFERROR(MID($A$1,FIND(" acq",$A$1)-4,4)*1,"")</f>
        <v/>
      </c>
      <c r="R15" s="7" t="n"/>
      <c r="S15" s="111" t="n"/>
    </row>
    <row r="16" ht="30" customHeight="1">
      <c r="A16" s="17" t="n">
        <v>58</v>
      </c>
      <c r="B16" s="7" t="inlineStr">
        <is>
          <t>51070-00</t>
        </is>
      </c>
      <c r="C16" s="7" t="inlineStr">
        <is>
          <t>3040 David – Engineered repair design to remediate d</t>
        </is>
      </c>
      <c r="D16" s="40" t="inlineStr">
        <is>
          <t>PCA 4.2. -3040 David – Engineered repair design to remediate damaged beam at TUP.</t>
        </is>
      </c>
      <c r="E16" s="41" t="inlineStr">
        <is>
          <t>GC</t>
        </is>
      </c>
      <c r="F16" s="7" t="inlineStr">
        <is>
          <t>Year 1</t>
        </is>
      </c>
      <c r="G16" s="20" t="n">
        <v>15000</v>
      </c>
      <c r="H16" s="20" t="n">
        <v>15000</v>
      </c>
      <c r="I16" s="21">
        <f>G16-H16</f>
        <v/>
      </c>
      <c r="J16" s="8">
        <f>IF(G16=0,0,H16/G16)</f>
        <v/>
      </c>
      <c r="K16" s="35" t="n">
        <v>0</v>
      </c>
      <c r="L16" s="8">
        <f>MIN(J16,1)</f>
        <v/>
      </c>
      <c r="M16" t="inlineStr">
        <is>
          <t>PCA 4.2. -3040 David – Engineered repair design to remediate damaged beam at TUP.</t>
        </is>
      </c>
      <c r="N16" s="7">
        <f>IF(E16="GC","1st Call","Other")</f>
        <v/>
      </c>
      <c r="O16" s="7">
        <f>IF(L16&gt;=1,"Complete",IF(L16&gt;0,"In Progress","Not Started"))</f>
        <v/>
      </c>
      <c r="Q16" s="35">
        <f>IFERROR(MID($A$1,FIND(" acq",$A$1)-4,4)*1,"")</f>
        <v/>
      </c>
      <c r="R16" s="7" t="n"/>
      <c r="S16" s="111" t="n"/>
    </row>
    <row r="17">
      <c r="A17" s="7" t="n">
        <v>68</v>
      </c>
      <c r="B17" s="7" t="inlineStr">
        <is>
          <t>51077-00</t>
        </is>
      </c>
      <c r="C17" s="7" t="inlineStr">
        <is>
          <t>Repair exterior stair railings</t>
        </is>
      </c>
      <c r="D17" s="40" t="inlineStr">
        <is>
          <t>Secure railings on all catwalks</t>
        </is>
      </c>
      <c r="E17" s="41" t="inlineStr">
        <is>
          <t>GC</t>
        </is>
      </c>
      <c r="F17" s="7" t="inlineStr">
        <is>
          <t>Year 1</t>
        </is>
      </c>
      <c r="G17" s="20" t="n">
        <v>15000</v>
      </c>
      <c r="H17" s="20" t="n">
        <v>15000</v>
      </c>
      <c r="I17" s="21">
        <f>G17-H17</f>
        <v/>
      </c>
      <c r="J17" s="8">
        <f>IF(G17=0,0,H17/G17)</f>
        <v/>
      </c>
      <c r="K17" s="35" t="n">
        <v>0</v>
      </c>
      <c r="L17" s="8">
        <f>MIN(J17,1)</f>
        <v/>
      </c>
      <c r="M17" t="inlineStr">
        <is>
          <t>Secure railings on all catwalks</t>
        </is>
      </c>
      <c r="N17" s="7">
        <f>IF(E17="GC","1st Call","Other")</f>
        <v/>
      </c>
      <c r="O17" s="7">
        <f>IF(L17&gt;=1,"Complete",IF(L17&gt;0,"In Progress","Not Started"))</f>
        <v/>
      </c>
      <c r="Q17" s="35">
        <f>IFERROR(MID($A$1,FIND(" acq",$A$1)-4,4)*1,"")</f>
        <v/>
      </c>
      <c r="R17" s="7" t="n"/>
      <c r="S17" s="111" t="n"/>
    </row>
    <row r="18">
      <c r="A18" s="17" t="n">
        <v>82</v>
      </c>
      <c r="B18" s="7" t="inlineStr">
        <is>
          <t>51062-00</t>
        </is>
      </c>
      <c r="C18" s="7" t="inlineStr">
        <is>
          <t xml:space="preserve">Sealants &amp; caulking </t>
        </is>
      </c>
      <c r="D18" s="40" t="inlineStr">
        <is>
          <t>Prep and seal exterior</t>
        </is>
      </c>
      <c r="E18" s="41" t="inlineStr">
        <is>
          <t>GC</t>
        </is>
      </c>
      <c r="F18" s="7" t="inlineStr">
        <is>
          <t>Year 1</t>
        </is>
      </c>
      <c r="G18" s="20" t="n">
        <v>15000</v>
      </c>
      <c r="H18" s="20" t="n">
        <v>15000</v>
      </c>
      <c r="I18" s="21">
        <f>G18-H18</f>
        <v/>
      </c>
      <c r="J18" s="8">
        <f>IF(G18=0,0,H18/G18)</f>
        <v/>
      </c>
      <c r="K18" s="35" t="n">
        <v>0</v>
      </c>
      <c r="L18" s="8">
        <f>MIN(J18,1)</f>
        <v/>
      </c>
      <c r="M18" t="inlineStr">
        <is>
          <t>Prep and seal exterior</t>
        </is>
      </c>
      <c r="N18" s="7">
        <f>IF(E18="GC","1st Call","Other")</f>
        <v/>
      </c>
      <c r="O18" s="7">
        <f>IF(L18&gt;=1,"Complete",IF(L18&gt;0,"In Progress","Not Started"))</f>
        <v/>
      </c>
      <c r="Q18" s="35">
        <f>IFERROR(MID($A$1,FIND(" acq",$A$1)-4,4)*1,"")</f>
        <v/>
      </c>
      <c r="R18" s="7" t="n"/>
      <c r="S18" s="111" t="n"/>
    </row>
    <row r="19">
      <c r="A19" s="7" t="n">
        <v>140</v>
      </c>
      <c r="B19" s="7" t="inlineStr">
        <is>
          <t>51011-00</t>
        </is>
      </c>
      <c r="C19" s="7" t="inlineStr">
        <is>
          <t>Pool Furniture</t>
        </is>
      </c>
      <c r="D19" s="40" t="inlineStr">
        <is>
          <t>No furniture, need to add for 2 pools</t>
        </is>
      </c>
      <c r="E19" s="67" t="inlineStr">
        <is>
          <t>Capex</t>
        </is>
      </c>
      <c r="F19" s="7" t="inlineStr">
        <is>
          <t>Year 1</t>
        </is>
      </c>
      <c r="G19" s="20" t="n">
        <v>15000</v>
      </c>
      <c r="H19" s="20" t="n">
        <v>0</v>
      </c>
      <c r="I19" s="21">
        <f>G19-H19</f>
        <v/>
      </c>
      <c r="J19" s="8">
        <f>IF(G19=0,0,H19/G19)</f>
        <v/>
      </c>
      <c r="K19" s="35" t="inlineStr">
        <is>
          <t>N/A</t>
        </is>
      </c>
      <c r="L19" s="8">
        <f>MIN(J19,1)</f>
        <v/>
      </c>
      <c r="M19" t="inlineStr">
        <is>
          <t>No furniture, need to add for 2 pools</t>
        </is>
      </c>
      <c r="N19" s="7">
        <f>IF(E19="GC","1st Call","Other")</f>
        <v/>
      </c>
      <c r="O19" s="7">
        <f>IF(L19&gt;=1,"Complete",IF(L19&gt;0,"In Progress","Not Started"))</f>
        <v/>
      </c>
      <c r="Q19" s="35">
        <f>IFERROR(MID($A$1,FIND(" acq",$A$1)-4,4)*1,"")</f>
        <v/>
      </c>
      <c r="R19" s="7" t="n"/>
      <c r="S19" s="111" t="n"/>
    </row>
    <row r="20">
      <c r="A20" s="17" t="n">
        <v>20</v>
      </c>
      <c r="B20" s="7" t="inlineStr">
        <is>
          <t>51076-00</t>
        </is>
      </c>
      <c r="C20" s="7" t="inlineStr">
        <is>
          <t>Fences &amp; gates - swimming pool</t>
        </is>
      </c>
      <c r="D20" s="40" t="inlineStr">
        <is>
          <t>Adjust closers on pool gates</t>
        </is>
      </c>
      <c r="E20" s="41" t="inlineStr">
        <is>
          <t>GC</t>
        </is>
      </c>
      <c r="F20" s="7" t="inlineStr">
        <is>
          <t>Year 1</t>
        </is>
      </c>
      <c r="G20" s="20" t="n">
        <v>12800</v>
      </c>
      <c r="H20" s="20" t="n">
        <v>12800</v>
      </c>
      <c r="I20" s="21">
        <f>G20-H20</f>
        <v/>
      </c>
      <c r="J20" s="8">
        <f>IF(G20=0,0,H20/G20)</f>
        <v/>
      </c>
      <c r="K20" s="35" t="n">
        <v>0</v>
      </c>
      <c r="L20" s="8">
        <f>MIN(J20,1)</f>
        <v/>
      </c>
      <c r="M20" t="inlineStr">
        <is>
          <t>Adjust closers on pool gates</t>
        </is>
      </c>
      <c r="N20" s="7">
        <f>IF(E20="GC","1st Call","Other")</f>
        <v/>
      </c>
      <c r="O20" s="7">
        <f>IF(L20&gt;=1,"Complete",IF(L20&gt;0,"In Progress","Not Started"))</f>
        <v/>
      </c>
      <c r="Q20" s="35">
        <f>IFERROR(MID($A$1,FIND(" acq",$A$1)-4,4)*1,"")</f>
        <v/>
      </c>
      <c r="R20" s="7" t="n"/>
      <c r="S20" s="111" t="n"/>
    </row>
    <row r="21">
      <c r="A21" s="7" t="n">
        <v>19</v>
      </c>
      <c r="B21" s="7" t="inlineStr">
        <is>
          <t>51026-00</t>
        </is>
      </c>
      <c r="C21" s="7" t="inlineStr">
        <is>
          <t>Repair / replace swimming pool pumps</t>
        </is>
      </c>
      <c r="D21" s="40" t="inlineStr">
        <is>
          <t>Anti entrapment devices</t>
        </is>
      </c>
      <c r="E21" s="41" t="inlineStr">
        <is>
          <t>GC</t>
        </is>
      </c>
      <c r="F21" s="7" t="inlineStr">
        <is>
          <t>Year 1</t>
        </is>
      </c>
      <c r="G21" s="20" t="n">
        <v>12600</v>
      </c>
      <c r="H21" s="20" t="n">
        <v>3780</v>
      </c>
      <c r="I21" s="21">
        <f>G21-H21</f>
        <v/>
      </c>
      <c r="J21" s="8">
        <f>IF(G21=0,0,H21/G21)</f>
        <v/>
      </c>
      <c r="K21" s="35" t="n">
        <v>3</v>
      </c>
      <c r="L21" s="8">
        <f>MIN(J21,1)</f>
        <v/>
      </c>
      <c r="M21" t="inlineStr">
        <is>
          <t>Anti entrapment devices</t>
        </is>
      </c>
      <c r="N21" s="7">
        <f>IF(E21="GC","1st Call","Other")</f>
        <v/>
      </c>
      <c r="O21" s="7">
        <f>IF(L21&gt;=1,"Complete",IF(L21&gt;0,"In Progress","Not Started"))</f>
        <v/>
      </c>
      <c r="Q21" s="35">
        <f>IFERROR(MID($A$1,FIND(" acq",$A$1)-4,4)*1,"")</f>
        <v/>
      </c>
      <c r="R21" s="7" t="n"/>
      <c r="S21" s="111" t="n"/>
    </row>
    <row r="22">
      <c r="A22" s="17" t="n">
        <v>21</v>
      </c>
      <c r="B22" s="7" t="inlineStr">
        <is>
          <t>51172-00</t>
        </is>
      </c>
      <c r="C22" s="7" t="inlineStr">
        <is>
          <t>Carports / Garages</t>
        </is>
      </c>
      <c r="D22" s="40" t="inlineStr">
        <is>
          <t>Repair and paint carport supports</t>
        </is>
      </c>
      <c r="E22" s="41" t="inlineStr">
        <is>
          <t>GC</t>
        </is>
      </c>
      <c r="F22" s="7" t="inlineStr">
        <is>
          <t>Year 1</t>
        </is>
      </c>
      <c r="G22" s="20" t="n">
        <v>12000</v>
      </c>
      <c r="H22" s="20" t="n">
        <v>12000</v>
      </c>
      <c r="I22" s="21">
        <f>G22-H22</f>
        <v/>
      </c>
      <c r="J22" s="8">
        <f>IF(G22=0,0,H22/G22)</f>
        <v/>
      </c>
      <c r="K22" s="35" t="n">
        <v>0</v>
      </c>
      <c r="L22" s="8">
        <f>MIN(J22,1)</f>
        <v/>
      </c>
      <c r="M22" t="inlineStr">
        <is>
          <t>Repair and paint carport supports</t>
        </is>
      </c>
      <c r="N22" s="7">
        <f>IF(E22="GC","1st Call","Other")</f>
        <v/>
      </c>
      <c r="O22" s="7">
        <f>IF(L22&gt;=1,"Complete",IF(L22&gt;0,"In Progress","Not Started"))</f>
        <v/>
      </c>
      <c r="Q22" s="35">
        <f>IFERROR(MID($A$1,FIND(" acq",$A$1)-4,4)*1,"")</f>
        <v/>
      </c>
      <c r="R22" s="7" t="n"/>
      <c r="S22" s="111" t="n"/>
    </row>
    <row r="23" ht="30" customHeight="1">
      <c r="A23" s="7" t="n">
        <v>59</v>
      </c>
      <c r="B23" s="7" t="inlineStr">
        <is>
          <t>51070-00</t>
        </is>
      </c>
      <c r="C23" s="7" t="inlineStr">
        <is>
          <t>Remediation of exposed wood beams exhibiting deterio</t>
        </is>
      </c>
      <c r="D23" s="40" t="inlineStr">
        <is>
          <t>PCA 4.2 - Remediation of exposed wood beams exhibiting deterioration at TUP regions.</t>
        </is>
      </c>
      <c r="E23" s="41" t="inlineStr">
        <is>
          <t>GC</t>
        </is>
      </c>
      <c r="F23" s="7" t="inlineStr">
        <is>
          <t>Year 1</t>
        </is>
      </c>
      <c r="G23" s="20" t="n">
        <v>10000</v>
      </c>
      <c r="H23" s="20" t="n">
        <v>10000</v>
      </c>
      <c r="I23" s="21">
        <f>G23-H23</f>
        <v/>
      </c>
      <c r="J23" s="8">
        <f>IF(G23=0,0,H23/G23)</f>
        <v/>
      </c>
      <c r="K23" s="35" t="n">
        <v>0</v>
      </c>
      <c r="L23" s="8">
        <f>MIN(J23,1)</f>
        <v/>
      </c>
      <c r="M23" t="inlineStr">
        <is>
          <t>PCA 4.2 - Remediation of exposed wood beams exhibiting deterioration at TUP regions.</t>
        </is>
      </c>
      <c r="N23" s="7">
        <f>IF(E23="GC","1st Call","Other")</f>
        <v/>
      </c>
      <c r="O23" s="7">
        <f>IF(L23&gt;=1,"Complete",IF(L23&gt;0,"In Progress","Not Started"))</f>
        <v/>
      </c>
      <c r="Q23" s="35">
        <f>IFERROR(MID($A$1,FIND(" acq",$A$1)-4,4)*1,"")</f>
        <v/>
      </c>
      <c r="R23" s="7" t="n"/>
      <c r="S23" s="111" t="n"/>
    </row>
    <row r="24" ht="30" customHeight="1">
      <c r="A24" s="17" t="n">
        <v>60</v>
      </c>
      <c r="B24" s="7" t="inlineStr">
        <is>
          <t>51070-00</t>
        </is>
      </c>
      <c r="C24" s="7" t="inlineStr">
        <is>
          <t>Replace edge beams in-kind at TUP areas, where neede</t>
        </is>
      </c>
      <c r="D24" s="40" t="inlineStr">
        <is>
          <t>PCA 4.2.  Replace edge beams in-kind at TUP areas, where needed.</t>
        </is>
      </c>
      <c r="E24" s="41" t="inlineStr">
        <is>
          <t>GC</t>
        </is>
      </c>
      <c r="F24" s="7" t="inlineStr">
        <is>
          <t>Year 1</t>
        </is>
      </c>
      <c r="G24" s="20" t="n">
        <v>8000</v>
      </c>
      <c r="H24" s="20" t="n">
        <v>8000</v>
      </c>
      <c r="I24" s="21">
        <f>G24-H24</f>
        <v/>
      </c>
      <c r="J24" s="8">
        <f>IF(G24=0,0,H24/G24)</f>
        <v/>
      </c>
      <c r="K24" s="35" t="n">
        <v>0</v>
      </c>
      <c r="L24" s="8">
        <f>MIN(J24,1)</f>
        <v/>
      </c>
      <c r="M24" t="inlineStr">
        <is>
          <t>PCA 4.2.  Replace edge beams in-kind at TUP areas, where needed.</t>
        </is>
      </c>
      <c r="N24" s="7">
        <f>IF(E24="GC","1st Call","Other")</f>
        <v/>
      </c>
      <c r="O24" s="7">
        <f>IF(L24&gt;=1,"Complete",IF(L24&gt;0,"In Progress","Not Started"))</f>
        <v/>
      </c>
      <c r="Q24" s="35">
        <f>IFERROR(MID($A$1,FIND(" acq",$A$1)-4,4)*1,"")</f>
        <v/>
      </c>
      <c r="R24" s="7" t="n"/>
      <c r="S24" s="111" t="n"/>
    </row>
    <row r="25" ht="30" customHeight="1">
      <c r="A25" s="7" t="n">
        <v>81</v>
      </c>
      <c r="B25" s="7" t="inlineStr">
        <is>
          <t>51071-00</t>
        </is>
      </c>
      <c r="C25" s="7" t="inlineStr">
        <is>
          <t>Gutters &amp; downspouts
Replace missing or crushed down</t>
        </is>
      </c>
      <c r="D25" s="40" t="inlineStr">
        <is>
          <t>Secure and clean gutters
PCA 4.4.1. -Replace missing or crushed downspouts.</t>
        </is>
      </c>
      <c r="E25" s="41" t="inlineStr">
        <is>
          <t>GC</t>
        </is>
      </c>
      <c r="F25" s="7" t="inlineStr">
        <is>
          <t>Year 1</t>
        </is>
      </c>
      <c r="G25" s="20" t="n">
        <v>8000</v>
      </c>
      <c r="H25" s="20" t="n">
        <v>8000</v>
      </c>
      <c r="I25" s="21">
        <f>G25-H25</f>
        <v/>
      </c>
      <c r="J25" s="8">
        <f>IF(G25=0,0,H25/G25)</f>
        <v/>
      </c>
      <c r="K25" s="35" t="n">
        <v>0</v>
      </c>
      <c r="L25" s="8">
        <f>MIN(J25,1)</f>
        <v/>
      </c>
      <c r="M25" t="inlineStr">
        <is>
          <t>Secure and clean gutters
PCA 4.4.1. -Replace missing or crushed downspouts.</t>
        </is>
      </c>
      <c r="N25" s="7">
        <f>IF(E25="GC","1st Call","Other")</f>
        <v/>
      </c>
      <c r="O25" s="7">
        <f>IF(L25&gt;=1,"Complete",IF(L25&gt;0,"In Progress","Not Started"))</f>
        <v/>
      </c>
      <c r="Q25" s="35">
        <f>IFERROR(MID($A$1,FIND(" acq",$A$1)-4,4)*1,"")</f>
        <v/>
      </c>
      <c r="R25" s="7" t="n"/>
      <c r="S25" s="111" t="n"/>
    </row>
    <row r="26" ht="150" customHeight="1">
      <c r="A26" s="17" t="n">
        <v>160</v>
      </c>
      <c r="B26" s="7" t="inlineStr">
        <is>
          <t>51130-00</t>
        </is>
      </c>
      <c r="C26" s="7" t="inlineStr">
        <is>
          <t>Stormwater Pipe Repair</t>
        </is>
      </c>
      <c r="D26" s="40" t="inlineStr">
        <is>
          <t>Number based on actual bid; $285 per cleanout, est. 10 cleanouts. $402 per storm drain, 4 cleanouts. $129 per flow test, 12 tests. $185 per clean out plug removal, 4 removals
Equity PCA Item- 5.1- The site contact reported a stormwater pipe located in parking lot area near the southeast corner of the property appeared to be broken as the system did not drain properly. The property was in the process of engaging a contractor to repair the system. Based on this information, Partner recommends a qualified contractor be engaged to repair the sanitary drain</t>
        </is>
      </c>
      <c r="E26" s="50" t="inlineStr">
        <is>
          <t>PMC</t>
        </is>
      </c>
      <c r="F26" s="7" t="inlineStr">
        <is>
          <t>Year 1</t>
        </is>
      </c>
      <c r="G26" s="20" t="n">
        <v>6746</v>
      </c>
      <c r="H26" s="20" t="n">
        <v>4296</v>
      </c>
      <c r="I26" s="21">
        <f>G26-H26</f>
        <v/>
      </c>
      <c r="J26" s="8">
        <f>IF(G26=0,0,H26/G26)</f>
        <v/>
      </c>
      <c r="K26" s="35" t="inlineStr">
        <is>
          <t>N/A</t>
        </is>
      </c>
      <c r="L26" s="8">
        <f>MIN(J26,1)</f>
        <v/>
      </c>
      <c r="M26" t="inlineStr">
        <is>
          <t>Number based on actual bid; $285 per cleanout, est. 10 cleanouts. $402 per storm drain, 4 cleanouts. $129 per flow test, 12 tests. $185 per clean out plug removal, 4 removals
Equity PCA Item- 5.1- The</t>
        </is>
      </c>
      <c r="N26" s="7">
        <f>IF(E26="GC","1st Call","Other")</f>
        <v/>
      </c>
      <c r="O26" s="7">
        <f>IF(L26&gt;=1,"Complete",IF(L26&gt;0,"In Progress","Not Started"))</f>
        <v/>
      </c>
      <c r="Q26" s="35">
        <f>IFERROR(MID($A$1,FIND(" acq",$A$1)-4,4)*1,"")</f>
        <v/>
      </c>
      <c r="R26" s="7" t="n"/>
      <c r="S26" s="111" t="n"/>
    </row>
    <row r="27">
      <c r="A27" s="7" t="n">
        <v>47</v>
      </c>
      <c r="B27" s="7" t="inlineStr">
        <is>
          <t>51992-00</t>
        </is>
      </c>
      <c r="C27" s="7" t="inlineStr">
        <is>
          <t xml:space="preserve">Termite Remediation </t>
        </is>
      </c>
      <c r="D27" s="40" t="inlineStr">
        <is>
          <t>Drywood termites treatment</t>
        </is>
      </c>
      <c r="E27" s="69" t="inlineStr">
        <is>
          <t>PMC</t>
        </is>
      </c>
      <c r="F27" s="7" t="inlineStr">
        <is>
          <t>Year 1</t>
        </is>
      </c>
      <c r="G27" s="20" t="n">
        <v>6000</v>
      </c>
      <c r="H27" s="20" t="n">
        <v>6000</v>
      </c>
      <c r="I27" s="21">
        <f>G27-H27</f>
        <v/>
      </c>
      <c r="J27" s="8">
        <f>IF(G27=0,0,H27/G27)</f>
        <v/>
      </c>
      <c r="K27" s="35" t="inlineStr">
        <is>
          <t>N/A</t>
        </is>
      </c>
      <c r="L27" s="8">
        <f>MIN(J27,1)</f>
        <v/>
      </c>
      <c r="M27" t="inlineStr">
        <is>
          <t>Drywood termites treatment</t>
        </is>
      </c>
      <c r="N27" s="7">
        <f>IF(E27="GC","1st Call","Other")</f>
        <v/>
      </c>
      <c r="O27" s="7">
        <f>IF(L27&gt;=1,"Complete",IF(L27&gt;0,"In Progress","Not Started"))</f>
        <v/>
      </c>
      <c r="Q27" s="35">
        <f>IFERROR(MID($A$1,FIND(" acq",$A$1)-4,4)*1,"")</f>
        <v/>
      </c>
      <c r="R27" s="7" t="n"/>
      <c r="S27" s="111" t="n"/>
    </row>
    <row r="28">
      <c r="A28" s="17" t="n">
        <v>141</v>
      </c>
      <c r="B28" s="7" t="inlineStr">
        <is>
          <t>51160-04</t>
        </is>
      </c>
      <c r="C28" s="7" t="inlineStr">
        <is>
          <t>Picnic/Grill Area Remodel</t>
        </is>
      </c>
      <c r="D28" s="40" t="inlineStr">
        <is>
          <t>Allowance for grill/outdoor kitchen upgrades</t>
        </is>
      </c>
      <c r="E28" s="69" t="inlineStr">
        <is>
          <t>PMC</t>
        </is>
      </c>
      <c r="F28" s="7" t="inlineStr">
        <is>
          <t>Year 1</t>
        </is>
      </c>
      <c r="G28" s="20" t="n">
        <v>6000</v>
      </c>
      <c r="H28" s="20" t="n">
        <v>0</v>
      </c>
      <c r="I28" s="21">
        <f>G28-H28</f>
        <v/>
      </c>
      <c r="J28" s="8">
        <f>IF(G28=0,0,H28/G28)</f>
        <v/>
      </c>
      <c r="K28" s="35" t="inlineStr">
        <is>
          <t>N/A</t>
        </is>
      </c>
      <c r="L28" s="8">
        <f>MIN(J28,1)</f>
        <v/>
      </c>
      <c r="M28" t="inlineStr">
        <is>
          <t>Allowance for grill/outdoor kitchen upgrades</t>
        </is>
      </c>
      <c r="N28" s="7">
        <f>IF(E28="GC","1st Call","Other")</f>
        <v/>
      </c>
      <c r="O28" s="7">
        <f>IF(L28&gt;=1,"Complete",IF(L28&gt;0,"In Progress","Not Started"))</f>
        <v/>
      </c>
      <c r="Q28" s="35">
        <f>IFERROR(MID($A$1,FIND(" acq",$A$1)-4,4)*1,"")</f>
        <v/>
      </c>
      <c r="R28" s="7" t="n"/>
      <c r="S28" s="111" t="n"/>
    </row>
    <row r="29" ht="90" customHeight="1">
      <c r="A29" s="7" t="n">
        <v>162</v>
      </c>
      <c r="B29" s="7" t="inlineStr">
        <is>
          <t>51130-00</t>
        </is>
      </c>
      <c r="C29" s="7" t="inlineStr">
        <is>
          <t>Natural Gas Seismic Shutoff</t>
        </is>
      </c>
      <c r="D29" s="40" t="inlineStr">
        <is>
          <t>Will confirm with Gas utility company if needed
Equity PCA Item- 5.1- The natural gas services were not equipped with automatic seismic shut-off devices to prevent dangerous gas leaks in the event of a line break during a significant seismic event. Installation of automatic seismic shut-off devices at the services is recommended</t>
        </is>
      </c>
      <c r="E29" s="41" t="inlineStr">
        <is>
          <t>GC</t>
        </is>
      </c>
      <c r="F29" s="7" t="inlineStr">
        <is>
          <t>Year 1</t>
        </is>
      </c>
      <c r="G29" s="20" t="n">
        <v>6000</v>
      </c>
      <c r="H29" s="20" t="n">
        <v>6000</v>
      </c>
      <c r="I29" s="21">
        <f>G29-H29</f>
        <v/>
      </c>
      <c r="J29" s="8">
        <f>IF(G29=0,0,H29/G29)</f>
        <v/>
      </c>
      <c r="K29" s="35" t="n">
        <v>0</v>
      </c>
      <c r="L29" s="8">
        <f>MIN(J29,1)</f>
        <v/>
      </c>
      <c r="M29" t="inlineStr">
        <is>
          <t xml:space="preserve">Will confirm with Gas utility company if needed
Equity PCA Item- 5.1- The natural gas services were not equipped with automatic seismic shut-off devices to prevent dangerous gas leaks in the event of </t>
        </is>
      </c>
      <c r="N29" s="7">
        <f>IF(E29="GC","1st Call","Other")</f>
        <v/>
      </c>
      <c r="O29" s="7">
        <f>IF(L29&gt;=1,"Complete",IF(L29&gt;0,"In Progress","Not Started"))</f>
        <v/>
      </c>
      <c r="Q29" s="35">
        <f>IFERROR(MID($A$1,FIND(" acq",$A$1)-4,4)*1,"")</f>
        <v/>
      </c>
      <c r="R29" s="7" t="n"/>
      <c r="S29" s="111" t="n"/>
    </row>
    <row r="30">
      <c r="A30" s="17" t="n">
        <v>61</v>
      </c>
      <c r="B30" s="7" t="inlineStr">
        <is>
          <t>51090-00</t>
        </is>
      </c>
      <c r="C30" s="7" t="inlineStr">
        <is>
          <t>Repair or replace damaged concrete treads at stairs.</t>
        </is>
      </c>
      <c r="D30" s="40" t="inlineStr">
        <is>
          <t>PCA 4.2.- Repair or replace damaged concrete treads at stairs.</t>
        </is>
      </c>
      <c r="E30" s="41" t="inlineStr">
        <is>
          <t>GC</t>
        </is>
      </c>
      <c r="F30" s="7" t="inlineStr">
        <is>
          <t>Year 1</t>
        </is>
      </c>
      <c r="G30" s="20" t="n">
        <v>5000</v>
      </c>
      <c r="H30" s="20" t="n">
        <v>5000</v>
      </c>
      <c r="I30" s="21">
        <f>G30-H30</f>
        <v/>
      </c>
      <c r="J30" s="8">
        <f>IF(G30=0,0,H30/G30)</f>
        <v/>
      </c>
      <c r="K30" s="35" t="n">
        <v>0</v>
      </c>
      <c r="L30" s="8">
        <f>MIN(J30,1)</f>
        <v/>
      </c>
      <c r="M30" t="inlineStr">
        <is>
          <t>PCA 4.2.- Repair or replace damaged concrete treads at stairs.</t>
        </is>
      </c>
      <c r="N30" s="7">
        <f>IF(E30="GC","1st Call","Other")</f>
        <v/>
      </c>
      <c r="O30" s="7">
        <f>IF(L30&gt;=1,"Complete",IF(L30&gt;0,"In Progress","Not Started"))</f>
        <v/>
      </c>
      <c r="Q30" s="35">
        <f>IFERROR(MID($A$1,FIND(" acq",$A$1)-4,4)*1,"")</f>
        <v/>
      </c>
      <c r="R30" s="7" t="n"/>
      <c r="S30" s="111" t="n"/>
    </row>
    <row r="31">
      <c r="A31" s="7" t="n">
        <v>139</v>
      </c>
      <c r="B31" s="7" t="inlineStr">
        <is>
          <t>51160-00</t>
        </is>
      </c>
      <c r="C31" s="7" t="inlineStr">
        <is>
          <t>Pool Area Remodel</t>
        </is>
      </c>
      <c r="D31" s="40" t="inlineStr">
        <is>
          <t>Allowance</t>
        </is>
      </c>
      <c r="E31" s="69" t="inlineStr">
        <is>
          <t>PMC</t>
        </is>
      </c>
      <c r="F31" s="7" t="inlineStr">
        <is>
          <t>Year 1</t>
        </is>
      </c>
      <c r="G31" s="20" t="n">
        <v>5000</v>
      </c>
      <c r="H31" s="20" t="n">
        <v>2400</v>
      </c>
      <c r="I31" s="21">
        <f>G31-H31</f>
        <v/>
      </c>
      <c r="J31" s="8">
        <f>IF(G31=0,0,H31/G31)</f>
        <v/>
      </c>
      <c r="K31" s="35" t="inlineStr">
        <is>
          <t>N/A</t>
        </is>
      </c>
      <c r="L31" s="8">
        <f>MIN(J31,1)</f>
        <v/>
      </c>
      <c r="M31" t="inlineStr">
        <is>
          <t>Allowance</t>
        </is>
      </c>
      <c r="N31" s="7">
        <f>IF(E31="GC","1st Call","Other")</f>
        <v/>
      </c>
      <c r="O31" s="7">
        <f>IF(L31&gt;=1,"Complete",IF(L31&gt;0,"In Progress","Not Started"))</f>
        <v/>
      </c>
      <c r="Q31" s="35">
        <f>IFERROR(MID($A$1,FIND(" acq",$A$1)-4,4)*1,"")</f>
        <v/>
      </c>
      <c r="R31" s="7" t="n"/>
      <c r="S31" s="111" t="n"/>
    </row>
    <row r="32" ht="135" customHeight="1">
      <c r="A32" s="17" t="n">
        <v>174</v>
      </c>
      <c r="B32" s="7" t="inlineStr">
        <is>
          <t>51140-00</t>
        </is>
      </c>
      <c r="C32" s="7" t="inlineStr">
        <is>
          <t>Electrical service and distribution, Ongoing Repalce</t>
        </is>
      </c>
      <c r="D32" s="40" t="inlineStr">
        <is>
          <t>Equity PCA Item- 5.3- The site contact reported no recent Infrared (IR) scans of electrical equipment. NFPA 70B (Recommended Practice
for Electrical Equipment Maintenance) recommends that IR scans be performed on an annual basis in order to
identify malfunctioning electrical equipment before the condition can cause a life-safety concern. Partner recommends that IR scans of the electrical equipment be completed in the immediate term.</t>
        </is>
      </c>
      <c r="E32" s="41" t="inlineStr">
        <is>
          <t>GC</t>
        </is>
      </c>
      <c r="F32" s="7" t="inlineStr">
        <is>
          <t>Year 1</t>
        </is>
      </c>
      <c r="G32" s="20" t="n">
        <v>5000</v>
      </c>
      <c r="H32" s="20" t="n">
        <v>1500</v>
      </c>
      <c r="I32" s="21">
        <f>G32-H32</f>
        <v/>
      </c>
      <c r="J32" s="8">
        <f>IF(G32=0,0,H32/G32)</f>
        <v/>
      </c>
      <c r="K32" s="35" t="n">
        <v>3</v>
      </c>
      <c r="L32" s="8">
        <f>MIN(J32,1)</f>
        <v/>
      </c>
      <c r="M32" t="inlineStr">
        <is>
          <t xml:space="preserve">Equity PCA Item- 5.3- The site contact reported no recent Infrared (IR) scans of electrical equipment. NFPA 70B (Recommended Practice
for Electrical Equipment Maintenance) recommends that IR scans be </t>
        </is>
      </c>
      <c r="N32" s="7">
        <f>IF(E32="GC","1st Call","Other")</f>
        <v/>
      </c>
      <c r="O32" s="7">
        <f>IF(L32&gt;=1,"Complete",IF(L32&gt;0,"In Progress","Not Started"))</f>
        <v/>
      </c>
      <c r="Q32" s="35">
        <f>IFERROR(MID($A$1,FIND(" acq",$A$1)-4,4)*1,"")</f>
        <v/>
      </c>
      <c r="R32" s="7" t="n"/>
      <c r="S32" s="111" t="n"/>
    </row>
    <row r="33" ht="75" customHeight="1">
      <c r="A33" s="7" t="n">
        <v>161</v>
      </c>
      <c r="B33" s="7" t="inlineStr">
        <is>
          <t>51134-00</t>
        </is>
      </c>
      <c r="C33" s="7" t="inlineStr">
        <is>
          <t>Sanitary Sewer Piping</t>
        </is>
      </c>
      <c r="D33" s="40" t="inlineStr">
        <is>
          <t>Equity PCA Item- 5.1- The sanitary waste system was original to construction. Typically, sections were replaced as needed. Based on the apparent age of the system and EUL of cast iron piping, a sewer scope is recommended to visualize any potential damaging, and aging of the sewer piping</t>
        </is>
      </c>
      <c r="E33" s="69" t="inlineStr">
        <is>
          <t>PMC</t>
        </is>
      </c>
      <c r="F33" s="7" t="inlineStr">
        <is>
          <t>Year 1</t>
        </is>
      </c>
      <c r="G33" s="20" t="n">
        <v>4000</v>
      </c>
      <c r="H33" s="20" t="n">
        <v>7211</v>
      </c>
      <c r="I33" s="21">
        <f>G33-H33</f>
        <v/>
      </c>
      <c r="J33" s="8">
        <f>IF(G33=0,0,H33/G33)</f>
        <v/>
      </c>
      <c r="K33" s="35" t="inlineStr">
        <is>
          <t>N/A</t>
        </is>
      </c>
      <c r="L33" s="8">
        <f>MIN(J33,1)</f>
        <v/>
      </c>
      <c r="M33" t="inlineStr">
        <is>
          <t xml:space="preserve">Equity PCA Item- 5.1- The sanitary waste system was original to construction. Typically, sections were replaced as needed. Based on the apparent age of the system and EUL of cast iron piping, a sewer </t>
        </is>
      </c>
      <c r="N33" s="7">
        <f>IF(E33="GC","1st Call","Other")</f>
        <v/>
      </c>
      <c r="O33" s="7">
        <f>IF(L33&gt;=1,"Complete",IF(L33&gt;0,"In Progress","Not Started"))</f>
        <v/>
      </c>
      <c r="Q33" s="35">
        <f>IFERROR(MID($A$1,FIND(" acq",$A$1)-4,4)*1,"")</f>
        <v/>
      </c>
      <c r="R33" s="7" t="n"/>
      <c r="S33" s="111" t="n"/>
    </row>
    <row r="34">
      <c r="A34" s="17" t="n">
        <v>57</v>
      </c>
      <c r="B34" s="7" t="inlineStr">
        <is>
          <t>51090-00</t>
        </is>
      </c>
      <c r="C34" s="7" t="inlineStr">
        <is>
          <t>Rout and seal cracks in concrete slab-on-grade.</t>
        </is>
      </c>
      <c r="D34" s="40" t="inlineStr">
        <is>
          <t>PCA 4.1 Rout and seal cracks in concrete slab-on-grade.</t>
        </is>
      </c>
      <c r="E34" s="41" t="inlineStr">
        <is>
          <t>GC</t>
        </is>
      </c>
      <c r="F34" s="7" t="inlineStr">
        <is>
          <t>Year 1</t>
        </is>
      </c>
      <c r="G34" s="20" t="n">
        <v>3000</v>
      </c>
      <c r="H34" s="20" t="n">
        <v>3000</v>
      </c>
      <c r="I34" s="21">
        <f>G34-H34</f>
        <v/>
      </c>
      <c r="J34" s="8">
        <f>IF(G34=0,0,H34/G34)</f>
        <v/>
      </c>
      <c r="K34" s="35" t="n">
        <v>0</v>
      </c>
      <c r="L34" s="8">
        <f>MIN(J34,1)</f>
        <v/>
      </c>
      <c r="M34" t="inlineStr">
        <is>
          <t>PCA 4.1 Rout and seal cracks in concrete slab-on-grade.</t>
        </is>
      </c>
      <c r="N34" s="7">
        <f>IF(E34="GC","1st Call","Other")</f>
        <v/>
      </c>
      <c r="O34" s="7">
        <f>IF(L34&gt;=1,"Complete",IF(L34&gt;0,"In Progress","Not Started"))</f>
        <v/>
      </c>
      <c r="Q34" s="35">
        <f>IFERROR(MID($A$1,FIND(" acq",$A$1)-4,4)*1,"")</f>
        <v/>
      </c>
      <c r="R34" s="7" t="n"/>
      <c r="S34" s="111" t="n"/>
    </row>
    <row r="35" ht="30" customHeight="1">
      <c r="A35" s="7" t="n">
        <v>62</v>
      </c>
      <c r="B35" s="7" t="inlineStr">
        <is>
          <t>51077-00</t>
        </is>
      </c>
      <c r="C35" s="7" t="inlineStr">
        <is>
          <t>Clean and repaint steel stair frame with surface cor</t>
        </is>
      </c>
      <c r="D35" s="40" t="inlineStr">
        <is>
          <t>PCA 4.2. -Clean and repaint steel stair frame with surface corrosion.</t>
        </is>
      </c>
      <c r="E35" s="41" t="inlineStr">
        <is>
          <t>GC</t>
        </is>
      </c>
      <c r="F35" s="7" t="inlineStr">
        <is>
          <t>Year 1</t>
        </is>
      </c>
      <c r="G35" s="20" t="n">
        <v>3000</v>
      </c>
      <c r="H35" s="20" t="n">
        <v>3000</v>
      </c>
      <c r="I35" s="21">
        <f>G35-H35</f>
        <v/>
      </c>
      <c r="J35" s="8">
        <f>IF(G35=0,0,H35/G35)</f>
        <v/>
      </c>
      <c r="K35" s="35" t="n">
        <v>0</v>
      </c>
      <c r="L35" s="8">
        <f>MIN(J35,1)</f>
        <v/>
      </c>
      <c r="M35" t="inlineStr">
        <is>
          <t>PCA 4.2. -Clean and repaint steel stair frame with surface corrosion.</t>
        </is>
      </c>
      <c r="N35" s="7">
        <f>IF(E35="GC","1st Call","Other")</f>
        <v/>
      </c>
      <c r="O35" s="7">
        <f>IF(L35&gt;=1,"Complete",IF(L35&gt;0,"In Progress","Not Started"))</f>
        <v/>
      </c>
      <c r="Q35" s="35">
        <f>IFERROR(MID($A$1,FIND(" acq",$A$1)-4,4)*1,"")</f>
        <v/>
      </c>
      <c r="R35" s="7" t="n"/>
      <c r="S35" s="111" t="n"/>
    </row>
    <row r="36" ht="90" customHeight="1">
      <c r="A36" s="17" t="n">
        <v>158</v>
      </c>
      <c r="B36" s="7" t="inlineStr">
        <is>
          <t>51130-00</t>
        </is>
      </c>
      <c r="C36" s="7" t="inlineStr">
        <is>
          <t>Back-flow preventer</t>
        </is>
      </c>
      <c r="D36" s="40" t="inlineStr">
        <is>
          <t>Equity PCA Item- 5.1- The backflow preventers did not have current inspection tags displayed. Municipalities typically require annual
inspections of backflow preventers and require the tag to be displayed on the device. Inspection and certification of the backflow preventers by a qualified contractor is recommend.</t>
        </is>
      </c>
      <c r="E36" s="69" t="inlineStr">
        <is>
          <t>PMC</t>
        </is>
      </c>
      <c r="F36" s="7" t="inlineStr">
        <is>
          <t>Year 1</t>
        </is>
      </c>
      <c r="G36" s="20" t="n">
        <v>3000</v>
      </c>
      <c r="H36" s="20" t="n">
        <v>2184</v>
      </c>
      <c r="I36" s="21">
        <f>G36-H36</f>
        <v/>
      </c>
      <c r="J36" s="8">
        <f>IF(G36=0,0,H36/G36)</f>
        <v/>
      </c>
      <c r="K36" s="35" t="inlineStr">
        <is>
          <t>N/A</t>
        </is>
      </c>
      <c r="L36" s="8">
        <f>MIN(J36,1)</f>
        <v/>
      </c>
      <c r="M36" t="inlineStr">
        <is>
          <t>Equity PCA Item- 5.1- The backflow preventers did not have current inspection tags displayed. Municipalities typically require annual
inspections of backflow preventers and require the tag to be displ</t>
        </is>
      </c>
      <c r="N36" s="7">
        <f>IF(E36="GC","1st Call","Other")</f>
        <v/>
      </c>
      <c r="O36" s="7">
        <f>IF(L36&gt;=1,"Complete",IF(L36&gt;0,"In Progress","Not Started"))</f>
        <v/>
      </c>
      <c r="Q36" s="35">
        <f>IFERROR(MID($A$1,FIND(" acq",$A$1)-4,4)*1,"")</f>
        <v/>
      </c>
      <c r="R36" s="7" t="n"/>
      <c r="S36" s="111" t="n"/>
    </row>
    <row r="37">
      <c r="A37" s="7" t="n">
        <v>136</v>
      </c>
      <c r="B37" s="7" t="inlineStr">
        <is>
          <t>51160-06</t>
        </is>
      </c>
      <c r="C37" s="7" t="inlineStr">
        <is>
          <t>Common area FF&amp;E, Replace</t>
        </is>
      </c>
      <c r="D37" s="40" t="inlineStr">
        <is>
          <t>FF&amp; E - Common Areas</t>
        </is>
      </c>
      <c r="E37" s="50" t="inlineStr">
        <is>
          <t>PMC</t>
        </is>
      </c>
      <c r="F37" s="7" t="inlineStr">
        <is>
          <t>Year 1</t>
        </is>
      </c>
      <c r="G37" s="20" t="n">
        <v>2000</v>
      </c>
      <c r="H37" s="20" t="n">
        <v>1200</v>
      </c>
      <c r="I37" s="21">
        <f>G37-H37</f>
        <v/>
      </c>
      <c r="J37" s="8">
        <f>IF(G37=0,0,H37/G37)</f>
        <v/>
      </c>
      <c r="K37" s="35" t="inlineStr">
        <is>
          <t>N/A</t>
        </is>
      </c>
      <c r="L37" s="8">
        <f>MIN(J37,1)</f>
        <v/>
      </c>
      <c r="M37" t="inlineStr">
        <is>
          <t>FF&amp; E - Common Areas</t>
        </is>
      </c>
      <c r="N37" s="7">
        <f>IF(E37="GC","1st Call","Other")</f>
        <v/>
      </c>
      <c r="O37" s="7">
        <f>IF(L37&gt;=1,"Complete",IF(L37&gt;0,"In Progress","Not Started"))</f>
        <v/>
      </c>
      <c r="Q37" s="35">
        <f>IFERROR(MID($A$1,FIND(" acq",$A$1)-4,4)*1,"")</f>
        <v/>
      </c>
      <c r="R37" s="7" t="n"/>
      <c r="S37" s="111" t="n"/>
    </row>
    <row r="38">
      <c r="A38" s="17" t="n">
        <v>142</v>
      </c>
      <c r="B38" s="7" t="inlineStr">
        <is>
          <t>51160-04</t>
        </is>
      </c>
      <c r="C38" s="7" t="inlineStr">
        <is>
          <t>Picnic/Grill Furniture</t>
        </is>
      </c>
      <c r="D38" s="40" t="inlineStr">
        <is>
          <t>Allowance for furniture</t>
        </is>
      </c>
      <c r="E38" s="69" t="inlineStr">
        <is>
          <t>PMC</t>
        </is>
      </c>
      <c r="F38" s="7" t="inlineStr">
        <is>
          <t>Year 1</t>
        </is>
      </c>
      <c r="G38" s="20" t="n">
        <v>2000</v>
      </c>
      <c r="H38" s="20" t="n">
        <v>1200</v>
      </c>
      <c r="I38" s="21">
        <f>G38-H38</f>
        <v/>
      </c>
      <c r="J38" s="8">
        <f>IF(G38=0,0,H38/G38)</f>
        <v/>
      </c>
      <c r="K38" s="35" t="inlineStr">
        <is>
          <t>N/A</t>
        </is>
      </c>
      <c r="L38" s="8">
        <f>MIN(J38,1)</f>
        <v/>
      </c>
      <c r="M38" t="inlineStr">
        <is>
          <t>Allowance for furniture</t>
        </is>
      </c>
      <c r="N38" s="7">
        <f>IF(E38="GC","1st Call","Other")</f>
        <v/>
      </c>
      <c r="O38" s="7">
        <f>IF(L38&gt;=1,"Complete",IF(L38&gt;0,"In Progress","Not Started"))</f>
        <v/>
      </c>
      <c r="Q38" s="35">
        <f>IFERROR(MID($A$1,FIND(" acq",$A$1)-4,4)*1,"")</f>
        <v/>
      </c>
      <c r="S38" s="112" t="n"/>
    </row>
    <row r="39" ht="135" customHeight="1">
      <c r="A39" s="7" t="n">
        <v>138</v>
      </c>
      <c r="B39" s="7" t="inlineStr">
        <is>
          <t>51169-00</t>
        </is>
      </c>
      <c r="C39" s="7" t="inlineStr">
        <is>
          <t>Leasing Office Restroom Accessibility</t>
        </is>
      </c>
      <c r="D39" s="40" t="inlineStr">
        <is>
          <t>Equity PCA Item- 7.1- 
The leasing office restroom is provided with a full vanity at the lavatory. Replacement of the vanity with a wall mounted lavatory is recommended.
The leasing office restroom toilet lacks grab bars. Installation of grab bars is recommended.
Accessible signage for the leasing office restroom was observed to be mounted directly on the entry door. This signage should be relocated to the wall adjacent to the entrance for compliance.</t>
        </is>
      </c>
      <c r="E39" s="50" t="inlineStr">
        <is>
          <t>PMC</t>
        </is>
      </c>
      <c r="F39" s="7" t="inlineStr">
        <is>
          <t>Year 1</t>
        </is>
      </c>
      <c r="G39" s="20" t="n">
        <v>1550</v>
      </c>
      <c r="H39" s="20" t="n">
        <v>0</v>
      </c>
      <c r="I39" s="21">
        <f>G39-H39</f>
        <v/>
      </c>
      <c r="J39" s="8">
        <f>IF(G39=0,0,H39/G39)</f>
        <v/>
      </c>
      <c r="K39" s="35" t="inlineStr">
        <is>
          <t>N/A</t>
        </is>
      </c>
      <c r="L39" s="18">
        <f>MIN(J39,1)</f>
        <v/>
      </c>
      <c r="M39" s="48" t="inlineStr">
        <is>
          <t>Equity PCA Item- 7.1- 
The leasing office restroom is provided with a full vanity at the lavatory. Replacement of the vanity with a wall mounted lavatory is recommended.
The leasing office restroom to</t>
        </is>
      </c>
      <c r="N39" s="48">
        <f>IF(E39="GC","1st Call","Other")</f>
        <v/>
      </c>
      <c r="O39" s="48">
        <f>IF(L39&gt;=1,"Complete",IF(L39&gt;0,"In Progress","Not Started"))</f>
        <v/>
      </c>
      <c r="P39" s="48" t="n"/>
      <c r="Q39" s="70">
        <f>IFERROR(MID($A$1,FIND(" acq",$A$1)-4,4)*1,"")</f>
        <v/>
      </c>
      <c r="S39" s="112" t="n"/>
    </row>
    <row r="40" ht="60" customHeight="1">
      <c r="A40" s="17" t="n">
        <v>171</v>
      </c>
      <c r="B40" s="7" t="inlineStr">
        <is>
          <t>51993-01</t>
        </is>
      </c>
      <c r="C40" s="7" t="inlineStr">
        <is>
          <t>Fire Department Violations - Engage expeditor to cle</t>
        </is>
      </c>
      <c r="D40" s="40" t="inlineStr">
        <is>
          <t>Lender PCA Item- There are outstanding fire department violations. CBRE recommends engaging an expeditor to clear all outstanding
violatons.</t>
        </is>
      </c>
      <c r="E40" s="69" t="inlineStr">
        <is>
          <t>PMC</t>
        </is>
      </c>
      <c r="F40" s="7" t="inlineStr">
        <is>
          <t>Year 1</t>
        </is>
      </c>
      <c r="G40" s="20" t="n">
        <v>1500</v>
      </c>
      <c r="H40" s="20" t="n">
        <v>548</v>
      </c>
      <c r="I40" s="21">
        <f>G40-H40</f>
        <v/>
      </c>
      <c r="J40" s="8">
        <f>IF(G40=0,0,H40/G40)</f>
        <v/>
      </c>
      <c r="K40" s="35" t="inlineStr">
        <is>
          <t>N/A</t>
        </is>
      </c>
      <c r="L40" s="8">
        <f>MIN(J40,1)</f>
        <v/>
      </c>
      <c r="M40" t="inlineStr">
        <is>
          <t>Lender PCA Item- There are outstanding fire department violations. CBRE recommends engaging an expeditor to clear all outstanding
violatons.</t>
        </is>
      </c>
      <c r="N40" s="7">
        <f>IF(E40="GC","1st Call","Other")</f>
        <v/>
      </c>
      <c r="O40" s="7">
        <f>IF(L40&gt;=1,"Complete",IF(L40&gt;0,"In Progress","Not Started"))</f>
        <v/>
      </c>
      <c r="Q40" s="35">
        <f>IFERROR(MID($A$1,FIND(" acq",$A$1)-4,4)*1,"")</f>
        <v/>
      </c>
      <c r="S40" s="132" t="n">
        <v>45838</v>
      </c>
    </row>
    <row r="41">
      <c r="A41" s="7" t="n">
        <v>63</v>
      </c>
      <c r="B41" s="7" t="inlineStr">
        <is>
          <t>51062-00</t>
        </is>
      </c>
      <c r="C41" s="7" t="inlineStr">
        <is>
          <t xml:space="preserve">Replace missing vent tops. </t>
        </is>
      </c>
      <c r="D41" s="40" t="inlineStr">
        <is>
          <t>PCA4.4.1 - Replace missing vent tops.</t>
        </is>
      </c>
      <c r="E41" s="41" t="inlineStr">
        <is>
          <t>GC</t>
        </is>
      </c>
      <c r="F41" s="7" t="inlineStr">
        <is>
          <t>Year 1</t>
        </is>
      </c>
      <c r="G41" s="20" t="n">
        <v>1000</v>
      </c>
      <c r="H41" s="20" t="n">
        <v>1000</v>
      </c>
      <c r="I41" s="21">
        <f>G41-H41</f>
        <v/>
      </c>
      <c r="J41" s="8">
        <f>IF(G41=0,0,H41/G41)</f>
        <v/>
      </c>
      <c r="K41" s="35" t="n">
        <v>0</v>
      </c>
      <c r="L41" s="8">
        <f>MIN(J41,1)</f>
        <v/>
      </c>
      <c r="M41" t="inlineStr">
        <is>
          <t>PCA4.4.1 - Replace missing vent tops.</t>
        </is>
      </c>
      <c r="N41" s="7">
        <f>IF(E41="GC","1st Call","Other")</f>
        <v/>
      </c>
      <c r="O41" s="7">
        <f>IF(L41&gt;=1,"Complete",IF(L41&gt;0,"In Progress","Not Started"))</f>
        <v/>
      </c>
      <c r="Q41" s="35">
        <f>IFERROR(MID($A$1,FIND(" acq",$A$1)-4,4)*1,"")</f>
        <v/>
      </c>
      <c r="S41" s="112" t="n"/>
    </row>
    <row r="42" ht="60" customHeight="1">
      <c r="A42" s="17" t="n">
        <v>173</v>
      </c>
      <c r="B42" s="7" t="inlineStr">
        <is>
          <t>51140-00</t>
        </is>
      </c>
      <c r="C42" s="7" t="inlineStr">
        <is>
          <t>Replace Electrical Meter Panel at Building 3</t>
        </is>
      </c>
      <c r="D42" s="40" t="inlineStr">
        <is>
          <t>Equity PCA Item- 5.3- A metal panel was missing on the wiring trough at the meter enclosure at Building 3. The missing plate exposed the electrical wiring to the outside elements, creating a safety issue. Partner recommends installing a metal cover plate</t>
        </is>
      </c>
      <c r="E42" s="69" t="inlineStr">
        <is>
          <t>PMC</t>
        </is>
      </c>
      <c r="F42" s="7" t="inlineStr">
        <is>
          <t>Year 1</t>
        </is>
      </c>
      <c r="G42" s="20" t="n">
        <v>500</v>
      </c>
      <c r="H42" s="20" t="n">
        <v>156</v>
      </c>
      <c r="I42" s="21">
        <f>G42-H42</f>
        <v/>
      </c>
      <c r="J42" s="8">
        <f>IF(G42=0,0,H42/G42)</f>
        <v/>
      </c>
      <c r="K42" s="35" t="inlineStr">
        <is>
          <t>N/A</t>
        </is>
      </c>
      <c r="L42" s="8">
        <f>MIN(J42,1)</f>
        <v/>
      </c>
      <c r="M42" t="inlineStr">
        <is>
          <t>Equity PCA Item- 5.3- A metal panel was missing on the wiring trough at the meter enclosure at Building 3. The missing plate exposed the electrical wiring to the outside elements, creating a safety is</t>
        </is>
      </c>
      <c r="N42" s="7">
        <f>IF(E42="GC","1st Call","Other")</f>
        <v/>
      </c>
      <c r="O42" s="7">
        <f>IF(L42&gt;=1,"Complete",IF(L42&gt;0,"In Progress","Not Started"))</f>
        <v/>
      </c>
      <c r="Q42" s="35">
        <f>IFERROR(MID($A$1,FIND(" acq",$A$1)-4,4)*1,"")</f>
        <v/>
      </c>
      <c r="S42" s="112" t="n"/>
    </row>
    <row r="43">
      <c r="E43" s="52" t="n"/>
      <c r="K43" s="35" t="n"/>
      <c r="S43" s="112" t="n"/>
    </row>
    <row r="44">
      <c r="C44" s="48" t="inlineStr">
        <is>
          <t>PROJECTS subtotal (excl. contingency/CM fee)</t>
        </is>
      </c>
      <c r="E44" s="68" t="n"/>
      <c r="G44" s="22">
        <f>SUM(G5:G42)</f>
        <v/>
      </c>
      <c r="H44" s="22">
        <f>SUM(H5:H42)</f>
        <v/>
      </c>
      <c r="I44" s="22">
        <f>SUM(I5:I42)</f>
        <v/>
      </c>
      <c r="J44" s="18">
        <f>IF(G44=0,0,H44/G44)</f>
        <v/>
      </c>
      <c r="K44" s="35" t="n"/>
      <c r="L44" s="8">
        <f>MIN(J44,1)</f>
        <v/>
      </c>
      <c r="O44" s="7">
        <f>IF(L44&gt;=1,"Complete",IF(L44&gt;0,"In Progress","Not Started"))</f>
        <v/>
      </c>
      <c r="S44" s="112" t="n"/>
    </row>
    <row r="45">
      <c r="E45" s="52" t="n"/>
      <c r="K45" s="35" t="n"/>
      <c r="S45" s="112" t="n"/>
    </row>
    <row r="46">
      <c r="A46" s="7" t="n">
        <v>179</v>
      </c>
      <c r="B46" s="7" t="inlineStr">
        <is>
          <t>51190-00</t>
        </is>
      </c>
      <c r="C46" s="7" t="inlineStr">
        <is>
          <t>Construction Management Fee</t>
        </is>
      </c>
      <c r="D46" s="40" t="inlineStr">
        <is>
          <t>CM Fee</t>
        </is>
      </c>
      <c r="E46" s="67" t="inlineStr">
        <is>
          <t>CMF</t>
        </is>
      </c>
      <c r="F46" s="15" t="inlineStr">
        <is>
          <t>CM Fee</t>
        </is>
      </c>
      <c r="G46" s="20" t="n">
        <v>47350</v>
      </c>
      <c r="H46" s="20" t="n">
        <v>22198</v>
      </c>
      <c r="I46" s="21" t="n">
        <v>47350</v>
      </c>
      <c r="J46" s="8">
        <f>IF(G46=0,0,H46/G46)</f>
        <v/>
      </c>
      <c r="K46" s="35" t="inlineStr">
        <is>
          <t>N/A</t>
        </is>
      </c>
      <c r="L46" s="8">
        <f>MIN(J46,1)</f>
        <v/>
      </c>
      <c r="M46" t="inlineStr">
        <is>
          <t>CM Fee</t>
        </is>
      </c>
      <c r="N46" s="7">
        <f>IF(E46="GC","1st Call","Other")</f>
        <v/>
      </c>
      <c r="O46" s="7">
        <f>IF(L46&gt;=1,"Complete",IF(L46&gt;0,"In Progress","Not Started"))</f>
        <v/>
      </c>
      <c r="Q46" s="35">
        <f>IFERROR(MID($A$1,FIND(" acq",$A$1)-4,4)*1,"")</f>
        <v/>
      </c>
      <c r="S46" s="112" t="n"/>
    </row>
    <row r="47">
      <c r="A47" s="7" t="n">
        <v>178</v>
      </c>
      <c r="B47" s="7" t="inlineStr">
        <is>
          <t>51175-00</t>
        </is>
      </c>
      <c r="C47" s="7" t="inlineStr">
        <is>
          <t>Contingency</t>
        </is>
      </c>
      <c r="D47" s="40" t="inlineStr">
        <is>
          <t>Contingency Amount</t>
        </is>
      </c>
      <c r="E47" s="67" t="inlineStr">
        <is>
          <t>CON</t>
        </is>
      </c>
      <c r="F47" s="15" t="inlineStr">
        <is>
          <t>Contingency</t>
        </is>
      </c>
      <c r="G47" s="20" t="n">
        <v>45096</v>
      </c>
      <c r="H47" s="20" t="n">
        <v>0</v>
      </c>
      <c r="I47" s="21" t="n">
        <v>45096</v>
      </c>
      <c r="J47" s="8">
        <f>IF(G47=0,0,H47/G47)</f>
        <v/>
      </c>
      <c r="K47" s="35" t="inlineStr">
        <is>
          <t>N/A</t>
        </is>
      </c>
      <c r="L47" s="8">
        <f>MIN(J47,1)</f>
        <v/>
      </c>
      <c r="M47" t="inlineStr">
        <is>
          <t>Contingency Amount</t>
        </is>
      </c>
      <c r="N47" s="7">
        <f>IF(E47="GC","1st Call","Other")</f>
        <v/>
      </c>
      <c r="O47" s="7">
        <f>IF(L47&gt;=1,"Complete",IF(L47&gt;0,"In Progress","Not Started"))</f>
        <v/>
      </c>
      <c r="Q47" s="35">
        <f>IFERROR(MID($A$1,FIND(" acq",$A$1)-4,4)*1,"")</f>
        <v/>
      </c>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2"/>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T173"/>
  <sheetViews>
    <sheetView topLeftCell="C45" zoomScaleNormal="100" workbookViewId="0">
      <selection activeCell="K45"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Elliot Baymeadows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95</v>
      </c>
      <c r="B5" s="7" t="inlineStr">
        <is>
          <t>84101</t>
        </is>
      </c>
      <c r="C5" s="7" t="inlineStr">
        <is>
          <t>Exterior Building Painting</t>
        </is>
      </c>
      <c r="D5" s="40" t="inlineStr">
        <is>
          <t>Heavy pressure wash and prep for mildew and paint community</t>
        </is>
      </c>
      <c r="E5" s="41" t="inlineStr">
        <is>
          <t>GC</t>
        </is>
      </c>
      <c r="F5" s="7" t="inlineStr">
        <is>
          <t>Year 1</t>
        </is>
      </c>
      <c r="G5" s="20" t="n">
        <v>675000</v>
      </c>
      <c r="H5" s="20" t="n">
        <v>405000</v>
      </c>
      <c r="I5" s="21">
        <f>G5-H5</f>
        <v/>
      </c>
      <c r="J5" s="8">
        <f>IF(G5=0,0,H5/G5)</f>
        <v/>
      </c>
      <c r="K5" s="35" t="n">
        <v>2</v>
      </c>
      <c r="L5" s="8">
        <f>MIN(J5,1)</f>
        <v/>
      </c>
      <c r="M5" t="inlineStr">
        <is>
          <t>Heavy pressure wash and prep for mildew and paint community</t>
        </is>
      </c>
      <c r="N5" s="7">
        <f>IF(E5="GC","1st Call","Other")</f>
        <v/>
      </c>
      <c r="O5" s="7">
        <f>IF(L5&gt;=1,"Complete",IF(L5&gt;0,"In Progress","Not Started"))</f>
        <v/>
      </c>
      <c r="Q5" s="35">
        <f>IFERROR(MID($A$1,FIND(" acq",$A$1)-4,4)*1,"")</f>
        <v/>
      </c>
      <c r="R5" s="7" t="n"/>
      <c r="S5" s="111" t="n"/>
    </row>
    <row r="6">
      <c r="A6" s="17" t="n">
        <v>105</v>
      </c>
      <c r="B6" s="7" t="inlineStr">
        <is>
          <t>84207</t>
        </is>
      </c>
      <c r="C6" s="7" t="inlineStr">
        <is>
          <t xml:space="preserve">Unit Interior Replacements </t>
        </is>
      </c>
      <c r="D6" s="40" t="inlineStr">
        <is>
          <t>Classic &amp; Partial Units</t>
        </is>
      </c>
      <c r="E6" s="67" t="inlineStr">
        <is>
          <t>Capex</t>
        </is>
      </c>
      <c r="F6" s="7" t="inlineStr">
        <is>
          <t>Year 1</t>
        </is>
      </c>
      <c r="G6" s="20" t="n">
        <v>880000</v>
      </c>
      <c r="H6" s="20" t="n">
        <v>43095</v>
      </c>
      <c r="I6" s="21">
        <f>G6-H6</f>
        <v/>
      </c>
      <c r="J6" s="8">
        <f>IF(G6=0,0,H6/G6)</f>
        <v/>
      </c>
      <c r="K6" s="35" t="inlineStr">
        <is>
          <t>N/A</t>
        </is>
      </c>
      <c r="L6" s="8">
        <f>MIN(J6,1)</f>
        <v/>
      </c>
      <c r="M6" t="inlineStr">
        <is>
          <t>Classic Units</t>
        </is>
      </c>
      <c r="N6" s="7">
        <f>IF(E6="GC","1st Call","Other")</f>
        <v/>
      </c>
      <c r="O6" s="7">
        <f>IF(L6&gt;=1,"Complete",IF(L6&gt;0,"In Progress","Not Started"))</f>
        <v/>
      </c>
      <c r="Q6" s="35">
        <f>IFERROR(MID($A$1,FIND(" acq",$A$1)-4,4)*1,"")</f>
        <v/>
      </c>
      <c r="R6" s="7" t="n"/>
      <c r="S6" s="111" t="n"/>
    </row>
    <row r="7">
      <c r="A7" s="17" t="n">
        <v>75</v>
      </c>
      <c r="B7" s="7" t="inlineStr">
        <is>
          <t>84433</t>
        </is>
      </c>
      <c r="C7" s="7" t="inlineStr">
        <is>
          <t>Asphalt composite shingle roofing</t>
        </is>
      </c>
      <c r="D7" s="40" t="inlineStr">
        <is>
          <t>Roof tune up</t>
        </is>
      </c>
      <c r="E7" s="41" t="inlineStr">
        <is>
          <t>GC</t>
        </is>
      </c>
      <c r="F7" s="7" t="inlineStr">
        <is>
          <t>Year 1</t>
        </is>
      </c>
      <c r="G7" s="20" t="n">
        <v>160000</v>
      </c>
      <c r="H7" s="20" t="n">
        <v>161000</v>
      </c>
      <c r="I7" s="21">
        <f>G7-H7</f>
        <v/>
      </c>
      <c r="J7" s="8">
        <f>IF(G7=0,0,H7/G7)</f>
        <v/>
      </c>
      <c r="K7" s="35" t="n">
        <v>0</v>
      </c>
      <c r="L7" s="8">
        <f>MIN(J7,1)</f>
        <v/>
      </c>
      <c r="M7" t="inlineStr">
        <is>
          <t>Roof tune up</t>
        </is>
      </c>
      <c r="N7" s="7">
        <f>IF(E7="GC","1st Call","Other")</f>
        <v/>
      </c>
      <c r="O7" s="7">
        <f>IF(L7&gt;=1,"Complete",IF(L7&gt;0,"In Progress","Not Started"))</f>
        <v/>
      </c>
      <c r="Q7" s="35">
        <f>IFERROR(MID($A$1,FIND(" acq",$A$1)-4,4)*1,"")</f>
        <v/>
      </c>
      <c r="R7" s="7" t="n"/>
      <c r="S7" s="111" t="n"/>
    </row>
    <row r="8">
      <c r="A8" s="7" t="n">
        <v>15</v>
      </c>
      <c r="B8" s="7" t="inlineStr">
        <is>
          <t>84303</t>
        </is>
      </c>
      <c r="C8" s="7" t="inlineStr">
        <is>
          <t>Landscape Cleanup and Enhancements</t>
        </is>
      </c>
      <c r="D8" s="40" t="inlineStr">
        <is>
          <t>Tree trim, foliage cut back throughout</t>
        </is>
      </c>
      <c r="E8" s="41" t="inlineStr">
        <is>
          <t>GC</t>
        </is>
      </c>
      <c r="F8" s="7" t="inlineStr">
        <is>
          <t>Year 1</t>
        </is>
      </c>
      <c r="G8" s="20" t="n">
        <v>100000</v>
      </c>
      <c r="H8" s="20" t="n">
        <v>90000</v>
      </c>
      <c r="I8" s="21">
        <f>G8-H8</f>
        <v/>
      </c>
      <c r="J8" s="8">
        <f>IF(G8=0,0,H8/G8)</f>
        <v/>
      </c>
      <c r="K8" s="35" t="n">
        <v>1</v>
      </c>
      <c r="L8" s="8">
        <f>MIN(J8,1)</f>
        <v/>
      </c>
      <c r="M8" t="inlineStr">
        <is>
          <t>Tree trim, foliage cut back throughout</t>
        </is>
      </c>
      <c r="N8" s="7">
        <f>IF(E8="GC","1st Call","Other")</f>
        <v/>
      </c>
      <c r="O8" s="7">
        <f>IF(L8&gt;=1,"Complete",IF(L8&gt;0,"In Progress","Not Started"))</f>
        <v/>
      </c>
      <c r="Q8" s="35">
        <f>IFERROR(MID($A$1,FIND(" acq",$A$1)-4,4)*1,"")</f>
        <v/>
      </c>
      <c r="R8" s="7" t="n"/>
      <c r="S8" s="111" t="n"/>
    </row>
    <row r="9" ht="75" customHeight="1">
      <c r="A9" s="17" t="n">
        <v>44</v>
      </c>
      <c r="B9" s="7" t="inlineStr">
        <is>
          <t>84390</t>
        </is>
      </c>
      <c r="C9" s="7" t="inlineStr">
        <is>
          <t>Sports Courts
PCA 3.2.9 - Repair tennis and sports c</t>
        </is>
      </c>
      <c r="D9" s="40" t="inlineStr">
        <is>
          <t>Placeholder for repurposing of sports court area. Could include turf installation for soccer
Tennis/sports court were observed to contain cracked playing surfaces and water ponding on the surface. Resurfacing is recommended.</t>
        </is>
      </c>
      <c r="E9" s="41" t="inlineStr">
        <is>
          <t>GC</t>
        </is>
      </c>
      <c r="F9" s="7" t="inlineStr">
        <is>
          <t>Year 1</t>
        </is>
      </c>
      <c r="G9" s="20" t="n">
        <v>75000</v>
      </c>
      <c r="H9" s="20" t="n">
        <v>75000</v>
      </c>
      <c r="I9" s="21">
        <f>G9-H9</f>
        <v/>
      </c>
      <c r="J9" s="8">
        <f>IF(G9=0,0,H9/G9)</f>
        <v/>
      </c>
      <c r="K9" s="35" t="n">
        <v>0</v>
      </c>
      <c r="L9" s="8">
        <f>MIN(J9,1)</f>
        <v/>
      </c>
      <c r="M9" t="inlineStr">
        <is>
          <t>Placeholder for repurposing of sports court area. Could include turf installation for soccer
Tennis/sports court were observed to contain cracked playing surfaces and water ponding on the surface. Res</t>
        </is>
      </c>
      <c r="N9" s="7">
        <f>IF(E9="GC","1st Call","Other")</f>
        <v/>
      </c>
      <c r="O9" s="7">
        <f>IF(L9&gt;=1,"Complete",IF(L9&gt;0,"In Progress","Not Started"))</f>
        <v/>
      </c>
      <c r="Q9" s="35">
        <f>IFERROR(MID($A$1,FIND(" acq",$A$1)-4,4)*1,"")</f>
        <v/>
      </c>
      <c r="R9" s="7" t="n"/>
      <c r="S9" s="111" t="n"/>
    </row>
    <row r="10">
      <c r="A10" s="7" t="n">
        <v>166</v>
      </c>
      <c r="B10" s="7" t="inlineStr">
        <is>
          <t>84210</t>
        </is>
      </c>
      <c r="C10" s="7" t="inlineStr">
        <is>
          <t>Common area light fixtures</t>
        </is>
      </c>
      <c r="D10" s="40" t="inlineStr">
        <is>
          <t>Pole lights, buildings lights, and amenities courts</t>
        </is>
      </c>
      <c r="E10" s="41" t="inlineStr">
        <is>
          <t>GC</t>
        </is>
      </c>
      <c r="F10" s="7" t="inlineStr">
        <is>
          <t>Year 1</t>
        </is>
      </c>
      <c r="G10" s="20" t="n">
        <v>72000</v>
      </c>
      <c r="H10" s="20" t="n">
        <v>72000</v>
      </c>
      <c r="I10" s="21">
        <f>G10-H10</f>
        <v/>
      </c>
      <c r="J10" s="8">
        <f>IF(G10=0,0,H10/G10)</f>
        <v/>
      </c>
      <c r="K10" s="35" t="n">
        <v>0</v>
      </c>
      <c r="L10" s="8">
        <f>MIN(J10,1)</f>
        <v/>
      </c>
      <c r="M10" t="inlineStr">
        <is>
          <t>Pole lights, buildings lights, and amenities courts</t>
        </is>
      </c>
      <c r="N10" s="7">
        <f>IF(E10="GC","1st Call","Other")</f>
        <v/>
      </c>
      <c r="O10" s="7">
        <f>IF(L10&gt;=1,"Complete",IF(L10&gt;0,"In Progress","Not Started"))</f>
        <v/>
      </c>
      <c r="Q10" s="35">
        <f>IFERROR(MID($A$1,FIND(" acq",$A$1)-4,4)*1,"")</f>
        <v/>
      </c>
      <c r="R10" s="7" t="n"/>
      <c r="S10" s="111" t="n"/>
    </row>
    <row r="11">
      <c r="A11" s="17" t="n">
        <v>29</v>
      </c>
      <c r="B11" s="7" t="inlineStr">
        <is>
          <t>84095</t>
        </is>
      </c>
      <c r="C11" s="7" t="inlineStr">
        <is>
          <t>Resurface swimming pool</t>
        </is>
      </c>
      <c r="D11" s="40" t="inlineStr">
        <is>
          <t>Two pools - Resurface</t>
        </is>
      </c>
      <c r="E11" s="41" t="inlineStr">
        <is>
          <t>GC</t>
        </is>
      </c>
      <c r="F11" s="7" t="inlineStr">
        <is>
          <t>Year 1</t>
        </is>
      </c>
      <c r="G11" s="20" t="n">
        <v>70000</v>
      </c>
      <c r="H11" s="20" t="n">
        <v>21056</v>
      </c>
      <c r="I11" s="21">
        <f>G11-H11</f>
        <v/>
      </c>
      <c r="J11" s="8">
        <f>IF(G11=0,0,H11/G11)</f>
        <v/>
      </c>
      <c r="K11" s="35" t="n">
        <v>3</v>
      </c>
      <c r="L11" s="8">
        <f>MIN(J11,1)</f>
        <v/>
      </c>
      <c r="M11" t="inlineStr">
        <is>
          <t>Two pools - Resurface</t>
        </is>
      </c>
      <c r="N11" s="7">
        <f>IF(E11="GC","1st Call","Other")</f>
        <v/>
      </c>
      <c r="O11" s="7">
        <f>IF(L11&gt;=1,"Complete",IF(L11&gt;0,"In Progress","Not Started"))</f>
        <v/>
      </c>
      <c r="Q11" s="35">
        <f>IFERROR(MID($A$1,FIND(" acq",$A$1)-4,4)*1,"")</f>
        <v/>
      </c>
      <c r="R11" s="7" t="n"/>
      <c r="S11" s="111" t="n"/>
    </row>
    <row r="12">
      <c r="A12" s="7" t="n">
        <v>162</v>
      </c>
      <c r="B12" s="7" t="inlineStr">
        <is>
          <t>84220</t>
        </is>
      </c>
      <c r="C12" s="7" t="inlineStr">
        <is>
          <t>Replace AC condenser</t>
        </is>
      </c>
      <c r="D12" s="40" t="inlineStr">
        <is>
          <t>Contingent HVAC replacement - projections taken from EPCA</t>
        </is>
      </c>
      <c r="E12" s="41" t="inlineStr">
        <is>
          <t>GC</t>
        </is>
      </c>
      <c r="F12" s="7" t="inlineStr">
        <is>
          <t>Year 1</t>
        </is>
      </c>
      <c r="G12" s="20" t="n">
        <v>69490</v>
      </c>
      <c r="H12" s="20" t="n">
        <v>53704</v>
      </c>
      <c r="I12" s="21">
        <f>G12-H12</f>
        <v/>
      </c>
      <c r="J12" s="8">
        <f>IF(G12=0,0,H12/G12)</f>
        <v/>
      </c>
      <c r="K12" s="35" t="n">
        <v>2</v>
      </c>
      <c r="L12" s="8">
        <f>MIN(J12,1)</f>
        <v/>
      </c>
      <c r="M12" t="inlineStr">
        <is>
          <t>Contingent HVAC replacement - projections taken from EPCA</t>
        </is>
      </c>
      <c r="N12" s="7">
        <f>IF(E12="GC","1st Call","Other")</f>
        <v/>
      </c>
      <c r="O12" s="7">
        <f>IF(L12&gt;=1,"Complete",IF(L12&gt;0,"In Progress","Not Started"))</f>
        <v/>
      </c>
      <c r="Q12" s="35">
        <f>IFERROR(MID($A$1,FIND(" acq",$A$1)-4,4)*1,"")</f>
        <v/>
      </c>
      <c r="R12" s="7" t="n"/>
      <c r="S12" s="111" t="n"/>
    </row>
    <row r="13">
      <c r="A13" s="17" t="n">
        <v>135</v>
      </c>
      <c r="B13" s="7" t="inlineStr">
        <is>
          <t>84361</t>
        </is>
      </c>
      <c r="C13" s="7" t="inlineStr">
        <is>
          <t>Pool Area Remodel</t>
        </is>
      </c>
      <c r="D13" s="40" t="inlineStr">
        <is>
          <t>Allocation for two pools</t>
        </is>
      </c>
      <c r="E13" s="67" t="inlineStr">
        <is>
          <t>Capex</t>
        </is>
      </c>
      <c r="F13" s="7" t="inlineStr">
        <is>
          <t>Year 1</t>
        </is>
      </c>
      <c r="G13" s="20" t="n">
        <v>50000</v>
      </c>
      <c r="H13" s="20" t="n">
        <v>19703</v>
      </c>
      <c r="I13" s="21">
        <f>G13-H13</f>
        <v/>
      </c>
      <c r="J13" s="8">
        <f>IF(G13=0,0,H13/G13)</f>
        <v/>
      </c>
      <c r="K13" s="35" t="inlineStr">
        <is>
          <t>N/A</t>
        </is>
      </c>
      <c r="L13" s="8">
        <f>MIN(J13,1)</f>
        <v/>
      </c>
      <c r="M13" t="inlineStr">
        <is>
          <t>Allocation for two pools</t>
        </is>
      </c>
      <c r="N13" s="7">
        <f>IF(E13="GC","1st Call","Other")</f>
        <v/>
      </c>
      <c r="O13" s="7">
        <f>IF(L13&gt;=1,"Complete",IF(L13&gt;0,"In Progress","Not Started"))</f>
        <v/>
      </c>
      <c r="Q13" s="35">
        <f>IFERROR(MID($A$1,FIND(" acq",$A$1)-4,4)*1,"")</f>
        <v/>
      </c>
      <c r="R13" s="7" t="n"/>
      <c r="S13" s="111" t="n"/>
    </row>
    <row r="14">
      <c r="A14" s="7" t="n">
        <v>67</v>
      </c>
      <c r="B14" s="7" t="inlineStr">
        <is>
          <t>84114</t>
        </is>
      </c>
      <c r="C14" s="7" t="inlineStr">
        <is>
          <t>Repair exterior stair treads and stringers</t>
        </is>
      </c>
      <c r="D14" s="40" t="inlineStr">
        <is>
          <t>Repair failing wood stair cases</t>
        </is>
      </c>
      <c r="E14" s="41" t="inlineStr">
        <is>
          <t>GC</t>
        </is>
      </c>
      <c r="F14" s="7" t="inlineStr">
        <is>
          <t>Year 1</t>
        </is>
      </c>
      <c r="G14" s="20" t="n">
        <v>43000</v>
      </c>
      <c r="H14" s="20" t="n">
        <v>80000</v>
      </c>
      <c r="I14" s="21">
        <f>G14-H14</f>
        <v/>
      </c>
      <c r="J14" s="8">
        <f>IF(G14=0,0,H14/G14)</f>
        <v/>
      </c>
      <c r="K14" s="35" t="n">
        <v>0</v>
      </c>
      <c r="L14" s="8">
        <f>MIN(J14,1)</f>
        <v/>
      </c>
      <c r="M14" t="inlineStr">
        <is>
          <t>Repair failing wood stair cases</t>
        </is>
      </c>
      <c r="N14" s="7">
        <f>IF(E14="GC","1st Call","Other")</f>
        <v/>
      </c>
      <c r="O14" s="7">
        <f>IF(L14&gt;=1,"Complete",IF(L14&gt;0,"In Progress","Not Started"))</f>
        <v/>
      </c>
      <c r="Q14" s="35">
        <f>IFERROR(MID($A$1,FIND(" acq",$A$1)-4,4)*1,"")</f>
        <v/>
      </c>
      <c r="R14" s="7" t="n"/>
      <c r="S14" s="111" t="n"/>
    </row>
    <row r="15">
      <c r="A15" s="17" t="n">
        <v>100</v>
      </c>
      <c r="B15" s="7" t="inlineStr">
        <is>
          <t>84102</t>
        </is>
      </c>
      <c r="C15" s="7" t="inlineStr">
        <is>
          <t>Chimney Cap Covers</t>
        </is>
      </c>
      <c r="D15" s="40" t="inlineStr">
        <is>
          <t>Fabricate and replace rusted out and failing chimney covers</t>
        </is>
      </c>
      <c r="E15" s="41" t="inlineStr">
        <is>
          <t>GC</t>
        </is>
      </c>
      <c r="F15" s="7" t="inlineStr">
        <is>
          <t>Year 1</t>
        </is>
      </c>
      <c r="G15" s="20" t="n">
        <v>43000</v>
      </c>
      <c r="H15" s="20" t="n">
        <v>40000</v>
      </c>
      <c r="I15" s="21">
        <f>G15-H15</f>
        <v/>
      </c>
      <c r="J15" s="8">
        <f>IF(G15=0,0,H15/G15)</f>
        <v/>
      </c>
      <c r="K15" s="35" t="n">
        <v>1</v>
      </c>
      <c r="L15" s="8">
        <f>MIN(J15,1)</f>
        <v/>
      </c>
      <c r="M15" t="inlineStr">
        <is>
          <t>Fabricate and replace rusted out and failing chimney covers</t>
        </is>
      </c>
      <c r="N15" s="7">
        <f>IF(E15="GC","1st Call","Other")</f>
        <v/>
      </c>
      <c r="O15" s="7">
        <f>IF(L15&gt;=1,"Complete",IF(L15&gt;0,"In Progress","Not Started"))</f>
        <v/>
      </c>
      <c r="Q15" s="35">
        <f>IFERROR(MID($A$1,FIND(" acq",$A$1)-4,4)*1,"")</f>
        <v/>
      </c>
      <c r="R15" s="7" t="n"/>
      <c r="S15" s="111" t="n"/>
    </row>
    <row r="16">
      <c r="A16" s="7" t="n">
        <v>77</v>
      </c>
      <c r="B16" s="7" t="inlineStr">
        <is>
          <t>84433</t>
        </is>
      </c>
      <c r="C16" s="7" t="inlineStr">
        <is>
          <t>Flashing</t>
        </is>
      </c>
      <c r="D16" s="40" t="inlineStr">
        <is>
          <t>Roof Flashing</t>
        </is>
      </c>
      <c r="E16" s="41" t="inlineStr">
        <is>
          <t>GC</t>
        </is>
      </c>
      <c r="F16" s="7" t="inlineStr">
        <is>
          <t>Year 1</t>
        </is>
      </c>
      <c r="G16" s="20" t="n">
        <v>40000</v>
      </c>
      <c r="H16" s="20" t="n">
        <v>35000</v>
      </c>
      <c r="I16" s="21">
        <f>G16-H16</f>
        <v/>
      </c>
      <c r="J16" s="8">
        <f>IF(G16=0,0,H16/G16)</f>
        <v/>
      </c>
      <c r="K16" s="35" t="n">
        <v>2</v>
      </c>
      <c r="L16" s="8">
        <f>MIN(J16,1)</f>
        <v/>
      </c>
      <c r="M16" t="inlineStr">
        <is>
          <t>Roof Flashing</t>
        </is>
      </c>
      <c r="N16" s="7">
        <f>IF(E16="GC","1st Call","Other")</f>
        <v/>
      </c>
      <c r="O16" s="7">
        <f>IF(L16&gt;=1,"Complete",IF(L16&gt;0,"In Progress","Not Started"))</f>
        <v/>
      </c>
      <c r="Q16" s="35">
        <f>IFERROR(MID($A$1,FIND(" acq",$A$1)-4,4)*1,"")</f>
        <v/>
      </c>
      <c r="R16" s="7" t="n"/>
      <c r="S16" s="111" t="n"/>
    </row>
    <row r="17">
      <c r="A17" s="17" t="n">
        <v>133</v>
      </c>
      <c r="B17" s="7" t="inlineStr">
        <is>
          <t>84195</t>
        </is>
      </c>
      <c r="C17" s="7" t="inlineStr">
        <is>
          <t>Fitness Center Remodel</t>
        </is>
      </c>
      <c r="D17" s="40" t="inlineStr">
        <is>
          <t>New equipment, refurbishment of existing equipment</t>
        </is>
      </c>
      <c r="E17" s="67" t="inlineStr">
        <is>
          <t>Capex</t>
        </is>
      </c>
      <c r="F17" s="7" t="inlineStr">
        <is>
          <t>Year 1</t>
        </is>
      </c>
      <c r="G17" s="20" t="n">
        <v>40000</v>
      </c>
      <c r="H17" s="20" t="n">
        <v>49616</v>
      </c>
      <c r="I17" s="21">
        <f>G17-H17</f>
        <v/>
      </c>
      <c r="J17" s="8">
        <f>IF(G17=0,0,H17/G17)</f>
        <v/>
      </c>
      <c r="K17" s="35" t="inlineStr">
        <is>
          <t>N/A</t>
        </is>
      </c>
      <c r="L17" s="8">
        <f>MIN(J17,1)</f>
        <v/>
      </c>
      <c r="M17" t="inlineStr">
        <is>
          <t>New equipment, refurbishment of existing equipment</t>
        </is>
      </c>
      <c r="N17" s="7">
        <f>IF(E17="GC","1st Call","Other")</f>
        <v/>
      </c>
      <c r="O17" s="7">
        <f>IF(L17&gt;=1,"Complete",IF(L17&gt;0,"In Progress","Not Started"))</f>
        <v/>
      </c>
      <c r="Q17" s="35">
        <f>IFERROR(MID($A$1,FIND(" acq",$A$1)-4,4)*1,"")</f>
        <v/>
      </c>
      <c r="R17" s="7" t="n"/>
      <c r="S17" s="111" t="n"/>
    </row>
    <row r="18">
      <c r="A18" s="7" t="n">
        <v>86</v>
      </c>
      <c r="B18" s="7" t="inlineStr">
        <is>
          <t>84102</t>
        </is>
      </c>
      <c r="C18" s="7" t="inlineStr">
        <is>
          <t>Repair / replace wood siding</t>
        </is>
      </c>
      <c r="D18" s="40" t="inlineStr">
        <is>
          <t>Replace failing siding</t>
        </is>
      </c>
      <c r="E18" s="41" t="inlineStr">
        <is>
          <t>GC</t>
        </is>
      </c>
      <c r="F18" s="7" t="inlineStr">
        <is>
          <t>Year 1</t>
        </is>
      </c>
      <c r="G18" s="20" t="n">
        <v>38000</v>
      </c>
      <c r="H18" s="20" t="n">
        <v>30400</v>
      </c>
      <c r="I18" s="21">
        <f>G18-H18</f>
        <v/>
      </c>
      <c r="J18" s="8">
        <f>IF(G18=0,0,H18/G18)</f>
        <v/>
      </c>
      <c r="K18" s="35" t="n">
        <v>2</v>
      </c>
      <c r="L18" s="8">
        <f>MIN(J18,1)</f>
        <v/>
      </c>
      <c r="M18" t="inlineStr">
        <is>
          <t>Replace failing siding</t>
        </is>
      </c>
      <c r="N18" s="7">
        <f>IF(E18="GC","1st Call","Other")</f>
        <v/>
      </c>
      <c r="O18" s="7">
        <f>IF(L18&gt;=1,"Complete",IF(L18&gt;0,"In Progress","Not Started"))</f>
        <v/>
      </c>
      <c r="Q18" s="35">
        <f>IFERROR(MID($A$1,FIND(" acq",$A$1)-4,4)*1,"")</f>
        <v/>
      </c>
      <c r="R18" s="7" t="n"/>
      <c r="S18" s="111" t="n"/>
    </row>
    <row r="19">
      <c r="A19" s="17" t="n">
        <v>161</v>
      </c>
      <c r="B19" s="7" t="inlineStr">
        <is>
          <t>84218</t>
        </is>
      </c>
      <c r="C19" s="7" t="inlineStr">
        <is>
          <t>Replace forced air unit</t>
        </is>
      </c>
      <c r="D19" s="40" t="inlineStr">
        <is>
          <t>Level and replace AC pads</t>
        </is>
      </c>
      <c r="E19" s="41" t="inlineStr">
        <is>
          <t>GC</t>
        </is>
      </c>
      <c r="F19" s="7" t="inlineStr">
        <is>
          <t>Year 1</t>
        </is>
      </c>
      <c r="G19" s="20" t="n">
        <v>35200</v>
      </c>
      <c r="H19" s="20" t="n">
        <v>0</v>
      </c>
      <c r="I19" s="21">
        <f>G19-H19</f>
        <v/>
      </c>
      <c r="J19" s="8">
        <f>IF(G19=0,0,H19/G19)</f>
        <v/>
      </c>
      <c r="K19" s="35" t="n">
        <v>4</v>
      </c>
      <c r="L19" s="8">
        <f>MIN(J19,1)</f>
        <v/>
      </c>
      <c r="M19" t="inlineStr">
        <is>
          <t>Level and replace AC pads</t>
        </is>
      </c>
      <c r="N19" s="7">
        <f>IF(E19="GC","1st Call","Other")</f>
        <v/>
      </c>
      <c r="O19" s="7">
        <f>IF(L19&gt;=1,"Complete",IF(L19&gt;0,"In Progress","Not Started"))</f>
        <v/>
      </c>
      <c r="Q19" s="35">
        <f>IFERROR(MID($A$1,FIND(" acq",$A$1)-4,4)*1,"")</f>
        <v/>
      </c>
      <c r="R19" s="7" t="n"/>
      <c r="S19" s="111" t="n"/>
    </row>
    <row r="20">
      <c r="A20" s="7" t="n">
        <v>136</v>
      </c>
      <c r="B20" s="7" t="inlineStr">
        <is>
          <t>84360</t>
        </is>
      </c>
      <c r="C20" s="7" t="inlineStr">
        <is>
          <t>Pool Furniture</t>
        </is>
      </c>
      <c r="D20" s="40" t="inlineStr">
        <is>
          <t>Allocation for two pools</t>
        </is>
      </c>
      <c r="E20" s="67" t="inlineStr">
        <is>
          <t>Capex</t>
        </is>
      </c>
      <c r="F20" s="7" t="inlineStr">
        <is>
          <t>Year 1</t>
        </is>
      </c>
      <c r="G20" s="20" t="n">
        <v>35000</v>
      </c>
      <c r="H20" s="20" t="n">
        <v>537</v>
      </c>
      <c r="I20" s="21">
        <f>G20-H20</f>
        <v/>
      </c>
      <c r="J20" s="8">
        <f>IF(G20=0,0,H20/G20)</f>
        <v/>
      </c>
      <c r="K20" s="35" t="inlineStr">
        <is>
          <t>N/A</t>
        </is>
      </c>
      <c r="L20" s="8">
        <f>MIN(J20,1)</f>
        <v/>
      </c>
      <c r="M20" t="inlineStr">
        <is>
          <t>Allocation for two pools</t>
        </is>
      </c>
      <c r="N20" s="7">
        <f>IF(E20="GC","1st Call","Other")</f>
        <v/>
      </c>
      <c r="O20" s="7">
        <f>IF(L20&gt;=1,"Complete",IF(L20&gt;0,"In Progress","Not Started"))</f>
        <v/>
      </c>
      <c r="Q20" s="35">
        <f>IFERROR(MID($A$1,FIND(" acq",$A$1)-4,4)*1,"")</f>
        <v/>
      </c>
      <c r="R20" s="7" t="n"/>
      <c r="S20" s="111" t="n"/>
    </row>
    <row r="21">
      <c r="A21" s="17" t="n">
        <v>167</v>
      </c>
      <c r="B21" s="7" t="inlineStr">
        <is>
          <t>84210</t>
        </is>
      </c>
      <c r="C21" s="7" t="inlineStr">
        <is>
          <t>Replace breezeway lights</t>
        </is>
      </c>
      <c r="D21" s="40" t="inlineStr">
        <is>
          <t>Entry lights</t>
        </is>
      </c>
      <c r="E21" s="41" t="inlineStr">
        <is>
          <t>GC</t>
        </is>
      </c>
      <c r="F21" s="7" t="inlineStr">
        <is>
          <t>Year 1</t>
        </is>
      </c>
      <c r="G21" s="20" t="n">
        <v>32100</v>
      </c>
      <c r="H21" s="20" t="n">
        <v>32100</v>
      </c>
      <c r="I21" s="21">
        <f>G21-H21</f>
        <v/>
      </c>
      <c r="J21" s="8">
        <f>IF(G21=0,0,H21/G21)</f>
        <v/>
      </c>
      <c r="K21" s="35" t="n">
        <v>0</v>
      </c>
      <c r="L21" s="8">
        <f>MIN(J21,1)</f>
        <v/>
      </c>
      <c r="M21" t="inlineStr">
        <is>
          <t>Entry lights</t>
        </is>
      </c>
      <c r="N21" s="7">
        <f>IF(E21="GC","1st Call","Other")</f>
        <v/>
      </c>
      <c r="O21" s="7">
        <f>IF(L21&gt;=1,"Complete",IF(L21&gt;0,"In Progress","Not Started"))</f>
        <v/>
      </c>
      <c r="Q21" s="35">
        <f>IFERROR(MID($A$1,FIND(" acq",$A$1)-4,4)*1,"")</f>
        <v/>
      </c>
      <c r="R21" s="7" t="n"/>
      <c r="S21" s="111" t="n"/>
    </row>
    <row r="22">
      <c r="A22" s="7" t="n">
        <v>21</v>
      </c>
      <c r="B22" s="7" t="inlineStr">
        <is>
          <t>84219</t>
        </is>
      </c>
      <c r="C22" s="7" t="inlineStr">
        <is>
          <t>Parking equipment</t>
        </is>
      </c>
      <c r="D22" s="40" t="inlineStr">
        <is>
          <t>Need more info from Mark</t>
        </is>
      </c>
      <c r="E22" s="41" t="inlineStr">
        <is>
          <t>GC</t>
        </is>
      </c>
      <c r="F22" s="7" t="inlineStr">
        <is>
          <t>Year 1</t>
        </is>
      </c>
      <c r="G22" s="20" t="n">
        <v>32000</v>
      </c>
      <c r="H22" s="20" t="n">
        <v>0</v>
      </c>
      <c r="I22" s="21">
        <f>G22-H22</f>
        <v/>
      </c>
      <c r="J22" s="8">
        <f>IF(G22=0,0,H22/G22)</f>
        <v/>
      </c>
      <c r="K22" s="35" t="n">
        <v>4</v>
      </c>
      <c r="L22" s="8">
        <f>MIN(J22,1)</f>
        <v/>
      </c>
      <c r="M22" t="inlineStr">
        <is>
          <t>Need more info from Mark</t>
        </is>
      </c>
      <c r="N22" s="7">
        <f>IF(E22="GC","1st Call","Other")</f>
        <v/>
      </c>
      <c r="O22" s="7">
        <f>IF(L22&gt;=1,"Complete",IF(L22&gt;0,"In Progress","Not Started"))</f>
        <v/>
      </c>
      <c r="Q22" s="35">
        <f>IFERROR(MID($A$1,FIND(" acq",$A$1)-4,4)*1,"")</f>
        <v/>
      </c>
      <c r="R22" s="7" t="n"/>
      <c r="S22" s="111" t="n"/>
    </row>
    <row r="23" ht="45" customHeight="1">
      <c r="A23" s="17" t="n">
        <v>24</v>
      </c>
      <c r="B23" s="7" t="inlineStr">
        <is>
          <t>84302</t>
        </is>
      </c>
      <c r="C23" s="7" t="inlineStr">
        <is>
          <t>Landscape irrigation
PCA 3.2.11 - Evaluate system, r</t>
        </is>
      </c>
      <c r="D23" s="40" t="inlineStr">
        <is>
          <t>Irrigation in fair to poor condition. Electrical wiring in the control panel appeared to be cut and maintenance personnel did not know how the system worked.</t>
        </is>
      </c>
      <c r="E23" s="67" t="inlineStr">
        <is>
          <t>Capex</t>
        </is>
      </c>
      <c r="F23" s="7" t="inlineStr">
        <is>
          <t>Year 1</t>
        </is>
      </c>
      <c r="G23" s="20" t="n">
        <v>32000</v>
      </c>
      <c r="H23" s="20" t="n">
        <v>22824</v>
      </c>
      <c r="I23" s="21">
        <f>G23-H23</f>
        <v/>
      </c>
      <c r="J23" s="8">
        <f>IF(G23=0,0,H23/G23)</f>
        <v/>
      </c>
      <c r="K23" s="35" t="inlineStr">
        <is>
          <t>N/A</t>
        </is>
      </c>
      <c r="L23" s="8">
        <f>MIN(J23,1)</f>
        <v/>
      </c>
      <c r="M23" t="inlineStr">
        <is>
          <t>Irrigation in fair to poor condition. Electrical wiring in the control panel appeared to be cut and maintenance personnel did not know how the system worked.</t>
        </is>
      </c>
      <c r="N23" s="7">
        <f>IF(E23="GC","1st Call","Other")</f>
        <v/>
      </c>
      <c r="O23" s="7">
        <f>IF(L23&gt;=1,"Complete",IF(L23&gt;0,"In Progress","Not Started"))</f>
        <v/>
      </c>
      <c r="Q23" s="35">
        <f>IFERROR(MID($A$1,FIND(" acq",$A$1)-4,4)*1,"")</f>
        <v/>
      </c>
      <c r="R23" s="7" t="n"/>
      <c r="S23" s="111" t="n"/>
    </row>
    <row r="24">
      <c r="A24" s="7" t="n">
        <v>115</v>
      </c>
      <c r="B24" s="7" t="inlineStr">
        <is>
          <t>84239</t>
        </is>
      </c>
      <c r="C24" s="7" t="inlineStr">
        <is>
          <t>Fire Stops</t>
        </is>
      </c>
      <c r="D24" s="40" t="inlineStr">
        <is>
          <t>Fire Stops</t>
        </is>
      </c>
      <c r="E24" s="67" t="inlineStr">
        <is>
          <t>Capex</t>
        </is>
      </c>
      <c r="F24" s="7" t="inlineStr">
        <is>
          <t>Year 1</t>
        </is>
      </c>
      <c r="G24" s="20" t="n">
        <v>29920</v>
      </c>
      <c r="H24" s="20" t="n">
        <v>29920</v>
      </c>
      <c r="I24" s="21">
        <f>G24-H24</f>
        <v/>
      </c>
      <c r="J24" s="8">
        <f>IF(G24=0,0,H24/G24)</f>
        <v/>
      </c>
      <c r="K24" s="35" t="inlineStr">
        <is>
          <t>N/A</t>
        </is>
      </c>
      <c r="L24" s="8">
        <f>MIN(J24,1)</f>
        <v/>
      </c>
      <c r="M24" t="inlineStr">
        <is>
          <t>Fire Stops</t>
        </is>
      </c>
      <c r="N24" s="7">
        <f>IF(E24="GC","1st Call","Other")</f>
        <v/>
      </c>
      <c r="O24" s="7">
        <f>IF(L24&gt;=1,"Complete",IF(L24&gt;0,"In Progress","Not Started"))</f>
        <v/>
      </c>
      <c r="Q24" s="35">
        <f>IFERROR(MID($A$1,FIND(" acq",$A$1)-4,4)*1,"")</f>
        <v/>
      </c>
      <c r="R24" s="7" t="n"/>
      <c r="S24" s="111" t="n"/>
    </row>
    <row r="25">
      <c r="A25" s="17" t="n">
        <v>23</v>
      </c>
      <c r="B25" s="7" t="inlineStr">
        <is>
          <t>84115</t>
        </is>
      </c>
      <c r="C25" s="7" t="inlineStr">
        <is>
          <t>Sidewalks</t>
        </is>
      </c>
      <c r="D25" s="40" t="inlineStr">
        <is>
          <t>Sidewalk Repairs</t>
        </is>
      </c>
      <c r="E25" s="41" t="inlineStr">
        <is>
          <t>GC</t>
        </is>
      </c>
      <c r="F25" s="7" t="inlineStr">
        <is>
          <t>Year 1</t>
        </is>
      </c>
      <c r="G25" s="20" t="n">
        <v>28000</v>
      </c>
      <c r="H25" s="20" t="n">
        <v>21000</v>
      </c>
      <c r="I25" s="21">
        <f>G25-H25</f>
        <v/>
      </c>
      <c r="J25" s="8">
        <f>IF(G25=0,0,H25/G25)</f>
        <v/>
      </c>
      <c r="K25" s="35" t="n">
        <v>2</v>
      </c>
      <c r="L25" s="8">
        <f>MIN(J25,1)</f>
        <v/>
      </c>
      <c r="M25" t="inlineStr">
        <is>
          <t>Sidewalk Repairs</t>
        </is>
      </c>
      <c r="N25" s="7">
        <f>IF(E25="GC","1st Call","Other")</f>
        <v/>
      </c>
      <c r="O25" s="7">
        <f>IF(L25&gt;=1,"Complete",IF(L25&gt;0,"In Progress","Not Started"))</f>
        <v/>
      </c>
      <c r="Q25" s="35">
        <f>IFERROR(MID($A$1,FIND(" acq",$A$1)-4,4)*1,"")</f>
        <v/>
      </c>
      <c r="R25" s="7" t="n"/>
      <c r="S25" s="111" t="n"/>
    </row>
    <row r="26">
      <c r="A26" s="7" t="n">
        <v>96</v>
      </c>
      <c r="B26" s="7" t="inlineStr">
        <is>
          <t>84113</t>
        </is>
      </c>
      <c r="C26" s="7" t="inlineStr">
        <is>
          <t>Repair / replace wood trim</t>
        </is>
      </c>
      <c r="D26" s="40" t="inlineStr">
        <is>
          <t>Wood Trim Repairs</t>
        </is>
      </c>
      <c r="E26" s="41" t="inlineStr">
        <is>
          <t>GC</t>
        </is>
      </c>
      <c r="F26" s="7" t="inlineStr">
        <is>
          <t>Year 1</t>
        </is>
      </c>
      <c r="G26" s="20" t="n">
        <v>28000</v>
      </c>
      <c r="H26" s="20" t="n">
        <v>22400</v>
      </c>
      <c r="I26" s="21">
        <f>G26-H26</f>
        <v/>
      </c>
      <c r="J26" s="8">
        <f>IF(G26=0,0,H26/G26)</f>
        <v/>
      </c>
      <c r="K26" s="35" t="n">
        <v>2</v>
      </c>
      <c r="L26" s="8">
        <f>MIN(J26,1)</f>
        <v/>
      </c>
      <c r="M26" t="inlineStr">
        <is>
          <t>Wood Trim Repairs</t>
        </is>
      </c>
      <c r="N26" s="7">
        <f>IF(E26="GC","1st Call","Other")</f>
        <v/>
      </c>
      <c r="O26" s="7">
        <f>IF(L26&gt;=1,"Complete",IF(L26&gt;0,"In Progress","Not Started"))</f>
        <v/>
      </c>
      <c r="Q26" s="35">
        <f>IFERROR(MID($A$1,FIND(" acq",$A$1)-4,4)*1,"")</f>
        <v/>
      </c>
      <c r="R26" s="7" t="n"/>
      <c r="S26" s="111" t="n"/>
    </row>
    <row r="27" ht="45" customHeight="1">
      <c r="A27" s="17" t="n">
        <v>22</v>
      </c>
      <c r="B27" s="7" t="inlineStr">
        <is>
          <t>84204</t>
        </is>
      </c>
      <c r="C27" s="7" t="inlineStr">
        <is>
          <t>Parking pavement
PCA 3.2.2 - Repair pothole formatio</t>
        </is>
      </c>
      <c r="D27" s="40" t="inlineStr">
        <is>
          <t>Linear cracking, "map" or "alligator" cracking, and pothole formation were noted throughout the drive aisles adjacent to the storm drains.</t>
        </is>
      </c>
      <c r="E27" s="41" t="inlineStr">
        <is>
          <t>GC</t>
        </is>
      </c>
      <c r="F27" s="7" t="inlineStr">
        <is>
          <t>Year 1</t>
        </is>
      </c>
      <c r="G27" s="20" t="n">
        <v>26500</v>
      </c>
      <c r="H27" s="20" t="n">
        <v>26500</v>
      </c>
      <c r="I27" s="21">
        <f>G27-H27</f>
        <v/>
      </c>
      <c r="J27" s="8">
        <f>IF(G27=0,0,H27/G27)</f>
        <v/>
      </c>
      <c r="K27" s="35" t="n">
        <v>0</v>
      </c>
      <c r="L27" s="8">
        <f>MIN(J27,1)</f>
        <v/>
      </c>
      <c r="M27" t="inlineStr">
        <is>
          <t>Linear cracking, "map" or "alligator" cracking, and pothole formation were noted throughout the drive aisles adjacent to the storm drains.</t>
        </is>
      </c>
      <c r="N27" s="7">
        <f>IF(E27="GC","1st Call","Other")</f>
        <v/>
      </c>
      <c r="O27" s="7">
        <f>IF(L27&gt;=1,"Complete",IF(L27&gt;0,"In Progress","Not Started"))</f>
        <v/>
      </c>
      <c r="Q27" s="35">
        <f>IFERROR(MID($A$1,FIND(" acq",$A$1)-4,4)*1,"")</f>
        <v/>
      </c>
      <c r="R27" s="7" t="n"/>
      <c r="S27" s="111" t="n"/>
    </row>
    <row r="28">
      <c r="A28" s="7" t="n">
        <v>106</v>
      </c>
      <c r="B28" s="7" t="inlineStr">
        <is>
          <t>84106</t>
        </is>
      </c>
      <c r="C28" s="7" t="inlineStr">
        <is>
          <t>Dryer Vents</t>
        </is>
      </c>
      <c r="D28" s="40" t="inlineStr">
        <is>
          <t>Clean dryer vents</t>
        </is>
      </c>
      <c r="E28" s="41" t="inlineStr">
        <is>
          <t>GC</t>
        </is>
      </c>
      <c r="F28" s="7" t="inlineStr">
        <is>
          <t>Year 1</t>
        </is>
      </c>
      <c r="G28" s="20" t="n">
        <v>26400</v>
      </c>
      <c r="H28" s="20" t="n">
        <v>27300</v>
      </c>
      <c r="I28" s="21">
        <f>G28-H28</f>
        <v/>
      </c>
      <c r="J28" s="8">
        <f>IF(G28=0,0,H28/G28)</f>
        <v/>
      </c>
      <c r="K28" s="35" t="n">
        <v>0</v>
      </c>
      <c r="L28" s="8">
        <f>MIN(J28,1)</f>
        <v/>
      </c>
      <c r="M28" t="inlineStr">
        <is>
          <t>Clean dryer vents</t>
        </is>
      </c>
      <c r="N28" s="7">
        <f>IF(E28="GC","1st Call","Other")</f>
        <v/>
      </c>
      <c r="O28" s="7">
        <f>IF(L28&gt;=1,"Complete",IF(L28&gt;0,"In Progress","Not Started"))</f>
        <v/>
      </c>
      <c r="Q28" s="35">
        <f>IFERROR(MID($A$1,FIND(" acq",$A$1)-4,4)*1,"")</f>
        <v/>
      </c>
      <c r="R28" s="7" t="n"/>
      <c r="S28" s="111" t="n"/>
    </row>
    <row r="29" ht="45" customHeight="1">
      <c r="A29" s="17" t="n">
        <v>169</v>
      </c>
      <c r="B29" s="7" t="inlineStr">
        <is>
          <t>84210</t>
        </is>
      </c>
      <c r="C29" s="7" t="inlineStr">
        <is>
          <t>Electrical service and distribution, Ongoing Repalce</t>
        </is>
      </c>
      <c r="D29" s="40" t="inlineStr">
        <is>
          <t>CBRE recommends verifying that the non-GFCI outlets in the secondary bathrooms are on the same circuit as the GFCI outlets in the primary bathrooms.</t>
        </is>
      </c>
      <c r="E29" s="41" t="inlineStr">
        <is>
          <t>GC</t>
        </is>
      </c>
      <c r="F29" s="7" t="inlineStr">
        <is>
          <t>Year 1</t>
        </is>
      </c>
      <c r="G29" s="20" t="n">
        <v>23000</v>
      </c>
      <c r="H29" s="20" t="n">
        <v>12600</v>
      </c>
      <c r="I29" s="21">
        <f>G29-H29</f>
        <v/>
      </c>
      <c r="J29" s="8">
        <f>IF(G29=0,0,H29/G29)</f>
        <v/>
      </c>
      <c r="K29" s="35" t="n">
        <v>3</v>
      </c>
      <c r="L29" s="8">
        <f>MIN(J29,1)</f>
        <v/>
      </c>
      <c r="M29" t="inlineStr">
        <is>
          <t>CBRE recommends verifying that the non-GFCI outlets in the secondary bathrooms are on the same circuit as the GFCI outlets in the primary bathrooms.</t>
        </is>
      </c>
      <c r="N29" s="7">
        <f>IF(E29="GC","1st Call","Other")</f>
        <v/>
      </c>
      <c r="O29" s="7">
        <f>IF(L29&gt;=1,"Complete",IF(L29&gt;0,"In Progress","Not Started"))</f>
        <v/>
      </c>
      <c r="Q29" s="35">
        <f>IFERROR(MID($A$1,FIND(" acq",$A$1)-4,4)*1,"")</f>
        <v/>
      </c>
      <c r="R29" s="7" t="n"/>
      <c r="S29" s="131" t="n">
        <v>45939</v>
      </c>
    </row>
    <row r="30">
      <c r="A30" s="7" t="n">
        <v>20</v>
      </c>
      <c r="B30" s="7" t="inlineStr">
        <is>
          <t>84201</t>
        </is>
      </c>
      <c r="C30" s="7" t="inlineStr">
        <is>
          <t>Stripe parking areas
PCA 7.0 - install proper access</t>
        </is>
      </c>
      <c r="D30" s="40" t="inlineStr">
        <is>
          <t>Parking Lot Striping</t>
        </is>
      </c>
      <c r="E30" s="41" t="inlineStr">
        <is>
          <t>GC</t>
        </is>
      </c>
      <c r="F30" s="7" t="inlineStr">
        <is>
          <t>Year 1</t>
        </is>
      </c>
      <c r="G30" s="20" t="n">
        <v>22000</v>
      </c>
      <c r="H30" s="20" t="n">
        <v>22000</v>
      </c>
      <c r="I30" s="21">
        <f>G30-H30</f>
        <v/>
      </c>
      <c r="J30" s="8">
        <f>IF(G30=0,0,H30/G30)</f>
        <v/>
      </c>
      <c r="K30" s="35" t="n">
        <v>0</v>
      </c>
      <c r="L30" s="8">
        <f>MIN(J30,1)</f>
        <v/>
      </c>
      <c r="M30" t="inlineStr">
        <is>
          <t>Parking Lot Striping</t>
        </is>
      </c>
      <c r="N30" s="7">
        <f>IF(E30="GC","1st Call","Other")</f>
        <v/>
      </c>
      <c r="O30" s="7">
        <f>IF(L30&gt;=1,"Complete",IF(L30&gt;0,"In Progress","Not Started"))</f>
        <v/>
      </c>
      <c r="Q30" s="35">
        <f>IFERROR(MID($A$1,FIND(" acq",$A$1)-4,4)*1,"")</f>
        <v/>
      </c>
      <c r="R30" s="7" t="n"/>
      <c r="S30" s="111" t="n"/>
    </row>
    <row r="31">
      <c r="A31" s="17" t="n">
        <v>25</v>
      </c>
      <c r="B31" s="7" t="inlineStr">
        <is>
          <t>84517</t>
        </is>
      </c>
      <c r="C31" s="7" t="inlineStr">
        <is>
          <t xml:space="preserve">Erosion control </t>
        </is>
      </c>
      <c r="D31" s="40" t="inlineStr">
        <is>
          <t>Site Erosion Control</t>
        </is>
      </c>
      <c r="E31" s="41" t="inlineStr">
        <is>
          <t>GC</t>
        </is>
      </c>
      <c r="F31" s="7" t="inlineStr">
        <is>
          <t>Year 1</t>
        </is>
      </c>
      <c r="G31" s="20" t="n">
        <v>22000</v>
      </c>
      <c r="H31" s="20" t="n">
        <v>11412</v>
      </c>
      <c r="I31" s="21">
        <f>G31-H31</f>
        <v/>
      </c>
      <c r="J31" s="8">
        <f>IF(G31=0,0,H31/G31)</f>
        <v/>
      </c>
      <c r="K31" s="35" t="n">
        <v>3</v>
      </c>
      <c r="L31" s="8">
        <f>MIN(J31,1)</f>
        <v/>
      </c>
      <c r="M31" t="inlineStr">
        <is>
          <t>Site Erosion Control</t>
        </is>
      </c>
      <c r="N31" s="7">
        <f>IF(E31="GC","1st Call","Other")</f>
        <v/>
      </c>
      <c r="O31" s="7">
        <f>IF(L31&gt;=1,"Complete",IF(L31&gt;0,"In Progress","Not Started"))</f>
        <v/>
      </c>
      <c r="Q31" s="35">
        <f>IFERROR(MID($A$1,FIND(" acq",$A$1)-4,4)*1,"")</f>
        <v/>
      </c>
      <c r="R31" s="7" t="n"/>
      <c r="S31" s="111" t="n"/>
    </row>
    <row r="32">
      <c r="A32" s="7" t="n">
        <v>82</v>
      </c>
      <c r="B32" s="7" t="inlineStr">
        <is>
          <t>84433</t>
        </is>
      </c>
      <c r="C32" s="7" t="inlineStr">
        <is>
          <t xml:space="preserve">Sealants &amp; caulking and paint </t>
        </is>
      </c>
      <c r="D32" s="40" t="inlineStr">
        <is>
          <t>Roof Sealants &amp; Caulking</t>
        </is>
      </c>
      <c r="E32" s="41" t="inlineStr">
        <is>
          <t>GC</t>
        </is>
      </c>
      <c r="F32" s="7" t="inlineStr">
        <is>
          <t>Year 1</t>
        </is>
      </c>
      <c r="G32" s="20" t="n">
        <v>20000</v>
      </c>
      <c r="H32" s="20" t="n">
        <v>16000</v>
      </c>
      <c r="I32" s="21">
        <f>G32-H32</f>
        <v/>
      </c>
      <c r="J32" s="8">
        <f>IF(G32=0,0,H32/G32)</f>
        <v/>
      </c>
      <c r="K32" s="35" t="n">
        <v>2</v>
      </c>
      <c r="L32" s="8">
        <f>MIN(J32,1)</f>
        <v/>
      </c>
      <c r="M32" t="inlineStr">
        <is>
          <t>Roof Sealants &amp; Caulking</t>
        </is>
      </c>
      <c r="N32" s="7">
        <f>IF(E32="GC","1st Call","Other")</f>
        <v/>
      </c>
      <c r="O32" s="7">
        <f>IF(L32&gt;=1,"Complete",IF(L32&gt;0,"In Progress","Not Started"))</f>
        <v/>
      </c>
      <c r="Q32" s="35">
        <f>IFERROR(MID($A$1,FIND(" acq",$A$1)-4,4)*1,"")</f>
        <v/>
      </c>
      <c r="R32" s="7" t="n"/>
      <c r="S32" s="111" t="n"/>
    </row>
    <row r="33">
      <c r="A33" s="17" t="n">
        <v>134</v>
      </c>
      <c r="B33" s="7" t="inlineStr">
        <is>
          <t>84230</t>
        </is>
      </c>
      <c r="C33" s="7" t="inlineStr">
        <is>
          <t>Package lockers</t>
        </is>
      </c>
      <c r="D33" s="40" t="inlineStr">
        <is>
          <t>Add Lockers</t>
        </is>
      </c>
      <c r="E33" s="67" t="inlineStr">
        <is>
          <t>Capex</t>
        </is>
      </c>
      <c r="F33" s="7" t="inlineStr">
        <is>
          <t>Year 1</t>
        </is>
      </c>
      <c r="G33" s="20" t="n">
        <v>20000</v>
      </c>
      <c r="H33" s="20" t="n">
        <v>0</v>
      </c>
      <c r="I33" s="21">
        <f>G33-H33</f>
        <v/>
      </c>
      <c r="J33" s="8">
        <f>IF(G33=0,0,H33/G33)</f>
        <v/>
      </c>
      <c r="K33" s="35" t="inlineStr">
        <is>
          <t>N/A</t>
        </is>
      </c>
      <c r="L33" s="8">
        <f>MIN(J33,1)</f>
        <v/>
      </c>
      <c r="M33" t="inlineStr">
        <is>
          <t>Add Lockers</t>
        </is>
      </c>
      <c r="N33" s="7">
        <f>IF(E33="GC","1st Call","Other")</f>
        <v/>
      </c>
      <c r="O33" s="7">
        <f>IF(L33&gt;=1,"Complete",IF(L33&gt;0,"In Progress","Not Started"))</f>
        <v/>
      </c>
      <c r="Q33" s="35">
        <f>IFERROR(MID($A$1,FIND(" acq",$A$1)-4,4)*1,"")</f>
        <v/>
      </c>
      <c r="R33" s="7" t="n"/>
      <c r="S33" s="111" t="n"/>
    </row>
    <row r="34">
      <c r="A34" s="7" t="n">
        <v>141</v>
      </c>
      <c r="B34" s="7" t="inlineStr">
        <is>
          <t>84280</t>
        </is>
      </c>
      <c r="C34" s="7" t="inlineStr">
        <is>
          <t>Unit Model Update</t>
        </is>
      </c>
      <c r="D34" s="40" t="inlineStr">
        <is>
          <t>New furniture in model unit</t>
        </is>
      </c>
      <c r="E34" s="67" t="inlineStr">
        <is>
          <t>Capex</t>
        </is>
      </c>
      <c r="F34" s="7" t="inlineStr">
        <is>
          <t>Year 1</t>
        </is>
      </c>
      <c r="G34" s="20" t="n">
        <v>20000</v>
      </c>
      <c r="H34" s="20" t="n">
        <v>0</v>
      </c>
      <c r="I34" s="21">
        <f>G34-H34</f>
        <v/>
      </c>
      <c r="J34" s="8">
        <f>IF(G34=0,0,H34/G34)</f>
        <v/>
      </c>
      <c r="K34" s="35" t="inlineStr">
        <is>
          <t>N/A</t>
        </is>
      </c>
      <c r="L34" s="8">
        <f>MIN(J34,1)</f>
        <v/>
      </c>
      <c r="M34" t="inlineStr">
        <is>
          <t>New furniture in model unit</t>
        </is>
      </c>
      <c r="N34" s="7">
        <f>IF(E34="GC","1st Call","Other")</f>
        <v/>
      </c>
      <c r="O34" s="7">
        <f>IF(L34&gt;=1,"Complete",IF(L34&gt;0,"In Progress","Not Started"))</f>
        <v/>
      </c>
      <c r="Q34" s="35">
        <f>IFERROR(MID($A$1,FIND(" acq",$A$1)-4,4)*1,"")</f>
        <v/>
      </c>
      <c r="R34" s="7" t="n"/>
      <c r="S34" s="111" t="n"/>
    </row>
    <row r="35" ht="75" customHeight="1">
      <c r="A35" s="17" t="n">
        <v>170</v>
      </c>
      <c r="B35" s="7" t="inlineStr">
        <is>
          <t>83236</t>
        </is>
      </c>
      <c r="C35" s="7" t="inlineStr">
        <is>
          <t>Smoke detectors
PCA 5.5.2 - Replace all smoke detect</t>
        </is>
      </c>
      <c r="D35" s="40" t="inlineStr">
        <is>
          <t>In dwelling units observed, smoke detectors were only mounted in the hallways or living room areas, not in the sleeping rooms and in many of the units only the bracket was observed. Partner recommends replacement of all smoke detectors in all dwelling units</t>
        </is>
      </c>
      <c r="E35" s="67" t="inlineStr">
        <is>
          <t>Capex</t>
        </is>
      </c>
      <c r="F35" s="7" t="inlineStr">
        <is>
          <t>Year 1</t>
        </is>
      </c>
      <c r="G35" s="20" t="n">
        <v>17600</v>
      </c>
      <c r="H35" s="20" t="n">
        <v>5535</v>
      </c>
      <c r="I35" s="21">
        <f>G35-H35</f>
        <v/>
      </c>
      <c r="J35" s="8">
        <f>IF(G35=0,0,H35/G35)</f>
        <v/>
      </c>
      <c r="K35" s="35" t="inlineStr">
        <is>
          <t>N/A</t>
        </is>
      </c>
      <c r="L35" s="8">
        <f>MIN(J35,1)</f>
        <v/>
      </c>
      <c r="M35" t="inlineStr">
        <is>
          <t>In dwelling units observed, smoke detectors were only mounted in the hallways or living room areas, not in the sleeping rooms and in many of the units only the bracket was observed. Partner recommends</t>
        </is>
      </c>
      <c r="N35" s="7">
        <f>IF(E35="GC","1st Call","Other")</f>
        <v/>
      </c>
      <c r="O35" s="7">
        <f>IF(L35&gt;=1,"Complete",IF(L35&gt;0,"In Progress","Not Started"))</f>
        <v/>
      </c>
      <c r="Q35" s="35">
        <f>IFERROR(MID($A$1,FIND(" acq",$A$1)-4,4)*1,"")</f>
        <v/>
      </c>
      <c r="R35" s="7" t="n"/>
      <c r="S35" s="111" t="n"/>
    </row>
    <row r="36" ht="45" customHeight="1">
      <c r="A36" s="7" t="n">
        <v>168</v>
      </c>
      <c r="B36" s="7" t="inlineStr">
        <is>
          <t>84330</t>
        </is>
      </c>
      <c r="C36" s="7" t="inlineStr">
        <is>
          <t>Electrical Panel Disconnects &amp; Meter Banks
PCA 5.3 -</t>
        </is>
      </c>
      <c r="D36" s="40" t="inlineStr">
        <is>
          <t>Electrical systems are approaching 40-years-old and are exposed to the weather. IR scans can identify loose connections, load balance issues, defective breakers, and excessive circuit loads</t>
        </is>
      </c>
      <c r="E36" s="41" t="inlineStr">
        <is>
          <t>GC</t>
        </is>
      </c>
      <c r="F36" s="7" t="inlineStr">
        <is>
          <t>Year 1</t>
        </is>
      </c>
      <c r="G36" s="20" t="n">
        <v>14000</v>
      </c>
      <c r="H36" s="20" t="n">
        <v>12600</v>
      </c>
      <c r="I36" s="21">
        <f>G36-H36</f>
        <v/>
      </c>
      <c r="J36" s="8">
        <f>IF(G36=0,0,H36/G36)</f>
        <v/>
      </c>
      <c r="K36" s="35" t="n">
        <v>1</v>
      </c>
      <c r="L36" s="8">
        <f>MIN(J36,1)</f>
        <v/>
      </c>
      <c r="M36" t="inlineStr">
        <is>
          <t>Electrical systems are approaching 40-years-old and are exposed to the weather. IR scans can identify loose connections, load balance issues, defective breakers, and excessive circuit loads</t>
        </is>
      </c>
      <c r="N36" s="7">
        <f>IF(E36="GC","1st Call","Other")</f>
        <v/>
      </c>
      <c r="O36" s="7">
        <f>IF(L36&gt;=1,"Complete",IF(L36&gt;0,"In Progress","Not Started"))</f>
        <v/>
      </c>
      <c r="Q36" s="35">
        <f>IFERROR(MID($A$1,FIND(" acq",$A$1)-4,4)*1,"")</f>
        <v/>
      </c>
      <c r="R36" s="7" t="n"/>
      <c r="S36" s="111" t="n"/>
    </row>
    <row r="37" ht="75" customHeight="1">
      <c r="A37" s="17" t="n">
        <v>49</v>
      </c>
      <c r="B37" s="7" t="inlineStr">
        <is>
          <t>83301</t>
        </is>
      </c>
      <c r="C37" s="7" t="inlineStr">
        <is>
          <t>WDO Repairs
PCR - WDO Repairs - WDO report</t>
        </is>
      </c>
      <c r="D37" s="40" t="inlineStr">
        <is>
          <t>Subsequent to the site visit, a WDO inspection was conducted by Busy Bee Termite, and their findings indicate evidence of wood rot and damage, and wood/stucco contact with the ground. CBRE recommends that repairs to the areas indicated in the report be completed.</t>
        </is>
      </c>
      <c r="E37" s="67" t="inlineStr">
        <is>
          <t>Capex</t>
        </is>
      </c>
      <c r="F37" s="7" t="inlineStr">
        <is>
          <t>Year 1</t>
        </is>
      </c>
      <c r="G37" s="20" t="n">
        <v>12000</v>
      </c>
      <c r="H37" s="20" t="n">
        <v>356</v>
      </c>
      <c r="I37" s="21">
        <f>G37-H37</f>
        <v/>
      </c>
      <c r="J37" s="8">
        <f>IF(G37=0,0,H37/G37)</f>
        <v/>
      </c>
      <c r="K37" s="35" t="inlineStr">
        <is>
          <t>N/A</t>
        </is>
      </c>
      <c r="L37" s="8">
        <f>MIN(J37,1)</f>
        <v/>
      </c>
      <c r="M37" t="inlineStr">
        <is>
          <t xml:space="preserve">Subsequent to the site visit, a WDO inspection was conducted by Busy Bee Termite, and their findings indicate evidence of wood rot and damage, and wood/stucco contact with the ground. CBRE recommends </t>
        </is>
      </c>
      <c r="N37" s="7">
        <f>IF(E37="GC","1st Call","Other")</f>
        <v/>
      </c>
      <c r="O37" s="7">
        <f>IF(L37&gt;=1,"Complete",IF(L37&gt;0,"In Progress","Not Started"))</f>
        <v/>
      </c>
      <c r="Q37" s="35">
        <f>IFERROR(MID($A$1,FIND(" acq",$A$1)-4,4)*1,"")</f>
        <v/>
      </c>
      <c r="R37" s="7" t="n"/>
      <c r="S37" s="131" t="n">
        <v>46212</v>
      </c>
    </row>
    <row r="38" ht="45" customHeight="1">
      <c r="A38" s="7" t="n">
        <v>157</v>
      </c>
      <c r="B38" s="7" t="inlineStr">
        <is>
          <t>84385</t>
        </is>
      </c>
      <c r="C38" s="7" t="inlineStr">
        <is>
          <t>Sanitary Sewer Piping
PCA 5.1 - Sewer scoping</t>
        </is>
      </c>
      <c r="D38" s="40" t="inlineStr">
        <is>
          <t>Due to the age of the site, Partner recommends a sewer scoping of all waste lines. This scoping can tell if there are breaks or separations in the sanitary lines</t>
        </is>
      </c>
      <c r="E38" s="41" t="inlineStr">
        <is>
          <t>GC</t>
        </is>
      </c>
      <c r="F38" s="7" t="inlineStr">
        <is>
          <t>Year 1</t>
        </is>
      </c>
      <c r="G38" s="20" t="n">
        <v>10000</v>
      </c>
      <c r="H38" s="20" t="n">
        <v>3000</v>
      </c>
      <c r="I38" s="21">
        <f>G38-H38</f>
        <v/>
      </c>
      <c r="J38" s="8">
        <f>IF(G38=0,0,H38/G38)</f>
        <v/>
      </c>
      <c r="K38" s="35" t="n">
        <v>3</v>
      </c>
      <c r="L38" s="8">
        <f>MIN(J38,1)</f>
        <v/>
      </c>
      <c r="M38" t="inlineStr">
        <is>
          <t>Due to the age of the site, Partner recommends a sewer scoping of all waste lines. This scoping can tell if there are breaks or separations in the sanitary lines</t>
        </is>
      </c>
      <c r="N38" s="7">
        <f>IF(E38="GC","1st Call","Other")</f>
        <v/>
      </c>
      <c r="O38" s="7">
        <f>IF(L38&gt;=1,"Complete",IF(L38&gt;0,"In Progress","Not Started"))</f>
        <v/>
      </c>
      <c r="Q38" s="35">
        <f>IFERROR(MID($A$1,FIND(" acq",$A$1)-4,4)*1,"")</f>
        <v/>
      </c>
      <c r="S38" s="112" t="n"/>
    </row>
    <row r="39" ht="45" customHeight="1">
      <c r="A39" s="17" t="n">
        <v>171</v>
      </c>
      <c r="B39" s="7" t="inlineStr">
        <is>
          <t>83236</t>
        </is>
      </c>
      <c r="C39" s="7" t="inlineStr">
        <is>
          <t xml:space="preserve">CO Detectors
PCR (PR-90) - Provide CO detectors
PCA </t>
        </is>
      </c>
      <c r="D39" s="40" t="inlineStr">
        <is>
          <t>Carbon Monoxide detectors were not observed as required. A recommendation has been included to install CO detectors in all units immediately as a life safety issue.</t>
        </is>
      </c>
      <c r="E39" s="69" t="inlineStr">
        <is>
          <t>PMC</t>
        </is>
      </c>
      <c r="F39" s="7" t="inlineStr">
        <is>
          <t>Year 1</t>
        </is>
      </c>
      <c r="G39" s="20" t="n">
        <v>8800</v>
      </c>
      <c r="H39" s="20" t="n">
        <v>2767</v>
      </c>
      <c r="I39" s="21">
        <f>G39-H39</f>
        <v/>
      </c>
      <c r="J39" s="8">
        <f>IF(G39=0,0,H39/G39)</f>
        <v/>
      </c>
      <c r="K39" s="35" t="inlineStr">
        <is>
          <t>N/A</t>
        </is>
      </c>
      <c r="L39" s="18">
        <f>MIN(J39,1)</f>
        <v/>
      </c>
      <c r="M39" s="48" t="inlineStr">
        <is>
          <t>Carbon Monoxide detectors were not observed as required. A recommendation has been included to install CO detectors in all units immediately as a life safety issue.</t>
        </is>
      </c>
      <c r="N39" s="48">
        <f>IF(E39="GC","1st Call","Other")</f>
        <v/>
      </c>
      <c r="O39" s="48">
        <f>IF(L39&gt;=1,"Complete",IF(L39&gt;0,"In Progress","Not Started"))</f>
        <v/>
      </c>
      <c r="P39" s="48" t="n"/>
      <c r="Q39" s="70">
        <f>IFERROR(MID($A$1,FIND(" acq",$A$1)-4,4)*1,"")</f>
        <v/>
      </c>
      <c r="S39" s="132" t="n">
        <v>45939</v>
      </c>
    </row>
    <row r="40" ht="60" customHeight="1">
      <c r="A40" s="7" t="n">
        <v>48</v>
      </c>
      <c r="B40" s="7" t="inlineStr">
        <is>
          <t>83301</t>
        </is>
      </c>
      <c r="C40" s="7" t="inlineStr">
        <is>
          <t>Termite treatment
PCR - Termite damage repairs</t>
        </is>
      </c>
      <c r="D40" s="40" t="inlineStr">
        <is>
          <t>Subsequent to the site visit, a WDO inspection wasconducted by Busy Bee Termite, and their findings indicate visible signs of live subterranean termites. CBRE recommends that treatment as described in the report.</t>
        </is>
      </c>
      <c r="E40" s="69" t="inlineStr">
        <is>
          <t>PMC</t>
        </is>
      </c>
      <c r="F40" s="7" t="inlineStr">
        <is>
          <t>Year 1</t>
        </is>
      </c>
      <c r="G40" s="20" t="n">
        <v>7500</v>
      </c>
      <c r="H40" s="20" t="n">
        <v>223</v>
      </c>
      <c r="I40" s="21">
        <f>G40-H40</f>
        <v/>
      </c>
      <c r="J40" s="8">
        <f>IF(G40=0,0,H40/G40)</f>
        <v/>
      </c>
      <c r="K40" s="35" t="inlineStr">
        <is>
          <t>N/A</t>
        </is>
      </c>
      <c r="L40" s="8">
        <f>MIN(J40,1)</f>
        <v/>
      </c>
      <c r="M40" t="inlineStr">
        <is>
          <t>Subsequent to the site visit, a WDO inspection wasconducted by Busy Bee Termite, and their findings indicate visible signs of live subterranean termites. CBRE recommends that treatment as described in</t>
        </is>
      </c>
      <c r="N40" s="7">
        <f>IF(E40="GC","1st Call","Other")</f>
        <v/>
      </c>
      <c r="O40" s="7">
        <f>IF(L40&gt;=1,"Complete",IF(L40&gt;0,"In Progress","Not Started"))</f>
        <v/>
      </c>
      <c r="Q40" s="35">
        <f>IFERROR(MID($A$1,FIND(" acq",$A$1)-4,4)*1,"")</f>
        <v/>
      </c>
      <c r="S40" s="132" t="n">
        <v>46212</v>
      </c>
    </row>
    <row r="41">
      <c r="A41" s="17" t="n">
        <v>158</v>
      </c>
      <c r="B41" s="7" t="inlineStr">
        <is>
          <t>84476</t>
        </is>
      </c>
      <c r="C41" s="7" t="inlineStr">
        <is>
          <t>Domestic Hot Water Heater Replacement</t>
        </is>
      </c>
      <c r="D41" s="40" t="inlineStr">
        <is>
          <t>Contingent hot water heater replacement</t>
        </is>
      </c>
      <c r="E41" s="69" t="inlineStr">
        <is>
          <t>PMC</t>
        </is>
      </c>
      <c r="F41" s="7" t="inlineStr">
        <is>
          <t>Year 1</t>
        </is>
      </c>
      <c r="G41" s="20" t="n">
        <v>7040</v>
      </c>
      <c r="H41" s="20" t="n">
        <v>4600</v>
      </c>
      <c r="I41" s="21">
        <f>G41-H41</f>
        <v/>
      </c>
      <c r="J41" s="8">
        <f>IF(G41=0,0,H41/G41)</f>
        <v/>
      </c>
      <c r="K41" s="35" t="inlineStr">
        <is>
          <t>N/A</t>
        </is>
      </c>
      <c r="L41" s="8">
        <f>MIN(J41,1)</f>
        <v/>
      </c>
      <c r="M41" t="inlineStr">
        <is>
          <t>Contingent hot water heater replacement</t>
        </is>
      </c>
      <c r="N41" s="7">
        <f>IF(E41="GC","1st Call","Other")</f>
        <v/>
      </c>
      <c r="O41" s="7">
        <f>IF(L41&gt;=1,"Complete",IF(L41&gt;0,"In Progress","Not Started"))</f>
        <v/>
      </c>
      <c r="Q41" s="35">
        <f>IFERROR(MID($A$1,FIND(" acq",$A$1)-4,4)*1,"")</f>
        <v/>
      </c>
      <c r="S41" s="112" t="n"/>
    </row>
    <row r="42" ht="30" customHeight="1">
      <c r="A42" s="7" t="n">
        <v>26</v>
      </c>
      <c r="B42" s="7" t="inlineStr">
        <is>
          <t>84205</t>
        </is>
      </c>
      <c r="C42" s="7" t="inlineStr">
        <is>
          <t>Fences &amp; gates - site perimeter
PCR - Repair inopera</t>
        </is>
      </c>
      <c r="D42" s="40" t="inlineStr">
        <is>
          <t>The motor for the automated gates were reported and observed to be inoperable. Repairs are recommended at this time.</t>
        </is>
      </c>
      <c r="E42" s="69" t="inlineStr">
        <is>
          <t>PMC</t>
        </is>
      </c>
      <c r="F42" s="7" t="inlineStr">
        <is>
          <t>Year 1</t>
        </is>
      </c>
      <c r="G42" s="20" t="n">
        <v>2500</v>
      </c>
      <c r="H42" s="20" t="n">
        <v>1600</v>
      </c>
      <c r="I42" s="21">
        <f>G42-H42</f>
        <v/>
      </c>
      <c r="J42" s="8">
        <f>IF(G42=0,0,H42/G42)</f>
        <v/>
      </c>
      <c r="K42" s="35" t="inlineStr">
        <is>
          <t>N/A</t>
        </is>
      </c>
      <c r="L42" s="8">
        <f>MIN(J42,1)</f>
        <v/>
      </c>
      <c r="M42" t="inlineStr">
        <is>
          <t>The motor for the automated gates were reported and observed to be inoperable. Repairs are recommended at this time.</t>
        </is>
      </c>
      <c r="N42" s="7">
        <f>IF(E42="GC","1st Call","Other")</f>
        <v/>
      </c>
      <c r="O42" s="7">
        <f>IF(L42&gt;=1,"Complete",IF(L42&gt;0,"In Progress","Not Started"))</f>
        <v/>
      </c>
      <c r="Q42" s="35">
        <f>IFERROR(MID($A$1,FIND(" acq",$A$1)-4,4)*1,"")</f>
        <v/>
      </c>
      <c r="S42" s="132" t="n">
        <v>46212</v>
      </c>
    </row>
    <row r="43" ht="60" customHeight="1">
      <c r="A43" s="17" t="n">
        <v>47</v>
      </c>
      <c r="B43" s="7" t="inlineStr">
        <is>
          <t>83301</t>
        </is>
      </c>
      <c r="C43" s="7" t="inlineStr">
        <is>
          <t>Termite Repairs
PCR - Termite Damage Repairs</t>
        </is>
      </c>
      <c r="D43" s="40" t="inlineStr">
        <is>
          <t>Evidence of termite damage was observed on the door frame of the poop pump room, near the fitness center building. All damaged wood should be replaced and the area treated as needed.</t>
        </is>
      </c>
      <c r="E43" s="69" t="inlineStr">
        <is>
          <t>PMC</t>
        </is>
      </c>
      <c r="F43" s="7" t="inlineStr">
        <is>
          <t>Year 1</t>
        </is>
      </c>
      <c r="G43" s="20" t="n">
        <v>700</v>
      </c>
      <c r="H43" s="20" t="n">
        <v>600</v>
      </c>
      <c r="I43" s="21">
        <f>G43-H43</f>
        <v/>
      </c>
      <c r="J43" s="8">
        <f>IF(G43=0,0,H43/G43)</f>
        <v/>
      </c>
      <c r="K43" s="35" t="inlineStr">
        <is>
          <t>N/A</t>
        </is>
      </c>
      <c r="L43" s="8">
        <f>MIN(J43,1)</f>
        <v/>
      </c>
      <c r="M43" t="inlineStr">
        <is>
          <t>Evidence of termite damage was observed on the door frame of the poop pump room, near the fitness center building. All damaged wood should be replaced and the area treated as needed.</t>
        </is>
      </c>
      <c r="N43" s="7">
        <f>IF(E43="GC","1st Call","Other")</f>
        <v/>
      </c>
      <c r="O43" s="7">
        <f>IF(L43&gt;=1,"Complete",IF(L43&gt;0,"In Progress","Not Started"))</f>
        <v/>
      </c>
      <c r="Q43" s="35">
        <f>IFERROR(MID($A$1,FIND(" acq",$A$1)-4,4)*1,"")</f>
        <v/>
      </c>
      <c r="S43" s="132" t="n">
        <v>46212</v>
      </c>
    </row>
    <row r="44" ht="45" customHeight="1">
      <c r="A44" s="7" t="n">
        <v>159</v>
      </c>
      <c r="B44" s="7" t="inlineStr">
        <is>
          <t>84218</t>
        </is>
      </c>
      <c r="C44" s="7" t="inlineStr">
        <is>
          <t>PCR - Water heater repairs</t>
        </is>
      </c>
      <c r="D44" s="40" t="inlineStr">
        <is>
          <t>Minor damage was observed at the water heater pan in units 609 and 1709. A cover plate for the control panel is also missing at the water heater in unit 602.</t>
        </is>
      </c>
      <c r="E44" s="69" t="inlineStr">
        <is>
          <t>PMC</t>
        </is>
      </c>
      <c r="F44" s="7" t="inlineStr">
        <is>
          <t>Year 1</t>
        </is>
      </c>
      <c r="G44" s="20" t="n">
        <v>700</v>
      </c>
      <c r="H44" s="20" t="n">
        <v>633</v>
      </c>
      <c r="I44" s="21">
        <f>G44-H44</f>
        <v/>
      </c>
      <c r="J44" s="8">
        <f>IF(G44=0,0,H44/G44)</f>
        <v/>
      </c>
      <c r="K44" s="35" t="inlineStr">
        <is>
          <t>N/A</t>
        </is>
      </c>
      <c r="L44" s="8">
        <f>MIN(J44,1)</f>
        <v/>
      </c>
      <c r="M44" t="inlineStr">
        <is>
          <t>Minor damage was observed at the water heater pan in units 609 and 1709. A cover plate for the control panel is also missing at the water heater in unit 602.</t>
        </is>
      </c>
      <c r="N44" s="7">
        <f>IF(E44="GC","1st Call","Other")</f>
        <v/>
      </c>
      <c r="O44" s="7">
        <f>IF(L44&gt;=1,"Complete",IF(L44&gt;0,"In Progress","Not Started"))</f>
        <v/>
      </c>
      <c r="Q44" s="35">
        <f>IFERROR(MID($A$1,FIND(" acq",$A$1)-4,4)*1,"")</f>
        <v/>
      </c>
      <c r="S44" s="132" t="n">
        <v>46212</v>
      </c>
    </row>
    <row r="45" ht="30" customHeight="1">
      <c r="A45" s="17" t="n">
        <v>34</v>
      </c>
      <c r="B45" s="7" t="inlineStr">
        <is>
          <t>83270</t>
        </is>
      </c>
      <c r="C45" s="7" t="inlineStr">
        <is>
          <t>Maintenance Shop
PCR - Overhead door repair (Mainten</t>
        </is>
      </c>
      <c r="D45" s="40" t="inlineStr">
        <is>
          <t>Minor damage was observed on the overhead door trim at the maintenance shop. Repairs are recommended</t>
        </is>
      </c>
      <c r="E45" s="69" t="inlineStr">
        <is>
          <t>PMC</t>
        </is>
      </c>
      <c r="F45" s="7" t="inlineStr">
        <is>
          <t>Year 1</t>
        </is>
      </c>
      <c r="G45" s="20" t="n">
        <v>350</v>
      </c>
      <c r="H45" s="20" t="n">
        <v>299.89</v>
      </c>
      <c r="I45" s="21">
        <f>G45-H45</f>
        <v/>
      </c>
      <c r="J45" s="8">
        <f>IF(G45=0,0,H45/G45)</f>
        <v/>
      </c>
      <c r="K45" s="35" t="inlineStr">
        <is>
          <t>N/A</t>
        </is>
      </c>
      <c r="L45" s="8">
        <f>MIN(J45,1)</f>
        <v/>
      </c>
      <c r="M45" t="inlineStr">
        <is>
          <t>Minor damage was observed on the overhead door trim at the maintenance shop. Repairs are recommended</t>
        </is>
      </c>
      <c r="N45" s="7">
        <f>IF(E45="GC","1st Call","Other")</f>
        <v/>
      </c>
      <c r="O45" s="7">
        <f>IF(L45&gt;=1,"Complete",IF(L45&gt;0,"In Progress","Not Started"))</f>
        <v/>
      </c>
      <c r="Q45" s="35">
        <f>IFERROR(MID($A$1,FIND(" acq",$A$1)-4,4)*1,"")</f>
        <v/>
      </c>
      <c r="S45" s="132" t="n">
        <v>46212</v>
      </c>
    </row>
    <row r="46">
      <c r="D46" s="40" t="n"/>
      <c r="E46" s="69" t="n"/>
      <c r="G46" s="20" t="n"/>
      <c r="H46" s="20" t="n"/>
      <c r="I46" s="21" t="n"/>
      <c r="J46" s="8" t="n"/>
      <c r="K46" s="35" t="n"/>
      <c r="S46" s="112" t="n"/>
    </row>
    <row r="47">
      <c r="C47" s="48" t="inlineStr">
        <is>
          <t>PROJECTS subtotal (excl. contingency/CM fee)</t>
        </is>
      </c>
      <c r="E47" s="68" t="n"/>
      <c r="G47" s="22">
        <f>SUM(G5:G45)</f>
        <v/>
      </c>
      <c r="H47" s="22">
        <f>SUM(H5:H45)</f>
        <v/>
      </c>
      <c r="I47" s="22">
        <f>SUM(I5:I45)</f>
        <v/>
      </c>
      <c r="J47" s="18">
        <f>IF(G47=0,0,H47/G47)</f>
        <v/>
      </c>
      <c r="K47" s="35" t="n"/>
      <c r="L47" s="8">
        <f>MIN(J47,1)</f>
        <v/>
      </c>
      <c r="O47" s="7">
        <f>IF(L47&gt;=1,"Complete",IF(L47&gt;0,"In Progress","Not Started"))</f>
        <v/>
      </c>
      <c r="S47" s="112" t="n"/>
    </row>
    <row r="48">
      <c r="E48" s="52" t="n"/>
      <c r="K48" s="35" t="n"/>
      <c r="S48" s="112" t="n"/>
    </row>
    <row r="49">
      <c r="A49" s="7" t="n">
        <v>174</v>
      </c>
      <c r="B49" s="7" t="inlineStr">
        <is>
          <t>84505</t>
        </is>
      </c>
      <c r="C49" s="7" t="inlineStr">
        <is>
          <t>Construction Management Fee</t>
        </is>
      </c>
      <c r="D49" s="40" t="inlineStr">
        <is>
          <t>CM Fees</t>
        </is>
      </c>
      <c r="E49" s="67" t="inlineStr">
        <is>
          <t>CMF</t>
        </is>
      </c>
      <c r="F49" s="15" t="inlineStr">
        <is>
          <t>CM Fee</t>
        </is>
      </c>
      <c r="G49" s="20" t="n">
        <v>143440</v>
      </c>
      <c r="H49" s="20" t="n">
        <v>49924</v>
      </c>
      <c r="I49" s="21" t="n">
        <v>143440</v>
      </c>
      <c r="J49" s="8">
        <f>IF(G49=0,0,H49/G49)</f>
        <v/>
      </c>
      <c r="K49" s="35" t="inlineStr">
        <is>
          <t>N/A</t>
        </is>
      </c>
      <c r="L49" s="8">
        <f>MIN(J49,1)</f>
        <v/>
      </c>
      <c r="M49" t="inlineStr">
        <is>
          <t>CM Fees</t>
        </is>
      </c>
      <c r="N49" s="7">
        <f>IF(E49="GC","1st Call","Other")</f>
        <v/>
      </c>
      <c r="O49" s="7">
        <f>IF(L49&gt;=1,"Complete",IF(L49&gt;0,"In Progress","Not Started"))</f>
        <v/>
      </c>
      <c r="Q49" s="35">
        <f>IFERROR(MID($A$1,FIND(" acq",$A$1)-4,4)*1,"")</f>
        <v/>
      </c>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5"/>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T173"/>
  <sheetViews>
    <sheetView zoomScaleNormal="100" workbookViewId="0">
      <pane xSplit="2" ySplit="4" topLeftCell="C5" activePane="bottomRight" state="frozen"/>
      <selection activeCell="A2" sqref="A2:D2"/>
      <selection pane="topRight" activeCell="A2" sqref="A2:D2"/>
      <selection pane="bottomLeft" activeCell="A2" sqref="A2:D2"/>
      <selection pane="bottomRight" activeCell="K1"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18.7109375" customWidth="1" style="6" min="21" max="30"/>
    <col width="9.140625" customWidth="1" style="6" min="31" max="16384"/>
  </cols>
  <sheetData>
    <row r="1" ht="17.25" customFormat="1" customHeight="1" s="30">
      <c r="A1" s="96" t="inlineStr">
        <is>
          <t>Foster Creek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94</v>
      </c>
      <c r="B5" s="7" t="inlineStr">
        <is>
          <t>84101</t>
        </is>
      </c>
      <c r="C5" s="7" t="inlineStr">
        <is>
          <t>Exterior building Paint</t>
        </is>
      </c>
      <c r="D5" s="40" t="inlineStr">
        <is>
          <t>Repaint Community</t>
        </is>
      </c>
      <c r="E5" s="41" t="inlineStr">
        <is>
          <t>GC</t>
        </is>
      </c>
      <c r="F5" s="7" t="inlineStr">
        <is>
          <t>Year 1</t>
        </is>
      </c>
      <c r="G5" s="20" t="n">
        <v>320000</v>
      </c>
      <c r="H5" s="20" t="n">
        <v>96000</v>
      </c>
      <c r="I5" s="21">
        <f>G5-H5</f>
        <v/>
      </c>
      <c r="J5" s="8">
        <f>IF(G5=0,0,H5/G5)</f>
        <v/>
      </c>
      <c r="K5" s="35" t="n">
        <v>3</v>
      </c>
      <c r="L5" s="8">
        <f>MIN(J5,1)</f>
        <v/>
      </c>
      <c r="M5" t="inlineStr">
        <is>
          <t>Repaint Community</t>
        </is>
      </c>
      <c r="N5" s="7">
        <f>IF(E5="GC","1st Call","Other")</f>
        <v/>
      </c>
      <c r="O5" s="7">
        <f>IF(L5&gt;=1,"Complete",IF(L5&gt;0,"In Progress","Not Started"))</f>
        <v/>
      </c>
      <c r="Q5" s="35">
        <f>IFERROR(MID($A$1,FIND(" acq",$A$1)-4,4)*1,"")</f>
        <v/>
      </c>
      <c r="R5" s="7" t="n"/>
      <c r="S5" s="111" t="n"/>
    </row>
    <row r="6">
      <c r="A6" s="17" t="n">
        <v>93</v>
      </c>
      <c r="B6" s="7" t="inlineStr">
        <is>
          <t>84113</t>
        </is>
      </c>
      <c r="C6" s="7" t="inlineStr">
        <is>
          <t xml:space="preserve">Breezeway soffit repairs </t>
        </is>
      </c>
      <c r="D6" s="40" t="inlineStr">
        <is>
          <t>Repair soffits - Could be changed to $120k</t>
        </is>
      </c>
      <c r="E6" s="41" t="inlineStr">
        <is>
          <t>GC</t>
        </is>
      </c>
      <c r="F6" s="7" t="inlineStr">
        <is>
          <t>Year 1</t>
        </is>
      </c>
      <c r="G6" s="20" t="n">
        <v>160000</v>
      </c>
      <c r="H6" s="20" t="n">
        <v>48000</v>
      </c>
      <c r="I6" s="21">
        <f>G6-H6</f>
        <v/>
      </c>
      <c r="J6" s="8">
        <f>IF(G6=0,0,H6/G6)</f>
        <v/>
      </c>
      <c r="K6" s="35" t="n">
        <v>3</v>
      </c>
      <c r="L6" s="8">
        <f>MIN(J6,1)</f>
        <v/>
      </c>
      <c r="M6" t="inlineStr">
        <is>
          <t>Repair soffits - Could be changed to $120k</t>
        </is>
      </c>
      <c r="N6" s="7">
        <f>IF(E6="GC","1st Call","Other")</f>
        <v/>
      </c>
      <c r="O6" s="7">
        <f>IF(L6&gt;=1,"Complete",IF(L6&gt;0,"In Progress","Not Started"))</f>
        <v/>
      </c>
      <c r="Q6" s="35">
        <f>IFERROR(MID($A$1,FIND(" acq",$A$1)-4,4)*1,"")</f>
        <v/>
      </c>
      <c r="R6" s="7" t="n"/>
      <c r="S6" s="111" t="n"/>
    </row>
    <row r="7">
      <c r="A7" s="7" t="n">
        <v>200</v>
      </c>
      <c r="B7" s="7" t="inlineStr">
        <is>
          <t>83210</t>
        </is>
      </c>
      <c r="C7" s="7" t="inlineStr">
        <is>
          <t>83210 - Electrical</t>
        </is>
      </c>
      <c r="D7" s="40" t="inlineStr">
        <is>
          <t>Outlets and switches replacement program</t>
        </is>
      </c>
      <c r="E7" s="67" t="inlineStr">
        <is>
          <t>Capex</t>
        </is>
      </c>
      <c r="F7" s="7" t="inlineStr">
        <is>
          <t>Year 1</t>
        </is>
      </c>
      <c r="G7" s="20" t="n">
        <v>102000</v>
      </c>
      <c r="H7" s="20" t="n">
        <v>81929</v>
      </c>
      <c r="I7" s="21">
        <f>G7-H7</f>
        <v/>
      </c>
      <c r="J7" s="8">
        <f>IF(G7=0,0,H7/G7)</f>
        <v/>
      </c>
      <c r="K7" s="35" t="inlineStr">
        <is>
          <t>N/A</t>
        </is>
      </c>
      <c r="L7" s="8">
        <f>MIN(J7,1)</f>
        <v/>
      </c>
      <c r="M7" t="inlineStr">
        <is>
          <t>Outlets and switches replacement program</t>
        </is>
      </c>
      <c r="N7" s="7">
        <f>IF(E7="GC","1st Call","Other")</f>
        <v/>
      </c>
      <c r="O7" s="7">
        <f>IF(L7&gt;=1,"Complete",IF(L7&gt;0,"In Progress","Not Started"))</f>
        <v/>
      </c>
      <c r="Q7" s="35">
        <f>IFERROR(MID($A$1,FIND(" acq",$A$1)-4,4)*1,"")</f>
        <v/>
      </c>
      <c r="R7" s="7" t="n"/>
      <c r="S7" s="111" t="n"/>
    </row>
    <row r="8">
      <c r="A8" s="17" t="n">
        <v>46</v>
      </c>
      <c r="B8" s="7" t="inlineStr">
        <is>
          <t>84450</t>
        </is>
      </c>
      <c r="C8" s="7" t="inlineStr">
        <is>
          <t>Security Camreas System</t>
        </is>
      </c>
      <c r="D8" s="40" t="inlineStr">
        <is>
          <t>Add additional security camreas systems to the property</t>
        </is>
      </c>
      <c r="E8" s="67" t="inlineStr">
        <is>
          <t>Capex</t>
        </is>
      </c>
      <c r="F8" s="7" t="inlineStr">
        <is>
          <t>Year 1</t>
        </is>
      </c>
      <c r="G8" s="20" t="n">
        <v>50000</v>
      </c>
      <c r="H8" s="20" t="n">
        <v>0</v>
      </c>
      <c r="I8" s="21">
        <f>G8-H8</f>
        <v/>
      </c>
      <c r="J8" s="8">
        <f>IF(G8=0,0,H8/G8)</f>
        <v/>
      </c>
      <c r="K8" s="35" t="inlineStr">
        <is>
          <t>N/A</t>
        </is>
      </c>
      <c r="L8" s="8">
        <f>MIN(J8,1)</f>
        <v/>
      </c>
      <c r="M8" t="inlineStr">
        <is>
          <t>Add additional security camreas systems to the property</t>
        </is>
      </c>
      <c r="N8" s="7">
        <f>IF(E8="GC","1st Call","Other")</f>
        <v/>
      </c>
      <c r="O8" s="7">
        <f>IF(L8&gt;=1,"Complete",IF(L8&gt;0,"In Progress","Not Started"))</f>
        <v/>
      </c>
      <c r="Q8" s="35">
        <f>IFERROR(MID($A$1,FIND(" acq",$A$1)-4,4)*1,"")</f>
        <v/>
      </c>
      <c r="R8" s="7" t="n"/>
      <c r="S8" s="111" t="n"/>
    </row>
    <row r="9" ht="30" customHeight="1">
      <c r="A9" s="7" t="n">
        <v>70</v>
      </c>
      <c r="B9" s="7" t="inlineStr">
        <is>
          <t>84121</t>
        </is>
      </c>
      <c r="C9" s="7" t="inlineStr">
        <is>
          <t>Repair patio/balcony railings
Equty PCA 3.3.5</t>
        </is>
      </c>
      <c r="D9" s="40" t="inlineStr">
        <is>
          <t>Repair balconies railings
Balcony Repairs</t>
        </is>
      </c>
      <c r="E9" s="41" t="inlineStr">
        <is>
          <t>GC</t>
        </is>
      </c>
      <c r="F9" s="7" t="inlineStr">
        <is>
          <t>Year 1</t>
        </is>
      </c>
      <c r="G9" s="20" t="n">
        <v>40000</v>
      </c>
      <c r="H9" s="20" t="n">
        <v>12000</v>
      </c>
      <c r="I9" s="21">
        <f>G9-H9</f>
        <v/>
      </c>
      <c r="J9" s="8">
        <f>IF(G9=0,0,H9/G9)</f>
        <v/>
      </c>
      <c r="K9" s="35" t="n">
        <v>3</v>
      </c>
      <c r="L9" s="8">
        <f>MIN(J9,1)</f>
        <v/>
      </c>
      <c r="M9" t="inlineStr">
        <is>
          <t>Repair balconies railings
Balcony Repairs</t>
        </is>
      </c>
      <c r="N9" s="7">
        <f>IF(E9="GC","1st Call","Other")</f>
        <v/>
      </c>
      <c r="O9" s="7">
        <f>IF(L9&gt;=1,"Complete",IF(L9&gt;0,"In Progress","Not Started"))</f>
        <v/>
      </c>
      <c r="Q9" s="35">
        <f>IFERROR(MID($A$1,FIND(" acq",$A$1)-4,4)*1,"")</f>
        <v/>
      </c>
      <c r="R9" s="7" t="n"/>
      <c r="S9" s="111" t="n"/>
    </row>
    <row r="10">
      <c r="A10" s="17" t="n">
        <v>72</v>
      </c>
      <c r="B10" s="7" t="inlineStr">
        <is>
          <t>84121</t>
        </is>
      </c>
      <c r="C10" s="7" t="inlineStr">
        <is>
          <t>Repair exterior stair railings</t>
        </is>
      </c>
      <c r="D10" s="40" t="inlineStr">
        <is>
          <t>Repair wooden railings on stairs</t>
        </is>
      </c>
      <c r="E10" s="41" t="inlineStr">
        <is>
          <t>GC</t>
        </is>
      </c>
      <c r="F10" s="7" t="inlineStr">
        <is>
          <t>Year 1</t>
        </is>
      </c>
      <c r="G10" s="20" t="n">
        <v>35000</v>
      </c>
      <c r="H10" s="20" t="n">
        <v>10500</v>
      </c>
      <c r="I10" s="21">
        <f>G10-H10</f>
        <v/>
      </c>
      <c r="J10" s="8">
        <f>IF(G10=0,0,H10/G10)</f>
        <v/>
      </c>
      <c r="K10" s="35" t="n">
        <v>3</v>
      </c>
      <c r="L10" s="8">
        <f>MIN(J10,1)</f>
        <v/>
      </c>
      <c r="M10" t="inlineStr">
        <is>
          <t>Repair wooden railings on stairs</t>
        </is>
      </c>
      <c r="N10" s="7">
        <f>IF(E10="GC","1st Call","Other")</f>
        <v/>
      </c>
      <c r="O10" s="7">
        <f>IF(L10&gt;=1,"Complete",IF(L10&gt;0,"In Progress","Not Started"))</f>
        <v/>
      </c>
      <c r="Q10" s="35">
        <f>IFERROR(MID($A$1,FIND(" acq",$A$1)-4,4)*1,"")</f>
        <v/>
      </c>
      <c r="R10" s="7" t="n"/>
      <c r="S10" s="111" t="n"/>
    </row>
    <row r="11">
      <c r="A11" s="7" t="n">
        <v>196</v>
      </c>
      <c r="B11" s="7" t="inlineStr">
        <is>
          <t>84130</t>
        </is>
      </c>
      <c r="C11" s="7" t="inlineStr">
        <is>
          <t>Dog Park &amp; Grilling Area</t>
        </is>
      </c>
      <c r="D11" s="40" t="inlineStr">
        <is>
          <t>Dog Park &amp; Grilling Area</t>
        </is>
      </c>
      <c r="E11" s="67" t="inlineStr">
        <is>
          <t>Capex</t>
        </is>
      </c>
      <c r="F11" s="7" t="inlineStr">
        <is>
          <t>Year 1</t>
        </is>
      </c>
      <c r="G11" s="20" t="n">
        <v>35000</v>
      </c>
      <c r="H11" s="20" t="n">
        <v>0</v>
      </c>
      <c r="I11" s="21">
        <f>G11-H11</f>
        <v/>
      </c>
      <c r="J11" s="8">
        <f>IF(G11=0,0,H11/G11)</f>
        <v/>
      </c>
      <c r="K11" s="35" t="inlineStr">
        <is>
          <t>N/A</t>
        </is>
      </c>
      <c r="L11" s="8">
        <f>MIN(J11,1)</f>
        <v/>
      </c>
      <c r="M11" t="inlineStr">
        <is>
          <t>Dog Park &amp; Grilling Area</t>
        </is>
      </c>
      <c r="N11" s="7">
        <f>IF(E11="GC","1st Call","Other")</f>
        <v/>
      </c>
      <c r="O11" s="7">
        <f>IF(L11&gt;=1,"Complete",IF(L11&gt;0,"In Progress","Not Started"))</f>
        <v/>
      </c>
      <c r="Q11" s="35">
        <f>IFERROR(MID($A$1,FIND(" acq",$A$1)-4,4)*1,"")</f>
        <v/>
      </c>
      <c r="R11" s="7" t="n"/>
      <c r="S11" s="111" t="n"/>
    </row>
    <row r="12" ht="75" customHeight="1">
      <c r="A12" s="17" t="n">
        <v>87</v>
      </c>
      <c r="B12" s="7" t="inlineStr">
        <is>
          <t>84102</t>
        </is>
      </c>
      <c r="C12" s="7" t="inlineStr">
        <is>
          <t>Repair / replace wood siding
Lender PCA 3.2.4
Equity</t>
        </is>
      </c>
      <c r="D12" s="40" t="inlineStr">
        <is>
          <t>Replace damaged T 1-11 siding on mansards 
Damaged T1-11 siding was present at Building G (Phase II). Repair is recommended. An opinion of cost for this work is included as an immediate repair.
Replace deteriorated T1-11 wood siding</t>
        </is>
      </c>
      <c r="E12" s="41" t="inlineStr">
        <is>
          <t>GC</t>
        </is>
      </c>
      <c r="F12" s="7" t="inlineStr">
        <is>
          <t>Year 1</t>
        </is>
      </c>
      <c r="G12" s="20" t="n">
        <v>34000</v>
      </c>
      <c r="H12" s="20" t="n">
        <v>10200</v>
      </c>
      <c r="I12" s="21">
        <f>G12-H12</f>
        <v/>
      </c>
      <c r="J12" s="8">
        <f>IF(G12=0,0,H12/G12)</f>
        <v/>
      </c>
      <c r="K12" s="35" t="n">
        <v>3</v>
      </c>
      <c r="L12" s="8">
        <f>MIN(J12,1)</f>
        <v/>
      </c>
      <c r="M12" t="inlineStr">
        <is>
          <t>Replace damaged T 1-11 siding on mansards 
Damaged T1-11 siding was present at Building G (Phase II). Repair is recommended. An opinion of cost for this work is included as an immediate repair.
Replac</t>
        </is>
      </c>
      <c r="N12" s="7">
        <f>IF(E12="GC","1st Call","Other")</f>
        <v/>
      </c>
      <c r="O12" s="7">
        <f>IF(L12&gt;=1,"Complete",IF(L12&gt;0,"In Progress","Not Started"))</f>
        <v/>
      </c>
      <c r="Q12" s="35">
        <f>IFERROR(MID($A$1,FIND(" acq",$A$1)-4,4)*1,"")</f>
        <v/>
      </c>
      <c r="R12" s="7" t="n"/>
      <c r="S12" s="131" t="n">
        <v>45809</v>
      </c>
    </row>
    <row r="13">
      <c r="A13" s="7" t="n">
        <v>164</v>
      </c>
      <c r="B13" s="7" t="inlineStr">
        <is>
          <t>84210</t>
        </is>
      </c>
      <c r="C13" s="7" t="inlineStr">
        <is>
          <t xml:space="preserve">General Electrical Services
Equity PCA 3.4.4 </t>
        </is>
      </c>
      <c r="D13" s="40" t="inlineStr">
        <is>
          <t>Replace wall packs</t>
        </is>
      </c>
      <c r="E13" s="41" t="inlineStr">
        <is>
          <t>GC</t>
        </is>
      </c>
      <c r="F13" s="7" t="inlineStr">
        <is>
          <t>Year 1</t>
        </is>
      </c>
      <c r="G13" s="20" t="n">
        <v>32000</v>
      </c>
      <c r="H13" s="20" t="n">
        <v>32000</v>
      </c>
      <c r="I13" s="21">
        <f>G13-H13</f>
        <v/>
      </c>
      <c r="J13" s="8">
        <f>IF(G13=0,0,H13/G13)</f>
        <v/>
      </c>
      <c r="K13" s="35" t="n">
        <v>0</v>
      </c>
      <c r="L13" s="8">
        <f>MIN(J13,1)</f>
        <v/>
      </c>
      <c r="M13" t="inlineStr">
        <is>
          <t>Replace wall packs</t>
        </is>
      </c>
      <c r="N13" s="7">
        <f>IF(E13="GC","1st Call","Other")</f>
        <v/>
      </c>
      <c r="O13" s="7">
        <f>IF(L13&gt;=1,"Complete",IF(L13&gt;0,"In Progress","Not Started"))</f>
        <v/>
      </c>
      <c r="Q13" s="35">
        <f>IFERROR(MID($A$1,FIND(" acq",$A$1)-4,4)*1,"")</f>
        <v/>
      </c>
      <c r="R13" s="7" t="n"/>
      <c r="S13" s="111" t="n"/>
    </row>
    <row r="14" ht="60" customHeight="1">
      <c r="A14" s="17" t="n">
        <v>24</v>
      </c>
      <c r="B14" s="7" t="inlineStr">
        <is>
          <t>84115</t>
        </is>
      </c>
      <c r="C14" s="7" t="inlineStr">
        <is>
          <t>Sidewalks
Lender PCA 3.1.7
Equity PCA 3.2.4</t>
        </is>
      </c>
      <c r="D14" s="40" t="inlineStr">
        <is>
          <t>Remove and replace areas of trip hazards. 
Cracked concrete was observed adjacent to the entrance to Building C. Repair is recommended.
Repair trip hazards - concrete sidewalks</t>
        </is>
      </c>
      <c r="E14" s="41" t="inlineStr">
        <is>
          <t>GC</t>
        </is>
      </c>
      <c r="F14" s="7" t="inlineStr">
        <is>
          <t>Year 1</t>
        </is>
      </c>
      <c r="G14" s="20" t="n">
        <v>30000</v>
      </c>
      <c r="H14" s="20" t="n">
        <v>30000</v>
      </c>
      <c r="I14" s="21">
        <f>G14-H14</f>
        <v/>
      </c>
      <c r="J14" s="8">
        <f>IF(G14=0,0,H14/G14)</f>
        <v/>
      </c>
      <c r="K14" s="35" t="n">
        <v>0</v>
      </c>
      <c r="L14" s="8">
        <f>MIN(J14,1)</f>
        <v/>
      </c>
      <c r="M14" t="inlineStr">
        <is>
          <t>Remove and replace areas of trip hazards. 
Cracked concrete was observed adjacent to the entrance to Building C. Repair is recommended.
Repair trip hazards - concrete sidewalks</t>
        </is>
      </c>
      <c r="N14" s="7">
        <f>IF(E14="GC","1st Call","Other")</f>
        <v/>
      </c>
      <c r="O14" s="7">
        <f>IF(L14&gt;=1,"Complete",IF(L14&gt;0,"In Progress","Not Started"))</f>
        <v/>
      </c>
      <c r="Q14" s="35">
        <f>IFERROR(MID($A$1,FIND(" acq",$A$1)-4,4)*1,"")</f>
        <v/>
      </c>
      <c r="R14" s="7" t="n"/>
      <c r="S14" s="131" t="n">
        <v>45901</v>
      </c>
    </row>
    <row r="15" ht="45" customHeight="1">
      <c r="A15" s="7" t="n">
        <v>79</v>
      </c>
      <c r="B15" s="7" t="inlineStr">
        <is>
          <t>84433</t>
        </is>
      </c>
      <c r="C15" s="7" t="inlineStr">
        <is>
          <t>Modified bitumen membrane roof Repairs</t>
        </is>
      </c>
      <c r="D15" s="40" t="inlineStr">
        <is>
          <t>Repairs to flat roofs.
Equity PCA did not mention roof as an immediate need, but did mention as a replacement in YR 1</t>
        </is>
      </c>
      <c r="E15" s="41" t="inlineStr">
        <is>
          <t>GC</t>
        </is>
      </c>
      <c r="F15" s="7" t="inlineStr">
        <is>
          <t>Year 1</t>
        </is>
      </c>
      <c r="G15" s="20" t="n">
        <v>30000</v>
      </c>
      <c r="H15" s="20" t="n">
        <v>30000</v>
      </c>
      <c r="I15" s="21">
        <f>G15-H15</f>
        <v/>
      </c>
      <c r="J15" s="8">
        <f>IF(G15=0,0,H15/G15)</f>
        <v/>
      </c>
      <c r="K15" s="35" t="n">
        <v>0</v>
      </c>
      <c r="L15" s="8">
        <f>MIN(J15,1)</f>
        <v/>
      </c>
      <c r="M15" t="inlineStr">
        <is>
          <t>Repairs to flat roofs.
Equity PCA did not mention roof as an immediate need, but did mention as a replacement in YR 1</t>
        </is>
      </c>
      <c r="N15" s="7">
        <f>IF(E15="GC","1st Call","Other")</f>
        <v/>
      </c>
      <c r="O15" s="7">
        <f>IF(L15&gt;=1,"Complete",IF(L15&gt;0,"In Progress","Not Started"))</f>
        <v/>
      </c>
      <c r="Q15" s="35">
        <f>IFERROR(MID($A$1,FIND(" acq",$A$1)-4,4)*1,"")</f>
        <v/>
      </c>
      <c r="R15" s="7" t="n"/>
      <c r="S15" s="111" t="n"/>
    </row>
    <row r="16" ht="75" customHeight="1">
      <c r="A16" s="17" t="n">
        <v>25</v>
      </c>
      <c r="B16" s="7" t="inlineStr">
        <is>
          <t>84204</t>
        </is>
      </c>
      <c r="C16" s="7" t="inlineStr">
        <is>
          <t>Asphalt Pavement
Lender PCA 3.1.6
Equity PCA 3.2.4</t>
        </is>
      </c>
      <c r="D16" s="40" t="inlineStr">
        <is>
          <t>Lender PCA 3.1.6 Damaged asphalt pavement consisting of linear cracking, alligator cracking,
potholes, and surface raveling was typically present throughout the drive aisles. Repairs are recommended.
Localized Full depth asphalt repairs (&gt;1K SF)</t>
        </is>
      </c>
      <c r="E16" s="41" t="inlineStr">
        <is>
          <t>GC</t>
        </is>
      </c>
      <c r="F16" s="7" t="inlineStr">
        <is>
          <t>Year 1</t>
        </is>
      </c>
      <c r="G16" s="20" t="n">
        <v>24250</v>
      </c>
      <c r="H16" s="20" t="n">
        <v>24250</v>
      </c>
      <c r="I16" s="21">
        <f>G16-H16</f>
        <v/>
      </c>
      <c r="J16" s="8">
        <f>IF(G16=0,0,H16/G16)</f>
        <v/>
      </c>
      <c r="K16" s="35" t="n">
        <v>0</v>
      </c>
      <c r="L16" s="8">
        <f>MIN(J16,1)</f>
        <v/>
      </c>
      <c r="M16" t="inlineStr">
        <is>
          <t xml:space="preserve">Lender PCA 3.1.6 Damaged asphalt pavement consisting of linear cracking, alligator cracking,
potholes, and surface raveling was typically present throughout the drive aisles. Repairs are recommended.
</t>
        </is>
      </c>
      <c r="N16" s="7">
        <f>IF(E16="GC","1st Call","Other")</f>
        <v/>
      </c>
      <c r="O16" s="7">
        <f>IF(L16&gt;=1,"Complete",IF(L16&gt;0,"In Progress","Not Started"))</f>
        <v/>
      </c>
      <c r="Q16" s="35">
        <f>IFERROR(MID($A$1,FIND(" acq",$A$1)-4,4)*1,"")</f>
        <v/>
      </c>
      <c r="R16" s="7" t="n"/>
      <c r="S16" s="131" t="n">
        <v>45809</v>
      </c>
    </row>
    <row r="17">
      <c r="A17" s="7" t="n">
        <v>71</v>
      </c>
      <c r="B17" s="7" t="inlineStr">
        <is>
          <t>84430</t>
        </is>
      </c>
      <c r="C17" s="7" t="inlineStr">
        <is>
          <t>Concrete deck / floor fill</t>
        </is>
      </c>
      <c r="D17" s="40" t="inlineStr">
        <is>
          <t>np1 sealant to cracks in landing</t>
        </is>
      </c>
      <c r="E17" s="41" t="inlineStr">
        <is>
          <t>GC</t>
        </is>
      </c>
      <c r="F17" s="7" t="inlineStr">
        <is>
          <t>Year 1</t>
        </is>
      </c>
      <c r="G17" s="20" t="n">
        <v>19000</v>
      </c>
      <c r="H17" s="20" t="n">
        <v>19000</v>
      </c>
      <c r="I17" s="21">
        <f>G17-H17</f>
        <v/>
      </c>
      <c r="J17" s="8">
        <f>IF(G17=0,0,H17/G17)</f>
        <v/>
      </c>
      <c r="K17" s="35" t="n">
        <v>0</v>
      </c>
      <c r="L17" s="8">
        <f>MIN(J17,1)</f>
        <v/>
      </c>
      <c r="M17" t="inlineStr">
        <is>
          <t>np1 sealant to cracks in landing</t>
        </is>
      </c>
      <c r="N17" s="7">
        <f>IF(E17="GC","1st Call","Other")</f>
        <v/>
      </c>
      <c r="O17" s="7">
        <f>IF(L17&gt;=1,"Complete",IF(L17&gt;0,"In Progress","Not Started"))</f>
        <v/>
      </c>
      <c r="Q17" s="35">
        <f>IFERROR(MID($A$1,FIND(" acq",$A$1)-4,4)*1,"")</f>
        <v/>
      </c>
      <c r="R17" s="7" t="n"/>
      <c r="S17" s="111" t="n"/>
    </row>
    <row r="18">
      <c r="A18" s="17" t="n">
        <v>81</v>
      </c>
      <c r="B18" s="7" t="inlineStr">
        <is>
          <t>83439</t>
        </is>
      </c>
      <c r="C18" s="7" t="inlineStr">
        <is>
          <t>Gutters &amp; downspouts</t>
        </is>
      </c>
      <c r="D18" s="40" t="inlineStr">
        <is>
          <t>Clear scuppers and roof drains</t>
        </is>
      </c>
      <c r="E18" s="41" t="inlineStr">
        <is>
          <t>GC</t>
        </is>
      </c>
      <c r="F18" s="7" t="inlineStr">
        <is>
          <t>Year 1</t>
        </is>
      </c>
      <c r="G18" s="20" t="n">
        <v>19000</v>
      </c>
      <c r="H18" s="20" t="n">
        <v>19000</v>
      </c>
      <c r="I18" s="21">
        <f>G18-H18</f>
        <v/>
      </c>
      <c r="J18" s="8">
        <f>IF(G18=0,0,H18/G18)</f>
        <v/>
      </c>
      <c r="K18" s="35" t="n">
        <v>0</v>
      </c>
      <c r="L18" s="8">
        <f>MIN(J18,1)</f>
        <v/>
      </c>
      <c r="M18" t="inlineStr">
        <is>
          <t>Clear scuppers and roof drains</t>
        </is>
      </c>
      <c r="N18" s="7">
        <f>IF(E18="GC","1st Call","Other")</f>
        <v/>
      </c>
      <c r="O18" s="7">
        <f>IF(L18&gt;=1,"Complete",IF(L18&gt;0,"In Progress","Not Started"))</f>
        <v/>
      </c>
      <c r="Q18" s="35">
        <f>IFERROR(MID($A$1,FIND(" acq",$A$1)-4,4)*1,"")</f>
        <v/>
      </c>
      <c r="R18" s="7" t="n"/>
      <c r="S18" s="111" t="n"/>
    </row>
    <row r="19" ht="30" customHeight="1">
      <c r="A19" s="7" t="n">
        <v>42</v>
      </c>
      <c r="B19" s="7" t="inlineStr">
        <is>
          <t>84111</t>
        </is>
      </c>
      <c r="C19" s="7" t="inlineStr">
        <is>
          <t>Dumpster enclosures
Equity PCA 3.2.2</t>
        </is>
      </c>
      <c r="D19" s="40" t="inlineStr">
        <is>
          <t>Repair dumpster inclosures. 
Replaced Damaged Dumpster Gates</t>
        </is>
      </c>
      <c r="E19" s="41" t="inlineStr">
        <is>
          <t>GC</t>
        </is>
      </c>
      <c r="F19" s="7" t="inlineStr">
        <is>
          <t>Year 1</t>
        </is>
      </c>
      <c r="G19" s="20" t="n">
        <v>16000</v>
      </c>
      <c r="H19" s="20" t="n">
        <v>4800</v>
      </c>
      <c r="I19" s="21">
        <f>G19-H19</f>
        <v/>
      </c>
      <c r="J19" s="8">
        <f>IF(G19=0,0,H19/G19)</f>
        <v/>
      </c>
      <c r="K19" s="35" t="n">
        <v>3</v>
      </c>
      <c r="L19" s="8">
        <f>MIN(J19,1)</f>
        <v/>
      </c>
      <c r="M19" t="inlineStr">
        <is>
          <t>Repair dumpster inclosures. 
Replaced Damaged Dumpster Gates</t>
        </is>
      </c>
      <c r="N19" s="7">
        <f>IF(E19="GC","1st Call","Other")</f>
        <v/>
      </c>
      <c r="O19" s="7">
        <f>IF(L19&gt;=1,"Complete",IF(L19&gt;0,"In Progress","Not Started"))</f>
        <v/>
      </c>
      <c r="Q19" s="35">
        <f>IFERROR(MID($A$1,FIND(" acq",$A$1)-4,4)*1,"")</f>
        <v/>
      </c>
      <c r="R19" s="7" t="n"/>
      <c r="S19" s="111" t="n"/>
    </row>
    <row r="20">
      <c r="A20" s="17" t="n">
        <v>95</v>
      </c>
      <c r="B20" s="7" t="inlineStr">
        <is>
          <t>84113</t>
        </is>
      </c>
      <c r="C20" s="7" t="inlineStr">
        <is>
          <t>Repair / replace wood trim Equity PCA 3.3.3</t>
        </is>
      </c>
      <c r="D20" s="40" t="inlineStr">
        <is>
          <t>Replace damaged trim</t>
        </is>
      </c>
      <c r="E20" s="41" t="inlineStr">
        <is>
          <t>GC</t>
        </is>
      </c>
      <c r="F20" s="7" t="inlineStr">
        <is>
          <t>Year 1</t>
        </is>
      </c>
      <c r="G20" s="20" t="n">
        <v>16000</v>
      </c>
      <c r="H20" s="20" t="n">
        <v>4800</v>
      </c>
      <c r="I20" s="21">
        <f>G20-H20</f>
        <v/>
      </c>
      <c r="J20" s="8">
        <f>IF(G20=0,0,H20/G20)</f>
        <v/>
      </c>
      <c r="K20" s="35" t="n">
        <v>3</v>
      </c>
      <c r="L20" s="8">
        <f>MIN(J20,1)</f>
        <v/>
      </c>
      <c r="M20" t="inlineStr">
        <is>
          <t>Replace damaged trim</t>
        </is>
      </c>
      <c r="N20" s="7">
        <f>IF(E20="GC","1st Call","Other")</f>
        <v/>
      </c>
      <c r="O20" s="7">
        <f>IF(L20&gt;=1,"Complete",IF(L20&gt;0,"In Progress","Not Started"))</f>
        <v/>
      </c>
      <c r="Q20" s="35">
        <f>IFERROR(MID($A$1,FIND(" acq",$A$1)-4,4)*1,"")</f>
        <v/>
      </c>
      <c r="R20" s="7" t="n"/>
      <c r="S20" s="111" t="n"/>
    </row>
    <row r="21" ht="30" customHeight="1">
      <c r="A21" s="7" t="n">
        <v>103</v>
      </c>
      <c r="B21" s="7" t="inlineStr">
        <is>
          <t>84905</t>
        </is>
      </c>
      <c r="C21" s="7" t="inlineStr">
        <is>
          <t>Moisture and Microbial Growth
Equity PCA 4.6</t>
        </is>
      </c>
      <c r="D21" s="40" t="inlineStr">
        <is>
          <t>Proactive rewire bathroom fan to light switch. Mold &amp; Moisture Removal</t>
        </is>
      </c>
      <c r="E21" s="41" t="inlineStr">
        <is>
          <t>GC</t>
        </is>
      </c>
      <c r="F21" s="7" t="inlineStr">
        <is>
          <t>Year 1</t>
        </is>
      </c>
      <c r="G21" s="20" t="n">
        <v>15215</v>
      </c>
      <c r="H21" s="20" t="n">
        <v>15215</v>
      </c>
      <c r="I21" s="21">
        <f>G21-H21</f>
        <v/>
      </c>
      <c r="J21" s="8">
        <f>IF(G21=0,0,H21/G21)</f>
        <v/>
      </c>
      <c r="K21" s="35" t="n">
        <v>0</v>
      </c>
      <c r="L21" s="8">
        <f>MIN(J21,1)</f>
        <v/>
      </c>
      <c r="M21" t="inlineStr">
        <is>
          <t>Proactive rewire bathroom fan to light switch. Mold &amp; Moisture Removal</t>
        </is>
      </c>
      <c r="N21" s="7">
        <f>IF(E21="GC","1st Call","Other")</f>
        <v/>
      </c>
      <c r="O21" s="7">
        <f>IF(L21&gt;=1,"Complete",IF(L21&gt;0,"In Progress","Not Started"))</f>
        <v/>
      </c>
      <c r="Q21" s="35">
        <f>IFERROR(MID($A$1,FIND(" acq",$A$1)-4,4)*1,"")</f>
        <v/>
      </c>
      <c r="R21" s="7" t="n"/>
      <c r="S21" s="111" t="n"/>
    </row>
    <row r="22">
      <c r="A22" s="17" t="n">
        <v>114</v>
      </c>
      <c r="B22" s="7" t="inlineStr">
        <is>
          <t>84211</t>
        </is>
      </c>
      <c r="C22" s="7" t="inlineStr">
        <is>
          <t>Fire Stops</t>
        </is>
      </c>
      <c r="D22" s="40" t="inlineStr">
        <is>
          <t>Install Fire Stops</t>
        </is>
      </c>
      <c r="E22" s="67" t="inlineStr">
        <is>
          <t>Capex</t>
        </is>
      </c>
      <c r="F22" s="7" t="inlineStr">
        <is>
          <t>Year 1</t>
        </is>
      </c>
      <c r="G22" s="20" t="n">
        <v>15215</v>
      </c>
      <c r="H22" s="20" t="n">
        <v>105065</v>
      </c>
      <c r="I22" s="21">
        <f>G22-H22</f>
        <v/>
      </c>
      <c r="J22" s="8">
        <f>IF(G22=0,0,H22/G22)</f>
        <v/>
      </c>
      <c r="K22" s="35" t="inlineStr">
        <is>
          <t>N/A</t>
        </is>
      </c>
      <c r="L22" s="8">
        <f>MIN(J22,1)</f>
        <v/>
      </c>
      <c r="M22" t="inlineStr">
        <is>
          <t>Install Fire Stops</t>
        </is>
      </c>
      <c r="N22" s="7">
        <f>IF(E22="GC","1st Call","Other")</f>
        <v/>
      </c>
      <c r="O22" s="7">
        <f>IF(L22&gt;=1,"Complete",IF(L22&gt;0,"In Progress","Not Started"))</f>
        <v/>
      </c>
      <c r="Q22" s="35">
        <f>IFERROR(MID($A$1,FIND(" acq",$A$1)-4,4)*1,"")</f>
        <v/>
      </c>
      <c r="R22" s="7" t="n"/>
      <c r="S22" s="111" t="n"/>
    </row>
    <row r="23">
      <c r="A23" s="7" t="n">
        <v>27</v>
      </c>
      <c r="B23" s="7" t="inlineStr">
        <is>
          <t>84517</t>
        </is>
      </c>
      <c r="C23" s="7" t="inlineStr">
        <is>
          <t>Storm Water Management
 Equity PCA 3.2.1</t>
        </is>
      </c>
      <c r="D23" s="40" t="inlineStr">
        <is>
          <t>Erosion Repairs</t>
        </is>
      </c>
      <c r="E23" s="41" t="inlineStr">
        <is>
          <t>GC</t>
        </is>
      </c>
      <c r="F23" s="7" t="inlineStr">
        <is>
          <t>Year 1</t>
        </is>
      </c>
      <c r="G23" s="20" t="n">
        <v>15000</v>
      </c>
      <c r="H23" s="20" t="n">
        <v>15000</v>
      </c>
      <c r="I23" s="21">
        <f>G23-H23</f>
        <v/>
      </c>
      <c r="J23" s="8">
        <f>IF(G23=0,0,H23/G23)</f>
        <v/>
      </c>
      <c r="K23" s="35" t="n">
        <v>0</v>
      </c>
      <c r="L23" s="8">
        <f>MIN(J23,1)</f>
        <v/>
      </c>
      <c r="M23" t="inlineStr">
        <is>
          <t>Erosion Repairs</t>
        </is>
      </c>
      <c r="N23" s="7">
        <f>IF(E23="GC","1st Call","Other")</f>
        <v/>
      </c>
      <c r="O23" s="7">
        <f>IF(L23&gt;=1,"Complete",IF(L23&gt;0,"In Progress","Not Started"))</f>
        <v/>
      </c>
      <c r="Q23" s="35">
        <f>IFERROR(MID($A$1,FIND(" acq",$A$1)-4,4)*1,"")</f>
        <v/>
      </c>
      <c r="R23" s="7" t="n"/>
      <c r="S23" s="111" t="n"/>
    </row>
    <row r="24">
      <c r="A24" s="17" t="n">
        <v>194</v>
      </c>
      <c r="B24" s="7" t="inlineStr">
        <is>
          <t>83103</t>
        </is>
      </c>
      <c r="C24" s="7" t="inlineStr">
        <is>
          <t>Signage</t>
        </is>
      </c>
      <c r="D24" s="40" t="inlineStr">
        <is>
          <t>Building Signage</t>
        </is>
      </c>
      <c r="E24" s="67" t="inlineStr">
        <is>
          <t>Capex</t>
        </is>
      </c>
      <c r="F24" s="7" t="inlineStr">
        <is>
          <t>Year 1</t>
        </is>
      </c>
      <c r="G24" s="20" t="n">
        <v>15000</v>
      </c>
      <c r="H24" s="20" t="n">
        <v>0</v>
      </c>
      <c r="I24" s="21">
        <f>G24-H24</f>
        <v/>
      </c>
      <c r="J24" s="8">
        <f>IF(G24=0,0,H24/G24)</f>
        <v/>
      </c>
      <c r="K24" s="35" t="inlineStr">
        <is>
          <t>N/A</t>
        </is>
      </c>
      <c r="L24" s="8">
        <f>MIN(J24,1)</f>
        <v/>
      </c>
      <c r="M24" t="inlineStr">
        <is>
          <t>Building Signage</t>
        </is>
      </c>
      <c r="N24" s="7">
        <f>IF(E24="GC","1st Call","Other")</f>
        <v/>
      </c>
      <c r="O24" s="7">
        <f>IF(L24&gt;=1,"Complete",IF(L24&gt;0,"In Progress","Not Started"))</f>
        <v/>
      </c>
      <c r="Q24" s="35">
        <f>IFERROR(MID($A$1,FIND(" acq",$A$1)-4,4)*1,"")</f>
        <v/>
      </c>
      <c r="R24" s="7" t="n"/>
      <c r="S24" s="111" t="n"/>
    </row>
    <row r="25">
      <c r="A25" s="7" t="n">
        <v>168</v>
      </c>
      <c r="B25" s="7" t="inlineStr">
        <is>
          <t>84330</t>
        </is>
      </c>
      <c r="C25" s="7" t="inlineStr">
        <is>
          <t>GFCI Receptacles
Equity PCA 3.4.4</t>
        </is>
      </c>
      <c r="D25" s="40" t="inlineStr">
        <is>
          <t>Missing GFCI receptacles</t>
        </is>
      </c>
      <c r="E25" s="67" t="inlineStr">
        <is>
          <t>Capex</t>
        </is>
      </c>
      <c r="F25" s="7" t="inlineStr">
        <is>
          <t>Year 1</t>
        </is>
      </c>
      <c r="G25" s="20" t="n">
        <v>13500</v>
      </c>
      <c r="H25" s="20" t="n">
        <v>0</v>
      </c>
      <c r="I25" s="21">
        <f>G25-H25</f>
        <v/>
      </c>
      <c r="J25" s="8">
        <f>IF(G25=0,0,H25/G25)</f>
        <v/>
      </c>
      <c r="K25" s="35" t="inlineStr">
        <is>
          <t>N/A</t>
        </is>
      </c>
      <c r="L25" s="8">
        <f>MIN(J25,1)</f>
        <v/>
      </c>
      <c r="M25" t="inlineStr">
        <is>
          <t>Missing GFCI receptacles</t>
        </is>
      </c>
      <c r="N25" s="7">
        <f>IF(E25="GC","1st Call","Other")</f>
        <v/>
      </c>
      <c r="O25" s="7">
        <f>IF(L25&gt;=1,"Complete",IF(L25&gt;0,"In Progress","Not Started"))</f>
        <v/>
      </c>
      <c r="Q25" s="35">
        <f>IFERROR(MID($A$1,FIND(" acq",$A$1)-4,4)*1,"")</f>
        <v/>
      </c>
      <c r="R25" s="7" t="n"/>
      <c r="S25" s="111" t="n"/>
    </row>
    <row r="26">
      <c r="A26" s="17" t="n">
        <v>76</v>
      </c>
      <c r="B26" s="7" t="inlineStr">
        <is>
          <t>84433</t>
        </is>
      </c>
      <c r="C26" s="7" t="inlineStr">
        <is>
          <t>Asphalt composite shingle roofing</t>
        </is>
      </c>
      <c r="D26" s="40" t="inlineStr">
        <is>
          <t>Roof Tune Up</t>
        </is>
      </c>
      <c r="E26" s="41" t="inlineStr">
        <is>
          <t>GC</t>
        </is>
      </c>
      <c r="F26" s="7" t="inlineStr">
        <is>
          <t>Year 1</t>
        </is>
      </c>
      <c r="G26" s="20" t="n">
        <v>12000</v>
      </c>
      <c r="H26" s="20" t="n">
        <v>12000</v>
      </c>
      <c r="I26" s="21">
        <f>G26-H26</f>
        <v/>
      </c>
      <c r="J26" s="8">
        <f>IF(G26=0,0,H26/G26)</f>
        <v/>
      </c>
      <c r="K26" s="35" t="n">
        <v>0</v>
      </c>
      <c r="L26" s="8">
        <f>MIN(J26,1)</f>
        <v/>
      </c>
      <c r="M26" t="inlineStr">
        <is>
          <t>Roof Tune Up</t>
        </is>
      </c>
      <c r="N26" s="7">
        <f>IF(E26="GC","1st Call","Other")</f>
        <v/>
      </c>
      <c r="O26" s="7">
        <f>IF(L26&gt;=1,"Complete",IF(L26&gt;0,"In Progress","Not Started"))</f>
        <v/>
      </c>
      <c r="Q26" s="35">
        <f>IFERROR(MID($A$1,FIND(" acq",$A$1)-4,4)*1,"")</f>
        <v/>
      </c>
      <c r="R26" s="7" t="n"/>
      <c r="S26" s="111" t="n"/>
    </row>
    <row r="27" ht="105" customHeight="1">
      <c r="A27" s="7" t="n">
        <v>120</v>
      </c>
      <c r="B27" s="7" t="inlineStr">
        <is>
          <t>82460</t>
        </is>
      </c>
      <c r="C27" s="7" t="inlineStr">
        <is>
          <t>Down Unit Renovation (C-309)
 Lender PCA 3.4.2</t>
        </is>
      </c>
      <c r="D27" s="40" t="inlineStr">
        <is>
          <t>Unit C-309 was observed in poor condition and is considered ‘down’. A notice affixed to the door by the King County Sheriff’s office indicated that the previous tenants were evicted. Multiple water leaks were observed and
reported; an electrical outlet was exposed in the bedroom, and cabinet doors and drawers were damaged or missing. Renovation and repair is recommended.</t>
        </is>
      </c>
      <c r="E27" s="67" t="inlineStr">
        <is>
          <t>Capex</t>
        </is>
      </c>
      <c r="F27" s="7" t="inlineStr">
        <is>
          <t>Year 1</t>
        </is>
      </c>
      <c r="G27" s="20" t="n">
        <v>10800</v>
      </c>
      <c r="H27" s="20" t="n">
        <v>10800</v>
      </c>
      <c r="I27" s="21">
        <f>G27-H27</f>
        <v/>
      </c>
      <c r="J27" s="8">
        <f>IF(G27=0,0,H27/G27)</f>
        <v/>
      </c>
      <c r="K27" s="35" t="inlineStr">
        <is>
          <t>N/A</t>
        </is>
      </c>
      <c r="L27" s="8">
        <f>MIN(J27,1)</f>
        <v/>
      </c>
      <c r="M27" t="inlineStr">
        <is>
          <t>Unit C-309 was observed in poor condition and is considered ‘down’. A notice affixed to the door by the King County Sheriff’s office indicated that the previous tenants were evicted. Multiple water le</t>
        </is>
      </c>
      <c r="N27" s="7">
        <f>IF(E27="GC","1st Call","Other")</f>
        <v/>
      </c>
      <c r="O27" s="7">
        <f>IF(L27&gt;=1,"Complete",IF(L27&gt;0,"In Progress","Not Started"))</f>
        <v/>
      </c>
      <c r="Q27" s="35">
        <f>IFERROR(MID($A$1,FIND(" acq",$A$1)-4,4)*1,"")</f>
        <v/>
      </c>
      <c r="R27" s="7" t="n"/>
      <c r="S27" s="131" t="n">
        <v>45809</v>
      </c>
    </row>
    <row r="28">
      <c r="A28" s="17" t="n">
        <v>15</v>
      </c>
      <c r="B28" s="7" t="inlineStr">
        <is>
          <t>84303</t>
        </is>
      </c>
      <c r="C28" s="7" t="inlineStr">
        <is>
          <t>Landscape Cleanup and Enhancements Equity PCA 3.2.2</t>
        </is>
      </c>
      <c r="D28" s="40" t="inlineStr">
        <is>
          <t>Install Landscaping and Mulch - North of Building 15042</t>
        </is>
      </c>
      <c r="E28" s="67" t="inlineStr">
        <is>
          <t>Capex</t>
        </is>
      </c>
      <c r="F28" s="7" t="inlineStr">
        <is>
          <t>Year 1</t>
        </is>
      </c>
      <c r="G28" s="20" t="n">
        <v>10000</v>
      </c>
      <c r="H28" s="20" t="n">
        <v>0</v>
      </c>
      <c r="I28" s="21">
        <f>G28-H28</f>
        <v/>
      </c>
      <c r="J28" s="8">
        <f>IF(G28=0,0,H28/G28)</f>
        <v/>
      </c>
      <c r="K28" s="35" t="inlineStr">
        <is>
          <t>N/A</t>
        </is>
      </c>
      <c r="L28" s="8">
        <f>MIN(J28,1)</f>
        <v/>
      </c>
      <c r="M28" t="inlineStr">
        <is>
          <t>Install Landscaping and Mulch - North of Building 15042</t>
        </is>
      </c>
      <c r="N28" s="7">
        <f>IF(E28="GC","1st Call","Other")</f>
        <v/>
      </c>
      <c r="O28" s="7">
        <f>IF(L28&gt;=1,"Complete",IF(L28&gt;0,"In Progress","Not Started"))</f>
        <v/>
      </c>
      <c r="Q28" s="35">
        <f>IFERROR(MID($A$1,FIND(" acq",$A$1)-4,4)*1,"")</f>
        <v/>
      </c>
      <c r="R28" s="7" t="n"/>
      <c r="S28" s="111" t="n"/>
    </row>
    <row r="29" ht="60" customHeight="1">
      <c r="A29" s="7" t="n">
        <v>89</v>
      </c>
      <c r="B29" s="7" t="inlineStr">
        <is>
          <t>84102</t>
        </is>
      </c>
      <c r="C29" s="7" t="inlineStr">
        <is>
          <t>Repair / replace vinyl siding
 Lender PCA 3.2.4</t>
        </is>
      </c>
      <c r="D29" s="40" t="inlineStr">
        <is>
          <t>Isolated areas of warped vinyl lap siding were observed at the leasing office and Buildings B and C of Phase I. Repairs and/or replacement as necessary of the damaged siding and any damaged materials behind the siding is recommended.</t>
        </is>
      </c>
      <c r="E29" s="41" t="inlineStr">
        <is>
          <t>GC</t>
        </is>
      </c>
      <c r="F29" s="7" t="inlineStr">
        <is>
          <t>Year 1</t>
        </is>
      </c>
      <c r="G29" s="20" t="n">
        <v>10000</v>
      </c>
      <c r="H29" s="20" t="n">
        <v>3000</v>
      </c>
      <c r="I29" s="21">
        <f>G29-H29</f>
        <v/>
      </c>
      <c r="J29" s="8">
        <f>IF(G29=0,0,H29/G29)</f>
        <v/>
      </c>
      <c r="K29" s="35" t="n">
        <v>3</v>
      </c>
      <c r="L29" s="8">
        <f>MIN(J29,1)</f>
        <v/>
      </c>
      <c r="M29" t="inlineStr">
        <is>
          <t xml:space="preserve">Isolated areas of warped vinyl lap siding were observed at the leasing office and Buildings B and C of Phase I. Repairs and/or replacement as necessary of the damaged siding and any damaged materials </t>
        </is>
      </c>
      <c r="N29" s="7">
        <f>IF(E29="GC","1st Call","Other")</f>
        <v/>
      </c>
      <c r="O29" s="7">
        <f>IF(L29&gt;=1,"Complete",IF(L29&gt;0,"In Progress","Not Started"))</f>
        <v/>
      </c>
      <c r="Q29" s="35">
        <f>IFERROR(MID($A$1,FIND(" acq",$A$1)-4,4)*1,"")</f>
        <v/>
      </c>
      <c r="R29" s="7" t="n"/>
      <c r="S29" s="131" t="n">
        <v>45809</v>
      </c>
    </row>
    <row r="30">
      <c r="A30" s="17" t="n">
        <v>82</v>
      </c>
      <c r="B30" s="7" t="inlineStr">
        <is>
          <t>84433</t>
        </is>
      </c>
      <c r="C30" s="7" t="inlineStr">
        <is>
          <t>Flashing</t>
        </is>
      </c>
      <c r="D30" s="40" t="inlineStr">
        <is>
          <t>Repair damaged flashing</t>
        </is>
      </c>
      <c r="E30" s="41" t="inlineStr">
        <is>
          <t>GC</t>
        </is>
      </c>
      <c r="F30" s="7" t="inlineStr">
        <is>
          <t>Year 1</t>
        </is>
      </c>
      <c r="G30" s="20" t="n">
        <v>8500</v>
      </c>
      <c r="H30" s="20" t="n">
        <v>2550</v>
      </c>
      <c r="I30" s="21">
        <f>G30-H30</f>
        <v/>
      </c>
      <c r="J30" s="8">
        <f>IF(G30=0,0,H30/G30)</f>
        <v/>
      </c>
      <c r="K30" s="35" t="n">
        <v>3</v>
      </c>
      <c r="L30" s="8">
        <f>MIN(J30,1)</f>
        <v/>
      </c>
      <c r="M30" t="inlineStr">
        <is>
          <t>Repair damaged flashing</t>
        </is>
      </c>
      <c r="N30" s="7">
        <f>IF(E30="GC","1st Call","Other")</f>
        <v/>
      </c>
      <c r="O30" s="7">
        <f>IF(L30&gt;=1,"Complete",IF(L30&gt;0,"In Progress","Not Started"))</f>
        <v/>
      </c>
      <c r="Q30" s="35">
        <f>IFERROR(MID($A$1,FIND(" acq",$A$1)-4,4)*1,"")</f>
        <v/>
      </c>
      <c r="R30" s="7" t="n"/>
      <c r="S30" s="111" t="n"/>
    </row>
    <row r="31">
      <c r="A31" s="7" t="n">
        <v>83</v>
      </c>
      <c r="B31" s="7" t="inlineStr">
        <is>
          <t>84433</t>
        </is>
      </c>
      <c r="C31" s="7" t="inlineStr">
        <is>
          <t xml:space="preserve">Sealants &amp; caulking and paint </t>
        </is>
      </c>
      <c r="D31" s="40" t="inlineStr">
        <is>
          <t>Roof Sealants &amp; Caulking</t>
        </is>
      </c>
      <c r="E31" s="41" t="inlineStr">
        <is>
          <t>GC</t>
        </is>
      </c>
      <c r="F31" s="7" t="inlineStr">
        <is>
          <t>Year 1</t>
        </is>
      </c>
      <c r="G31" s="20" t="n">
        <v>8500</v>
      </c>
      <c r="H31" s="20" t="n">
        <v>2550</v>
      </c>
      <c r="I31" s="21">
        <f>G31-H31</f>
        <v/>
      </c>
      <c r="J31" s="8">
        <f>IF(G31=0,0,H31/G31)</f>
        <v/>
      </c>
      <c r="K31" s="35" t="n">
        <v>3</v>
      </c>
      <c r="L31" s="8">
        <f>MIN(J31,1)</f>
        <v/>
      </c>
      <c r="M31" t="inlineStr">
        <is>
          <t>Roof Sealants &amp; Caulking</t>
        </is>
      </c>
      <c r="N31" s="7">
        <f>IF(E31="GC","1st Call","Other")</f>
        <v/>
      </c>
      <c r="O31" s="7">
        <f>IF(L31&gt;=1,"Complete",IF(L31&gt;0,"In Progress","Not Started"))</f>
        <v/>
      </c>
      <c r="Q31" s="35">
        <f>IFERROR(MID($A$1,FIND(" acq",$A$1)-4,4)*1,"")</f>
        <v/>
      </c>
      <c r="R31" s="7" t="n"/>
      <c r="S31" s="111" t="n"/>
    </row>
    <row r="32">
      <c r="A32" s="17" t="n">
        <v>47</v>
      </c>
      <c r="B32" s="7" t="inlineStr">
        <is>
          <t>84275</t>
        </is>
      </c>
      <c r="C32" s="7" t="inlineStr">
        <is>
          <t>Key Pad and Auto Locking Door</t>
        </is>
      </c>
      <c r="D32" s="40" t="inlineStr">
        <is>
          <t>Add to gym door</t>
        </is>
      </c>
      <c r="E32" s="69" t="inlineStr">
        <is>
          <t>PMC</t>
        </is>
      </c>
      <c r="F32" s="7" t="inlineStr">
        <is>
          <t>Year 1</t>
        </is>
      </c>
      <c r="G32" s="20" t="n">
        <v>7500</v>
      </c>
      <c r="H32" s="20" t="n">
        <v>0</v>
      </c>
      <c r="I32" s="21">
        <f>G32-H32</f>
        <v/>
      </c>
      <c r="J32" s="8">
        <f>IF(G32=0,0,H32/G32)</f>
        <v/>
      </c>
      <c r="K32" s="35" t="inlineStr">
        <is>
          <t>N/A</t>
        </is>
      </c>
      <c r="L32" s="8">
        <f>MIN(J32,1)</f>
        <v/>
      </c>
      <c r="M32" t="inlineStr">
        <is>
          <t>Add to gym door</t>
        </is>
      </c>
      <c r="N32" s="7">
        <f>IF(E32="GC","1st Call","Other")</f>
        <v/>
      </c>
      <c r="O32" s="7">
        <f>IF(L32&gt;=1,"Complete",IF(L32&gt;0,"In Progress","Not Started"))</f>
        <v/>
      </c>
      <c r="Q32" s="35">
        <f>IFERROR(MID($A$1,FIND(" acq",$A$1)-4,4)*1,"")</f>
        <v/>
      </c>
      <c r="R32" s="7" t="n"/>
      <c r="S32" s="111" t="n"/>
    </row>
    <row r="33" ht="75" customHeight="1">
      <c r="A33" s="7" t="n">
        <v>121</v>
      </c>
      <c r="B33" s="7" t="inlineStr">
        <is>
          <t>82460</t>
        </is>
      </c>
      <c r="C33" s="7" t="inlineStr">
        <is>
          <t>Damaged Unit Repair (C-209) 
Lender PCA 3.4.2
Equity</t>
        </is>
      </c>
      <c r="D33" s="40" t="inlineStr">
        <is>
          <t>Additionally, Unit C-209 was observed in fair condition. The unit has water damage to finishes from the unit above (C-309). It is recommended that all affected finishes are removed, underlying substrates cleaned and dried and affected finishes repaired. Return Down Unit C-309 Back to Rentable Condition</t>
        </is>
      </c>
      <c r="E33" s="69" t="inlineStr">
        <is>
          <t>PMC</t>
        </is>
      </c>
      <c r="F33" s="7" t="inlineStr">
        <is>
          <t>Year 1</t>
        </is>
      </c>
      <c r="G33" s="20" t="n">
        <v>5000</v>
      </c>
      <c r="H33" s="20" t="n">
        <v>3411</v>
      </c>
      <c r="I33" s="21">
        <f>G33-H33</f>
        <v/>
      </c>
      <c r="J33" s="8">
        <f>IF(G33=0,0,H33/G33)</f>
        <v/>
      </c>
      <c r="K33" s="35" t="inlineStr">
        <is>
          <t>N/A</t>
        </is>
      </c>
      <c r="L33" s="8">
        <f>MIN(J33,1)</f>
        <v/>
      </c>
      <c r="M33" t="inlineStr">
        <is>
          <t>Additionally, Unit C-209 was observed in fair condition. The unit has water damage to finishes from the unit above (C-309). It is recommended that all affected finishes are removed, underlying substra</t>
        </is>
      </c>
      <c r="N33" s="7">
        <f>IF(E33="GC","1st Call","Other")</f>
        <v/>
      </c>
      <c r="O33" s="7">
        <f>IF(L33&gt;=1,"Complete",IF(L33&gt;0,"In Progress","Not Started"))</f>
        <v/>
      </c>
      <c r="Q33" s="35">
        <f>IFERROR(MID($A$1,FIND(" acq",$A$1)-4,4)*1,"")</f>
        <v/>
      </c>
      <c r="R33" s="7" t="n"/>
      <c r="S33" s="131" t="n">
        <v>45809</v>
      </c>
    </row>
    <row r="34">
      <c r="A34" s="17" t="n">
        <v>198</v>
      </c>
      <c r="B34" s="7" t="inlineStr">
        <is>
          <t>83209</t>
        </is>
      </c>
      <c r="C34" s="7" t="inlineStr">
        <is>
          <t>83209 - Plumbing</t>
        </is>
      </c>
      <c r="D34" s="40" t="inlineStr">
        <is>
          <t>Plumbing Work Orders</t>
        </is>
      </c>
      <c r="E34" s="69" t="inlineStr">
        <is>
          <t>PMC</t>
        </is>
      </c>
      <c r="F34" s="7" t="inlineStr">
        <is>
          <t>Year 1</t>
        </is>
      </c>
      <c r="G34" s="20" t="n">
        <v>3500</v>
      </c>
      <c r="H34" s="20" t="n">
        <v>29571</v>
      </c>
      <c r="I34" s="21">
        <f>G34-H34</f>
        <v/>
      </c>
      <c r="J34" s="8">
        <f>IF(G34=0,0,H34/G34)</f>
        <v/>
      </c>
      <c r="K34" s="35" t="inlineStr">
        <is>
          <t>N/A</t>
        </is>
      </c>
      <c r="L34" s="8">
        <f>MIN(J34,1)</f>
        <v/>
      </c>
      <c r="M34" t="inlineStr">
        <is>
          <t>Plumbing Work Orders</t>
        </is>
      </c>
      <c r="N34" s="7">
        <f>IF(E34="GC","1st Call","Other")</f>
        <v/>
      </c>
      <c r="O34" s="7">
        <f>IF(L34&gt;=1,"Complete",IF(L34&gt;0,"In Progress","Not Started"))</f>
        <v/>
      </c>
      <c r="Q34" s="35">
        <f>IFERROR(MID($A$1,FIND(" acq",$A$1)-4,4)*1,"")</f>
        <v/>
      </c>
      <c r="R34" s="7" t="n"/>
      <c r="S34" s="111" t="n"/>
    </row>
    <row r="35">
      <c r="A35" s="7" t="n">
        <v>108</v>
      </c>
      <c r="B35" s="7" t="inlineStr">
        <is>
          <t>84106</t>
        </is>
      </c>
      <c r="C35" s="7" t="inlineStr">
        <is>
          <t>Clean Dryer vents</t>
        </is>
      </c>
      <c r="D35" s="40" t="inlineStr">
        <is>
          <t>Clean dryer vents. Get a unit count of units with W/D</t>
        </is>
      </c>
      <c r="E35" s="69" t="inlineStr">
        <is>
          <t>PMC</t>
        </is>
      </c>
      <c r="F35" s="7" t="inlineStr">
        <is>
          <t>Year 1</t>
        </is>
      </c>
      <c r="G35" s="20" t="n">
        <v>2250</v>
      </c>
      <c r="H35" s="20" t="n">
        <v>2750</v>
      </c>
      <c r="I35" s="21">
        <f>G35-H35</f>
        <v/>
      </c>
      <c r="J35" s="8">
        <f>IF(G35=0,0,H35/G35)</f>
        <v/>
      </c>
      <c r="K35" s="35" t="inlineStr">
        <is>
          <t>N/A</t>
        </is>
      </c>
      <c r="L35" s="8">
        <f>MIN(J35,1)</f>
        <v/>
      </c>
      <c r="M35" t="inlineStr">
        <is>
          <t>Clean dryer vents. Get a unit count of units with W/D</t>
        </is>
      </c>
      <c r="N35" s="7">
        <f>IF(E35="GC","1st Call","Other")</f>
        <v/>
      </c>
      <c r="O35" s="7">
        <f>IF(L35&gt;=1,"Complete",IF(L35&gt;0,"In Progress","Not Started"))</f>
        <v/>
      </c>
      <c r="Q35" s="35">
        <f>IFERROR(MID($A$1,FIND(" acq",$A$1)-4,4)*1,"")</f>
        <v/>
      </c>
      <c r="R35" s="7" t="n"/>
      <c r="S35" s="111" t="n"/>
    </row>
    <row r="36">
      <c r="A36" s="17" t="n">
        <v>199</v>
      </c>
      <c r="B36" s="7" t="inlineStr">
        <is>
          <t>83209</t>
        </is>
      </c>
      <c r="C36" s="7" t="inlineStr">
        <is>
          <t>83209 - Plumbing</t>
        </is>
      </c>
      <c r="D36" s="40" t="inlineStr">
        <is>
          <t>Water Leaks Behind Sheetrock</t>
        </is>
      </c>
      <c r="E36" s="69" t="inlineStr">
        <is>
          <t>PMC</t>
        </is>
      </c>
      <c r="F36" s="7" t="inlineStr">
        <is>
          <t>Year 1</t>
        </is>
      </c>
      <c r="G36" s="20" t="n">
        <v>1667</v>
      </c>
      <c r="H36" s="20" t="n">
        <v>14084</v>
      </c>
      <c r="I36" s="21">
        <f>G36-H36</f>
        <v/>
      </c>
      <c r="J36" s="8">
        <f>IF(G36=0,0,H36/G36)</f>
        <v/>
      </c>
      <c r="K36" s="35" t="inlineStr">
        <is>
          <t>N/A</t>
        </is>
      </c>
      <c r="L36" s="8">
        <f>MIN(J36,1)</f>
        <v/>
      </c>
      <c r="M36" t="inlineStr">
        <is>
          <t>Water Leaks Behind Sheetrock</t>
        </is>
      </c>
      <c r="N36" s="7">
        <f>IF(E36="GC","1st Call","Other")</f>
        <v/>
      </c>
      <c r="O36" s="7">
        <f>IF(L36&gt;=1,"Complete",IF(L36&gt;0,"In Progress","Not Started"))</f>
        <v/>
      </c>
      <c r="Q36" s="35">
        <f>IFERROR(MID($A$1,FIND(" acq",$A$1)-4,4)*1,"")</f>
        <v/>
      </c>
      <c r="R36" s="7" t="n"/>
      <c r="S36" s="111" t="n"/>
    </row>
    <row r="37" ht="165" customHeight="1">
      <c r="A37" s="7" t="n">
        <v>23</v>
      </c>
      <c r="B37" s="7" t="inlineStr">
        <is>
          <t>83520</t>
        </is>
      </c>
      <c r="C37" s="7" t="inlineStr">
        <is>
          <t xml:space="preserve">ADA parking &amp; curb cuts  
Lender PCA 5.4
Equity PCA </t>
        </is>
      </c>
      <c r="D37" s="40" t="inlineStr">
        <is>
          <t>The subject property does not provide van-accessible parking spaces at the Leasing Office. Installation of one van-accessible parking space with appropriate pole signage, markings, and access aisle at the leasing office is recommended. Access to the leasing office requires the navigation of steps at the building entrance and knobbed entrance door hardware. Installation of a communication device between the building entrance and the leasing office entrance is recommended.
Parking - Provide van-accessible parking spaces adjacent to areas of leasing office.Exterior Accessible Route - Install compliant curb cuts/ramps on accessible route to leasing office.</t>
        </is>
      </c>
      <c r="E37" s="41" t="inlineStr">
        <is>
          <t>GC</t>
        </is>
      </c>
      <c r="F37" s="7" t="inlineStr">
        <is>
          <t>Year 1</t>
        </is>
      </c>
      <c r="G37" s="20" t="n">
        <v>1600</v>
      </c>
      <c r="H37" s="20" t="n">
        <v>1600</v>
      </c>
      <c r="I37" s="21">
        <f>G37-H37</f>
        <v/>
      </c>
      <c r="J37" s="8">
        <f>IF(G37=0,0,H37/G37)</f>
        <v/>
      </c>
      <c r="K37" s="35" t="n">
        <v>0</v>
      </c>
      <c r="L37" s="8">
        <f>MIN(J37,1)</f>
        <v/>
      </c>
      <c r="M37" t="inlineStr">
        <is>
          <t>The subject property does not provide van-accessible parking spaces at the Leasing Office. Installation of one van-accessible parking space with appropriate pole signage, markings, and access aisle at</t>
        </is>
      </c>
      <c r="N37" s="7">
        <f>IF(E37="GC","1st Call","Other")</f>
        <v/>
      </c>
      <c r="O37" s="7">
        <f>IF(L37&gt;=1,"Complete",IF(L37&gt;0,"In Progress","Not Started"))</f>
        <v/>
      </c>
      <c r="Q37" s="35">
        <f>IFERROR(MID($A$1,FIND(" acq",$A$1)-4,4)*1,"")</f>
        <v/>
      </c>
      <c r="R37" s="7" t="n"/>
      <c r="S37" s="131" t="n">
        <v>45901</v>
      </c>
    </row>
    <row r="38">
      <c r="A38" s="17" t="n">
        <v>165</v>
      </c>
      <c r="B38" s="7" t="inlineStr">
        <is>
          <t>84330</t>
        </is>
      </c>
      <c r="C38" s="7" t="inlineStr">
        <is>
          <t xml:space="preserve">Improperly supported meter bank
Equity PCA 3.4.4 </t>
        </is>
      </c>
      <c r="D38" s="40" t="inlineStr">
        <is>
          <t>Meter bank supports</t>
        </is>
      </c>
      <c r="E38" s="41" t="inlineStr">
        <is>
          <t>GC</t>
        </is>
      </c>
      <c r="F38" s="7" t="inlineStr">
        <is>
          <t>Year 1</t>
        </is>
      </c>
      <c r="G38" s="20" t="n">
        <v>1000</v>
      </c>
      <c r="H38" s="20" t="n">
        <v>1000</v>
      </c>
      <c r="I38" s="21">
        <f>G38-H38</f>
        <v/>
      </c>
      <c r="J38" s="8">
        <f>IF(G38=0,0,H38/G38)</f>
        <v/>
      </c>
      <c r="K38" s="35" t="n">
        <v>0</v>
      </c>
      <c r="L38" s="8">
        <f>MIN(J38,1)</f>
        <v/>
      </c>
      <c r="M38" t="inlineStr">
        <is>
          <t>Meter bank supports</t>
        </is>
      </c>
      <c r="N38" s="7">
        <f>IF(E38="GC","1st Call","Other")</f>
        <v/>
      </c>
      <c r="O38" s="7">
        <f>IF(L38&gt;=1,"Complete",IF(L38&gt;0,"In Progress","Not Started"))</f>
        <v/>
      </c>
      <c r="Q38" s="35">
        <f>IFERROR(MID($A$1,FIND(" acq",$A$1)-4,4)*1,"")</f>
        <v/>
      </c>
      <c r="S38" s="112" t="n"/>
    </row>
    <row r="39">
      <c r="E39" s="52" t="n"/>
      <c r="K39" s="35" t="n"/>
      <c r="L39" s="18" t="n"/>
      <c r="M39" s="48" t="n"/>
      <c r="N39" s="48" t="n"/>
      <c r="O39" s="48" t="n"/>
      <c r="P39" s="48" t="n"/>
      <c r="Q39" s="18" t="n"/>
      <c r="S39" s="112" t="n"/>
    </row>
    <row r="40">
      <c r="C40" s="48" t="inlineStr">
        <is>
          <t>PROJECTS subtotal (excl. contingency/CM fee)</t>
        </is>
      </c>
      <c r="E40" s="68" t="n"/>
      <c r="G40" s="22">
        <f>SUM(G5:G38)</f>
        <v/>
      </c>
      <c r="H40" s="22">
        <f>SUM(H5:H38)</f>
        <v/>
      </c>
      <c r="I40" s="22">
        <f>SUM(I5:I38)</f>
        <v/>
      </c>
      <c r="J40" s="18">
        <f>IF(G40=0,0,H40/G40)</f>
        <v/>
      </c>
      <c r="K40" s="35" t="n"/>
      <c r="L40" s="8">
        <f>MIN(J40,1)</f>
        <v/>
      </c>
      <c r="O40" s="7">
        <f>IF(L40&gt;=1,"Complete",IF(L40&gt;0,"In Progress","Not Started"))</f>
        <v/>
      </c>
      <c r="S40" s="112" t="n"/>
    </row>
    <row r="41">
      <c r="E41" s="52" t="n"/>
      <c r="K41" s="35" t="n"/>
      <c r="L41" s="8" t="n"/>
      <c r="Q41" s="8" t="n"/>
      <c r="S41" s="112" t="n"/>
    </row>
    <row r="42">
      <c r="A42" s="7" t="n">
        <v>172</v>
      </c>
      <c r="B42" s="7" t="n">
        <v>85305</v>
      </c>
      <c r="C42" s="7" t="inlineStr">
        <is>
          <t>Construction Management Fee</t>
        </is>
      </c>
      <c r="D42" s="40" t="inlineStr">
        <is>
          <t>CM Fee</t>
        </is>
      </c>
      <c r="E42" s="67" t="inlineStr">
        <is>
          <t>CMF</t>
        </is>
      </c>
      <c r="F42" s="15" t="inlineStr">
        <is>
          <t>CM Fee</t>
        </is>
      </c>
      <c r="G42" s="20" t="n">
        <v>50470</v>
      </c>
      <c r="H42" s="20" t="n">
        <v>14882.75</v>
      </c>
      <c r="I42" s="21" t="n">
        <v>50470</v>
      </c>
      <c r="J42" s="8">
        <f>IF(G42=0,0,H42/G42)</f>
        <v/>
      </c>
      <c r="K42" s="35" t="inlineStr">
        <is>
          <t>N/A</t>
        </is>
      </c>
      <c r="L42" s="8">
        <f>MIN(J42,1)</f>
        <v/>
      </c>
      <c r="M42" t="inlineStr">
        <is>
          <t>CM Fee</t>
        </is>
      </c>
      <c r="N42" s="7">
        <f>IF(E42="GC","1st Call","Other")</f>
        <v/>
      </c>
      <c r="O42" s="7">
        <f>IF(L42&gt;=1,"Complete",IF(L42&gt;0,"In Progress","Not Started"))</f>
        <v/>
      </c>
      <c r="Q42" s="35">
        <f>IFERROR(MID($A$1,FIND(" acq",$A$1)-4,4)*1,"")</f>
        <v/>
      </c>
      <c r="S42" s="112" t="n"/>
    </row>
    <row r="43">
      <c r="A43" s="7" t="n">
        <v>171</v>
      </c>
      <c r="B43" s="7" t="inlineStr">
        <is>
          <t>84510</t>
        </is>
      </c>
      <c r="C43" s="7" t="inlineStr">
        <is>
          <t>Contingency</t>
        </is>
      </c>
      <c r="D43" s="40" t="inlineStr">
        <is>
          <t>Contingency Amount</t>
        </is>
      </c>
      <c r="E43" s="67" t="inlineStr">
        <is>
          <t>CON</t>
        </is>
      </c>
      <c r="F43" s="15" t="inlineStr">
        <is>
          <t>Contingency</t>
        </is>
      </c>
      <c r="G43" s="20" t="n">
        <v>48067</v>
      </c>
      <c r="H43" s="20" t="n">
        <v>0</v>
      </c>
      <c r="I43" s="21" t="n">
        <v>48067</v>
      </c>
      <c r="J43" s="8">
        <f>IF(G43=0,0,H43/G43)</f>
        <v/>
      </c>
      <c r="K43" s="35" t="inlineStr">
        <is>
          <t>N/A</t>
        </is>
      </c>
      <c r="L43" s="8">
        <f>MIN(J43,1)</f>
        <v/>
      </c>
      <c r="M43" t="inlineStr">
        <is>
          <t>Contingency Amount</t>
        </is>
      </c>
      <c r="N43" s="7">
        <f>IF(E43="GC","1st Call","Other")</f>
        <v/>
      </c>
      <c r="O43" s="7">
        <f>IF(L43&gt;=1,"Complete",IF(L43&gt;0,"In Progress","Not Started"))</f>
        <v/>
      </c>
      <c r="Q43" s="35">
        <f>IFERROR(MID($A$1,FIND(" acq",$A$1)-4,4)*1,"")</f>
        <v/>
      </c>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38"/>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T173"/>
  <sheetViews>
    <sheetView topLeftCell="C44" zoomScaleNormal="100" workbookViewId="0">
      <selection activeCell="K44"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18.7109375" customWidth="1" style="6" min="21" max="30"/>
    <col width="9.140625" customWidth="1" style="6" min="31" max="16384"/>
  </cols>
  <sheetData>
    <row r="1" ht="17.25" customFormat="1" customHeight="1" s="30">
      <c r="A1" s="96" t="inlineStr">
        <is>
          <t>Foxdale Village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135" customHeight="1">
      <c r="A5" s="7" t="n">
        <v>91</v>
      </c>
      <c r="B5" s="7" t="inlineStr">
        <is>
          <t>51075-00</t>
        </is>
      </c>
      <c r="C5" s="7" t="inlineStr">
        <is>
          <t>Repair / replace wood shingles</t>
        </is>
      </c>
      <c r="D5" s="40" t="inlineStr">
        <is>
          <t>Replace T-111 siding with Hardie. Equity PCA Item 4.3.1- $19,800- Damaged and deteriorated T1-11 siding was present at numerous areas throughout the site. Replacement of the damaged siding and any damaged materials behind the siding is recommended.
Equity PCA Item 4.3.1- $80,000- Areas of deteriorated fascia board was observed. Replacement of the damaged fascia boards is recommended in conjunction with the T1-11 repairs. Lender required termite treatment will be covered within this scope. Will be completed within 6 months from closing.</t>
        </is>
      </c>
      <c r="E5" s="41" t="inlineStr">
        <is>
          <t>GC</t>
        </is>
      </c>
      <c r="F5" s="7" t="inlineStr">
        <is>
          <t>Year 1</t>
        </is>
      </c>
      <c r="G5" s="20" t="n">
        <v>1033200</v>
      </c>
      <c r="H5" s="20" t="n">
        <v>1033200</v>
      </c>
      <c r="I5" s="21">
        <f>G5-H5</f>
        <v/>
      </c>
      <c r="J5" s="8">
        <f>IF(G5=0,0,H5/G5)</f>
        <v/>
      </c>
      <c r="K5" s="35" t="n">
        <v>0</v>
      </c>
      <c r="L5" s="8">
        <f>MIN(J5,1)</f>
        <v/>
      </c>
      <c r="M5" t="inlineStr">
        <is>
          <t>Replace T-111 siding with Hardie. Equity PCA Item 4.3.1- $19,800- Damaged and deteriorated T1-11 siding was present at numerous areas throughout the site. Replacement of the damaged siding and any dam</t>
        </is>
      </c>
      <c r="N5" s="7">
        <f>IF(E5="GC","1st Call","Other")</f>
        <v/>
      </c>
      <c r="O5" s="7">
        <f>IF(L5&gt;=1,"Complete",IF(L5&gt;0,"In Progress","Not Started"))</f>
        <v/>
      </c>
      <c r="Q5" s="35">
        <f>IFERROR(MID($A$1,FIND(" acq",$A$1)-4,4)*1,"")</f>
        <v/>
      </c>
      <c r="R5" s="7" t="n"/>
      <c r="S5" s="131" t="n">
        <v>45827</v>
      </c>
    </row>
    <row r="6" ht="120" customHeight="1">
      <c r="A6" s="17" t="n">
        <v>93</v>
      </c>
      <c r="B6" s="7" t="inlineStr">
        <is>
          <t>51080-00</t>
        </is>
      </c>
      <c r="C6" s="7" t="inlineStr">
        <is>
          <t>Exterior building paint</t>
        </is>
      </c>
      <c r="D6" s="40" t="inlineStr">
        <is>
          <t>Paint community 
Equity PCA Item 3.2.7- $15,000- The paint finish on the wood fencing throughout the site was observed to be worn. Based on the noted condition, repainting of the wood fencing is recommended in the short term. Equity PCA Item 4.3.1- $550,000- The paint finish on the apartment buildings was observed to be deteriorated, chipping and worn. Based on the observed condition</t>
        </is>
      </c>
      <c r="E6" s="41" t="inlineStr">
        <is>
          <t>GC</t>
        </is>
      </c>
      <c r="F6" s="7" t="inlineStr">
        <is>
          <t>Year 1</t>
        </is>
      </c>
      <c r="G6" s="20" t="n">
        <v>401800</v>
      </c>
      <c r="H6" s="20" t="n">
        <v>401800</v>
      </c>
      <c r="I6" s="21">
        <f>G6-H6</f>
        <v/>
      </c>
      <c r="J6" s="8">
        <f>IF(G6=0,0,H6/G6)</f>
        <v/>
      </c>
      <c r="K6" s="35" t="n">
        <v>0</v>
      </c>
      <c r="L6" s="8">
        <f>MIN(J6,1)</f>
        <v/>
      </c>
      <c r="M6" t="inlineStr">
        <is>
          <t>Paint community 
Equity PCA Item 3.2.7- $15,000- The paint finish on the wood fencing throughout the site was observed to be worn. Based on the noted condition, repainting of the wood fencing is recom</t>
        </is>
      </c>
      <c r="N6" s="7">
        <f>IF(E6="GC","1st Call","Other")</f>
        <v/>
      </c>
      <c r="O6" s="7">
        <f>IF(L6&gt;=1,"Complete",IF(L6&gt;0,"In Progress","Not Started"))</f>
        <v/>
      </c>
      <c r="Q6" s="35">
        <f>IFERROR(MID($A$1,FIND(" acq",$A$1)-4,4)*1,"")</f>
        <v/>
      </c>
      <c r="R6" s="7" t="n"/>
      <c r="S6" s="111" t="n"/>
    </row>
    <row r="7" ht="135" customHeight="1">
      <c r="A7" s="7" t="n">
        <v>20</v>
      </c>
      <c r="B7" s="7" t="inlineStr">
        <is>
          <t>51050-00</t>
        </is>
      </c>
      <c r="C7" s="7" t="inlineStr">
        <is>
          <t xml:space="preserve">Asphalt Coating </t>
        </is>
      </c>
      <c r="D7" s="40" t="inlineStr">
        <is>
          <t>Fill asphalt cracks and seal coat parking lot
Equity PCA Item 3.2.2- $110,500- Damaged pavement consisting of linear cracking, alligator cracking, potholes, and surface raveling was present at the drive aisles. Sectional full-depth replacement and crack routing/sealing is recommended.
Equity PCA Item 3.2.2- $92,125- The seal coat and striping appeared to be largely faded throughout the site. Partner recommends reapplication of the slurry coat and striping subsequent to completion of pavement repairs discussed above.</t>
        </is>
      </c>
      <c r="E7" s="41" t="inlineStr">
        <is>
          <t>GC</t>
        </is>
      </c>
      <c r="F7" s="7" t="inlineStr">
        <is>
          <t>Year 1</t>
        </is>
      </c>
      <c r="G7" s="20" t="n">
        <v>182000</v>
      </c>
      <c r="H7" s="20" t="n">
        <v>182000</v>
      </c>
      <c r="I7" s="21">
        <f>G7-H7</f>
        <v/>
      </c>
      <c r="J7" s="8">
        <f>IF(G7=0,0,H7/G7)</f>
        <v/>
      </c>
      <c r="K7" s="35" t="n">
        <v>0</v>
      </c>
      <c r="L7" s="8">
        <f>MIN(J7,1)</f>
        <v/>
      </c>
      <c r="M7" t="inlineStr">
        <is>
          <t>Fill asphalt cracks and seal coat parking lot
Equity PCA Item 3.2.2- $110,500- Damaged pavement consisting of linear cracking, alligator cracking, potholes, and surface raveling was present at the dri</t>
        </is>
      </c>
      <c r="N7" s="7">
        <f>IF(E7="GC","1st Call","Other")</f>
        <v/>
      </c>
      <c r="O7" s="7">
        <f>IF(L7&gt;=1,"Complete",IF(L7&gt;0,"In Progress","Not Started"))</f>
        <v/>
      </c>
      <c r="Q7" s="35">
        <f>IFERROR(MID($A$1,FIND(" acq",$A$1)-4,4)*1,"")</f>
        <v/>
      </c>
      <c r="R7" s="7" t="n"/>
      <c r="S7" s="111" t="n"/>
    </row>
    <row r="8">
      <c r="A8" s="17" t="n">
        <v>94</v>
      </c>
      <c r="B8" s="7" t="inlineStr">
        <is>
          <t>51082-00</t>
        </is>
      </c>
      <c r="C8" s="7" t="inlineStr">
        <is>
          <t>Repair / replace wood trim</t>
        </is>
      </c>
      <c r="D8" s="40" t="inlineStr">
        <is>
          <t>Replace trim and damaged fascia</t>
        </is>
      </c>
      <c r="E8" s="41" t="inlineStr">
        <is>
          <t>GC</t>
        </is>
      </c>
      <c r="F8" s="7" t="inlineStr">
        <is>
          <t>Year 1</t>
        </is>
      </c>
      <c r="G8" s="20" t="n">
        <v>179500</v>
      </c>
      <c r="H8" s="20" t="n">
        <v>179500</v>
      </c>
      <c r="I8" s="21">
        <f>G8-H8</f>
        <v/>
      </c>
      <c r="J8" s="8">
        <f>IF(G8=0,0,H8/G8)</f>
        <v/>
      </c>
      <c r="K8" s="35" t="n">
        <v>0</v>
      </c>
      <c r="L8" s="8">
        <f>MIN(J8,1)</f>
        <v/>
      </c>
      <c r="M8" t="inlineStr">
        <is>
          <t>Replace trim and damaged fascia</t>
        </is>
      </c>
      <c r="N8" s="7">
        <f>IF(E8="GC","1st Call","Other")</f>
        <v/>
      </c>
      <c r="O8" s="7">
        <f>IF(L8&gt;=1,"Complete",IF(L8&gt;0,"In Progress","Not Started"))</f>
        <v/>
      </c>
      <c r="Q8" s="35">
        <f>IFERROR(MID($A$1,FIND(" acq",$A$1)-4,4)*1,"")</f>
        <v/>
      </c>
      <c r="R8" s="7" t="n"/>
      <c r="S8" s="111" t="n"/>
    </row>
    <row r="9" ht="30" customHeight="1">
      <c r="A9" s="7" t="n">
        <v>133</v>
      </c>
      <c r="B9" s="7" t="inlineStr">
        <is>
          <t>51169-00</t>
        </is>
      </c>
      <c r="C9" s="7" t="inlineStr">
        <is>
          <t>Clubhouse / Office Remodel</t>
        </is>
      </c>
      <c r="D9" s="40" t="inlineStr">
        <is>
          <t>Paint, Repair, and replace carpet in office, explore repurposing community center for fitness center or other use</t>
        </is>
      </c>
      <c r="E9" s="41" t="inlineStr">
        <is>
          <t>GC</t>
        </is>
      </c>
      <c r="F9" s="7" t="inlineStr">
        <is>
          <t>Year 1</t>
        </is>
      </c>
      <c r="G9" s="20" t="n">
        <v>150000</v>
      </c>
      <c r="H9" s="20" t="n">
        <v>33150</v>
      </c>
      <c r="I9" s="21">
        <f>G9-H9</f>
        <v/>
      </c>
      <c r="J9" s="8">
        <f>IF(G9=0,0,H9/G9)</f>
        <v/>
      </c>
      <c r="K9" s="35" t="n">
        <v>4</v>
      </c>
      <c r="L9" s="8">
        <f>MIN(J9,1)</f>
        <v/>
      </c>
      <c r="M9" t="inlineStr">
        <is>
          <t>Paint, Repair, and replace carpet in office, explore repurposing community center for fitness center or other use</t>
        </is>
      </c>
      <c r="N9" s="7">
        <f>IF(E9="GC","1st Call","Other")</f>
        <v/>
      </c>
      <c r="O9" s="7">
        <f>IF(L9&gt;=1,"Complete",IF(L9&gt;0,"In Progress","Not Started"))</f>
        <v/>
      </c>
      <c r="Q9" s="35">
        <f>IFERROR(MID($A$1,FIND(" acq",$A$1)-4,4)*1,"")</f>
        <v/>
      </c>
      <c r="R9" s="7" t="n"/>
      <c r="S9" s="111" t="n"/>
    </row>
    <row r="10">
      <c r="A10" s="17" t="n">
        <v>121</v>
      </c>
      <c r="B10" s="7" t="inlineStr">
        <is>
          <t>51160-00</t>
        </is>
      </c>
      <c r="C10" s="7" t="inlineStr">
        <is>
          <t>Green Program - Echelon Energy Retrofit</t>
        </is>
      </c>
      <c r="D10" s="40" t="inlineStr">
        <is>
          <t>Energy Retrofit</t>
        </is>
      </c>
      <c r="E10" s="67" t="inlineStr">
        <is>
          <t>Capex</t>
        </is>
      </c>
      <c r="F10" s="7" t="inlineStr">
        <is>
          <t>Year 1</t>
        </is>
      </c>
      <c r="G10" s="20" t="n">
        <v>116000</v>
      </c>
      <c r="H10" s="20" t="n">
        <v>0</v>
      </c>
      <c r="I10" s="21">
        <f>G10-H10</f>
        <v/>
      </c>
      <c r="J10" s="8">
        <f>IF(G10=0,0,H10/G10)</f>
        <v/>
      </c>
      <c r="K10" s="35" t="inlineStr">
        <is>
          <t>N/A</t>
        </is>
      </c>
      <c r="L10" s="8">
        <f>MIN(J10,1)</f>
        <v/>
      </c>
      <c r="M10" t="inlineStr">
        <is>
          <t>Energy Retrofit</t>
        </is>
      </c>
      <c r="N10" s="7">
        <f>IF(E10="GC","1st Call","Other")</f>
        <v/>
      </c>
      <c r="O10" s="7">
        <f>IF(L10&gt;=1,"Complete",IF(L10&gt;0,"In Progress","Not Started"))</f>
        <v/>
      </c>
      <c r="Q10" s="35">
        <f>IFERROR(MID($A$1,FIND(" acq",$A$1)-4,4)*1,"")</f>
        <v/>
      </c>
      <c r="R10" s="7" t="n"/>
      <c r="S10" s="111" t="n"/>
    </row>
    <row r="11" ht="30" customHeight="1">
      <c r="A11" s="7" t="n">
        <v>21</v>
      </c>
      <c r="B11" s="7" t="inlineStr">
        <is>
          <t>51050-00</t>
        </is>
      </c>
      <c r="C11" s="7" t="inlineStr">
        <is>
          <t>Add Parking Spaces</t>
        </is>
      </c>
      <c r="D11" s="40" t="inlineStr">
        <is>
          <t>Parking is an issue at the property, explore adding lot area or gaining spaced via restriping</t>
        </is>
      </c>
      <c r="E11" s="41" t="inlineStr">
        <is>
          <t>GC</t>
        </is>
      </c>
      <c r="F11" s="7" t="inlineStr">
        <is>
          <t>Year 1</t>
        </is>
      </c>
      <c r="G11" s="20" t="n">
        <v>100000</v>
      </c>
      <c r="H11" s="20" t="n">
        <v>0</v>
      </c>
      <c r="I11" s="21">
        <f>G11-H11</f>
        <v/>
      </c>
      <c r="J11" s="8">
        <f>IF(G11=0,0,H11/G11)</f>
        <v/>
      </c>
      <c r="K11" s="35" t="n">
        <v>4</v>
      </c>
      <c r="L11" s="8">
        <f>MIN(J11,1)</f>
        <v/>
      </c>
      <c r="M11" t="inlineStr">
        <is>
          <t>Parking is an issue at the property, explore adding lot area or gaining spaced via restriping</t>
        </is>
      </c>
      <c r="N11" s="7">
        <f>IF(E11="GC","1st Call","Other")</f>
        <v/>
      </c>
      <c r="O11" s="7">
        <f>IF(L11&gt;=1,"Complete",IF(L11&gt;0,"In Progress","Not Started"))</f>
        <v/>
      </c>
      <c r="Q11" s="35">
        <f>IFERROR(MID($A$1,FIND(" acq",$A$1)-4,4)*1,"")</f>
        <v/>
      </c>
      <c r="R11" s="7" t="n"/>
      <c r="S11" s="111" t="n"/>
    </row>
    <row r="12" ht="135" customHeight="1">
      <c r="A12" s="17" t="n">
        <v>79</v>
      </c>
      <c r="B12" s="7" t="inlineStr">
        <is>
          <t>51061-00</t>
        </is>
      </c>
      <c r="C12" s="7" t="inlineStr">
        <is>
          <t>Roofing</t>
        </is>
      </c>
      <c r="D12" s="40" t="inlineStr">
        <is>
          <t>19 roofs appear to be TPO- replace one roof and repair 19 roofs yr2  A, C, D, E, F, G, H, I, J, K, M, N, P, R, T, V, X, Y, 1, 3, 4, &amp; 5. Yr7  B, L, O, Q, S, U, W, Z, 2 &amp; 6 Contingency to replace 1 roof/yr starting year 4
Equity PCA Item 4.3.1- $97,500- The majority of the low slope roofs were in good condition, however, the modified bitumen cap sheet roofing on the south side of building 1340 and the built-up roofing with asphalt flood coat embedded aggregate surface at 1310 was worn/aged and in fair condition.</t>
        </is>
      </c>
      <c r="E12" s="41" t="inlineStr">
        <is>
          <t>GC</t>
        </is>
      </c>
      <c r="F12" s="7" t="inlineStr">
        <is>
          <t>Year 1</t>
        </is>
      </c>
      <c r="G12" s="20" t="n">
        <v>97500</v>
      </c>
      <c r="H12" s="20" t="n">
        <v>97500</v>
      </c>
      <c r="I12" s="21">
        <f>G12-H12</f>
        <v/>
      </c>
      <c r="J12" s="8">
        <f>IF(G12=0,0,H12/G12)</f>
        <v/>
      </c>
      <c r="K12" s="35" t="n">
        <v>0</v>
      </c>
      <c r="L12" s="8">
        <f>MIN(J12,1)</f>
        <v/>
      </c>
      <c r="M12" t="inlineStr">
        <is>
          <t>19 roofs appear to be TPO- replace one roof and repair 19 roofs yr2  A, C, D, E, F, G, H, I, J, K, M, N, P, R, T, V, X, Y, 1, 3, 4, &amp; 5. Yr7  B, L, O, Q, S, U, W, Z, 2 &amp; 6 Contingency to replace 1 roo</t>
        </is>
      </c>
      <c r="N12" s="7">
        <f>IF(E12="GC","1st Call","Other")</f>
        <v/>
      </c>
      <c r="O12" s="7">
        <f>IF(L12&gt;=1,"Complete",IF(L12&gt;0,"In Progress","Not Started"))</f>
        <v/>
      </c>
      <c r="Q12" s="35">
        <f>IFERROR(MID($A$1,FIND(" acq",$A$1)-4,4)*1,"")</f>
        <v/>
      </c>
      <c r="R12" s="7" t="n"/>
      <c r="S12" s="111" t="n"/>
    </row>
    <row r="13">
      <c r="A13" s="7" t="n">
        <v>53</v>
      </c>
      <c r="B13" s="7" t="inlineStr">
        <is>
          <t>51072-00</t>
        </is>
      </c>
      <c r="C13" s="7" t="inlineStr">
        <is>
          <t>Concrete deck / floor fill</t>
        </is>
      </c>
      <c r="D13" s="40" t="inlineStr">
        <is>
          <t>25 Balcony or landing replacements</t>
        </is>
      </c>
      <c r="E13" s="41" t="inlineStr">
        <is>
          <t>GC</t>
        </is>
      </c>
      <c r="F13" s="7" t="inlineStr">
        <is>
          <t>Year 1</t>
        </is>
      </c>
      <c r="G13" s="20" t="n">
        <v>90000</v>
      </c>
      <c r="H13" s="20" t="n">
        <v>90000</v>
      </c>
      <c r="I13" s="21">
        <f>G13-H13</f>
        <v/>
      </c>
      <c r="J13" s="8">
        <f>IF(G13=0,0,H13/G13)</f>
        <v/>
      </c>
      <c r="K13" s="35" t="n">
        <v>0</v>
      </c>
      <c r="L13" s="8">
        <f>MIN(J13,1)</f>
        <v/>
      </c>
      <c r="M13" t="inlineStr">
        <is>
          <t>25 Balcony or landing replacements</t>
        </is>
      </c>
      <c r="N13" s="7">
        <f>IF(E13="GC","1st Call","Other")</f>
        <v/>
      </c>
      <c r="O13" s="7">
        <f>IF(L13&gt;=1,"Complete",IF(L13&gt;0,"In Progress","Not Started"))</f>
        <v/>
      </c>
      <c r="Q13" s="35">
        <f>IFERROR(MID($A$1,FIND(" acq",$A$1)-4,4)*1,"")</f>
        <v/>
      </c>
      <c r="R13" s="7" t="n"/>
      <c r="S13" s="111" t="n"/>
    </row>
    <row r="14" ht="75" customHeight="1">
      <c r="A14" s="17" t="n">
        <v>125</v>
      </c>
      <c r="B14" s="7" t="inlineStr">
        <is>
          <t>51157-00</t>
        </is>
      </c>
      <c r="C14" s="7" t="inlineStr">
        <is>
          <t>Unit deferred maintenance</t>
        </is>
      </c>
      <c r="D14" s="40" t="inlineStr">
        <is>
          <t>Flooring replacement needed: kitchen (26), living room (13), bedroom (31), and bathroom (7) Equity PCA Item 6.5.2- $341,600- Stained carpet was observed in approximately half of the units observed. The carpeting in these units appear to have reached the end of their useful lives. New carpeting is recommended.</t>
        </is>
      </c>
      <c r="E14" s="67" t="inlineStr">
        <is>
          <t>Capex</t>
        </is>
      </c>
      <c r="F14" s="7" t="inlineStr">
        <is>
          <t>Year 1</t>
        </is>
      </c>
      <c r="G14" s="20" t="n">
        <v>85400</v>
      </c>
      <c r="H14" s="20" t="n">
        <v>76942</v>
      </c>
      <c r="I14" s="21">
        <f>G14-H14</f>
        <v/>
      </c>
      <c r="J14" s="8">
        <f>IF(G14=0,0,H14/G14)</f>
        <v/>
      </c>
      <c r="K14" s="35" t="inlineStr">
        <is>
          <t>N/A</t>
        </is>
      </c>
      <c r="L14" s="8">
        <f>MIN(J14,1)</f>
        <v/>
      </c>
      <c r="M14" t="inlineStr">
        <is>
          <t>Flooring replacement needed: kitchen (26), living room (13), bedroom (31), and bathroom (7) Equity PCA Item 6.5.2- $341,600- Stained carpet was observed in approximately half of the units observed. Th</t>
        </is>
      </c>
      <c r="N14" s="7">
        <f>IF(E14="GC","1st Call","Other")</f>
        <v/>
      </c>
      <c r="O14" s="7">
        <f>IF(L14&gt;=1,"Complete",IF(L14&gt;0,"In Progress","Not Started"))</f>
        <v/>
      </c>
      <c r="Q14" s="35">
        <f>IFERROR(MID($A$1,FIND(" acq",$A$1)-4,4)*1,"")</f>
        <v/>
      </c>
      <c r="R14" s="7" t="n"/>
      <c r="S14" s="111" t="n"/>
    </row>
    <row r="15">
      <c r="A15" s="7" t="n">
        <v>92</v>
      </c>
      <c r="B15" s="7" t="inlineStr">
        <is>
          <t>51075-00</t>
        </is>
      </c>
      <c r="C15" s="7" t="inlineStr">
        <is>
          <t>Repair stucco</t>
        </is>
      </c>
      <c r="D15" s="40" t="inlineStr">
        <is>
          <t>Repair damaged stucco</t>
        </is>
      </c>
      <c r="E15" s="41" t="inlineStr">
        <is>
          <t>GC</t>
        </is>
      </c>
      <c r="F15" s="7" t="inlineStr">
        <is>
          <t>Year 1</t>
        </is>
      </c>
      <c r="G15" s="20" t="n">
        <v>75000</v>
      </c>
      <c r="H15" s="20" t="n">
        <v>75000</v>
      </c>
      <c r="I15" s="21">
        <f>G15-H15</f>
        <v/>
      </c>
      <c r="J15" s="8">
        <f>IF(G15=0,0,H15/G15)</f>
        <v/>
      </c>
      <c r="K15" s="35" t="n">
        <v>0</v>
      </c>
      <c r="L15" s="8">
        <f>MIN(J15,1)</f>
        <v/>
      </c>
      <c r="M15" t="inlineStr">
        <is>
          <t>Repair damaged stucco</t>
        </is>
      </c>
      <c r="N15" s="7">
        <f>IF(E15="GC","1st Call","Other")</f>
        <v/>
      </c>
      <c r="O15" s="7">
        <f>IF(L15&gt;=1,"Complete",IF(L15&gt;0,"In Progress","Not Started"))</f>
        <v/>
      </c>
      <c r="Q15" s="35">
        <f>IFERROR(MID($A$1,FIND(" acq",$A$1)-4,4)*1,"")</f>
        <v/>
      </c>
      <c r="R15" s="7" t="n"/>
      <c r="S15" s="111" t="n"/>
    </row>
    <row r="16" ht="30" customHeight="1">
      <c r="A16" s="17" t="n">
        <v>163</v>
      </c>
      <c r="B16" s="7" t="inlineStr">
        <is>
          <t>51140-00</t>
        </is>
      </c>
      <c r="C16" s="7" t="inlineStr">
        <is>
          <t>Electrical distribution</t>
        </is>
      </c>
      <c r="D16" s="40" t="inlineStr">
        <is>
          <t>Electrical service and distribution equipment, Phased replacement</t>
        </is>
      </c>
      <c r="E16" s="41" t="inlineStr">
        <is>
          <t>GC</t>
        </is>
      </c>
      <c r="F16" s="7" t="inlineStr">
        <is>
          <t>Year 1</t>
        </is>
      </c>
      <c r="G16" s="20" t="n">
        <v>57400</v>
      </c>
      <c r="H16" s="20" t="n">
        <v>51351</v>
      </c>
      <c r="I16" s="21">
        <f>G16-H16</f>
        <v/>
      </c>
      <c r="J16" s="8">
        <f>IF(G16=0,0,H16/G16)</f>
        <v/>
      </c>
      <c r="K16" s="35" t="n">
        <v>2</v>
      </c>
      <c r="L16" s="8">
        <f>MIN(J16,1)</f>
        <v/>
      </c>
      <c r="M16" t="inlineStr">
        <is>
          <t>Electrical service and distribution equipment, Phased replacement</t>
        </is>
      </c>
      <c r="N16" s="7">
        <f>IF(E16="GC","1st Call","Other")</f>
        <v/>
      </c>
      <c r="O16" s="7">
        <f>IF(L16&gt;=1,"Complete",IF(L16&gt;0,"In Progress","Not Started"))</f>
        <v/>
      </c>
      <c r="Q16" s="35">
        <f>IFERROR(MID($A$1,FIND(" acq",$A$1)-4,4)*1,"")</f>
        <v/>
      </c>
      <c r="R16" s="7" t="n"/>
      <c r="S16" s="111" t="n"/>
    </row>
    <row r="17">
      <c r="A17" s="7" t="n">
        <v>25</v>
      </c>
      <c r="B17" s="7" t="inlineStr">
        <is>
          <t>51993-00</t>
        </is>
      </c>
      <c r="C17" s="7" t="inlineStr">
        <is>
          <t>Replace camera / security equipment</t>
        </is>
      </c>
      <c r="D17" s="40" t="inlineStr">
        <is>
          <t>Replace camera and security equipment</t>
        </is>
      </c>
      <c r="E17" s="67" t="inlineStr">
        <is>
          <t>Capex</t>
        </is>
      </c>
      <c r="F17" s="7" t="inlineStr">
        <is>
          <t>Year 1</t>
        </is>
      </c>
      <c r="G17" s="20" t="n">
        <v>51000</v>
      </c>
      <c r="H17" s="20" t="n">
        <v>50000</v>
      </c>
      <c r="I17" s="21">
        <f>G17-H17</f>
        <v/>
      </c>
      <c r="J17" s="8">
        <f>IF(G17=0,0,H17/G17)</f>
        <v/>
      </c>
      <c r="K17" s="35" t="inlineStr">
        <is>
          <t>N/A</t>
        </is>
      </c>
      <c r="L17" s="8">
        <f>MIN(J17,1)</f>
        <v/>
      </c>
      <c r="M17" t="inlineStr">
        <is>
          <t>Replace camera and security equipment</t>
        </is>
      </c>
      <c r="N17" s="7">
        <f>IF(E17="GC","1st Call","Other")</f>
        <v/>
      </c>
      <c r="O17" s="7">
        <f>IF(L17&gt;=1,"Complete",IF(L17&gt;0,"In Progress","Not Started"))</f>
        <v/>
      </c>
      <c r="Q17" s="35">
        <f>IFERROR(MID($A$1,FIND(" acq",$A$1)-4,4)*1,"")</f>
        <v/>
      </c>
      <c r="R17" s="7" t="n"/>
      <c r="S17" s="111" t="n"/>
    </row>
    <row r="18">
      <c r="A18" s="17" t="n">
        <v>54</v>
      </c>
      <c r="B18" s="7" t="inlineStr">
        <is>
          <t>51070-00</t>
        </is>
      </c>
      <c r="C18" s="7" t="inlineStr">
        <is>
          <t>Wall framing</t>
        </is>
      </c>
      <c r="D18" s="40" t="inlineStr">
        <is>
          <t>Replace damaged framing in gable ends</t>
        </is>
      </c>
      <c r="E18" s="41" t="inlineStr">
        <is>
          <t>GC</t>
        </is>
      </c>
      <c r="F18" s="7" t="inlineStr">
        <is>
          <t>Year 1</t>
        </is>
      </c>
      <c r="G18" s="20" t="n">
        <v>50000</v>
      </c>
      <c r="H18" s="20" t="n">
        <v>50000</v>
      </c>
      <c r="I18" s="21">
        <f>G18-H18</f>
        <v/>
      </c>
      <c r="J18" s="8">
        <f>IF(G18=0,0,H18/G18)</f>
        <v/>
      </c>
      <c r="K18" s="35" t="n">
        <v>0</v>
      </c>
      <c r="L18" s="8">
        <f>MIN(J18,1)</f>
        <v/>
      </c>
      <c r="M18" t="inlineStr">
        <is>
          <t>Replace damaged framing in gable ends</t>
        </is>
      </c>
      <c r="N18" s="7">
        <f>IF(E18="GC","1st Call","Other")</f>
        <v/>
      </c>
      <c r="O18" s="7">
        <f>IF(L18&gt;=1,"Complete",IF(L18&gt;0,"In Progress","Not Started"))</f>
        <v/>
      </c>
      <c r="Q18" s="35">
        <f>IFERROR(MID($A$1,FIND(" acq",$A$1)-4,4)*1,"")</f>
        <v/>
      </c>
      <c r="R18" s="7" t="n"/>
      <c r="S18" s="111" t="n"/>
    </row>
    <row r="19">
      <c r="A19" s="7" t="n">
        <v>69</v>
      </c>
      <c r="B19" s="7" t="inlineStr">
        <is>
          <t>51077-00</t>
        </is>
      </c>
      <c r="C19" s="7" t="inlineStr">
        <is>
          <t>Repair patio/balcony railings</t>
        </is>
      </c>
      <c r="D19" s="40" t="inlineStr">
        <is>
          <t>Patio fence repairs</t>
        </is>
      </c>
      <c r="E19" s="41" t="inlineStr">
        <is>
          <t>GC</t>
        </is>
      </c>
      <c r="F19" s="7" t="inlineStr">
        <is>
          <t>Year 1</t>
        </is>
      </c>
      <c r="G19" s="20" t="n">
        <v>48000</v>
      </c>
      <c r="H19" s="20" t="n">
        <v>48000</v>
      </c>
      <c r="I19" s="21">
        <f>G19-H19</f>
        <v/>
      </c>
      <c r="J19" s="8">
        <f>IF(G19=0,0,H19/G19)</f>
        <v/>
      </c>
      <c r="K19" s="35" t="n">
        <v>0</v>
      </c>
      <c r="L19" s="8">
        <f>MIN(J19,1)</f>
        <v/>
      </c>
      <c r="M19" t="inlineStr">
        <is>
          <t>Patio fence repairs</t>
        </is>
      </c>
      <c r="N19" s="7">
        <f>IF(E19="GC","1st Call","Other")</f>
        <v/>
      </c>
      <c r="O19" s="7">
        <f>IF(L19&gt;=1,"Complete",IF(L19&gt;0,"In Progress","Not Started"))</f>
        <v/>
      </c>
      <c r="Q19" s="35">
        <f>IFERROR(MID($A$1,FIND(" acq",$A$1)-4,4)*1,"")</f>
        <v/>
      </c>
      <c r="R19" s="7" t="n"/>
      <c r="S19" s="111" t="n"/>
    </row>
    <row r="20">
      <c r="A20" s="17" t="n">
        <v>71</v>
      </c>
      <c r="B20" s="7" t="inlineStr">
        <is>
          <t>51075-00</t>
        </is>
      </c>
      <c r="C20" s="7" t="inlineStr">
        <is>
          <t>Expansion Joints</t>
        </is>
      </c>
      <c r="D20" s="40" t="inlineStr">
        <is>
          <t>Replace stucco expansion joints</t>
        </is>
      </c>
      <c r="E20" s="41" t="inlineStr">
        <is>
          <t>GC</t>
        </is>
      </c>
      <c r="F20" s="7" t="inlineStr">
        <is>
          <t>Year 1</t>
        </is>
      </c>
      <c r="G20" s="20" t="n">
        <v>48000</v>
      </c>
      <c r="H20" s="20" t="n">
        <v>48000</v>
      </c>
      <c r="I20" s="21">
        <f>G20-H20</f>
        <v/>
      </c>
      <c r="J20" s="8">
        <f>IF(G20=0,0,H20/G20)</f>
        <v/>
      </c>
      <c r="K20" s="35" t="n">
        <v>0</v>
      </c>
      <c r="L20" s="8">
        <f>MIN(J20,1)</f>
        <v/>
      </c>
      <c r="M20" t="inlineStr">
        <is>
          <t>Replace stucco expansion joints</t>
        </is>
      </c>
      <c r="N20" s="7">
        <f>IF(E20="GC","1st Call","Other")</f>
        <v/>
      </c>
      <c r="O20" s="7">
        <f>IF(L20&gt;=1,"Complete",IF(L20&gt;0,"In Progress","Not Started"))</f>
        <v/>
      </c>
      <c r="Q20" s="35">
        <f>IFERROR(MID($A$1,FIND(" acq",$A$1)-4,4)*1,"")</f>
        <v/>
      </c>
      <c r="R20" s="7" t="n"/>
      <c r="S20" s="111" t="n"/>
    </row>
    <row r="21" ht="120" customHeight="1">
      <c r="A21" s="7" t="n">
        <v>24</v>
      </c>
      <c r="B21" s="7" t="inlineStr">
        <is>
          <t>51043-00</t>
        </is>
      </c>
      <c r="C21" s="7" t="inlineStr">
        <is>
          <t>Landscaping</t>
        </is>
      </c>
      <c r="D21" s="40" t="inlineStr">
        <is>
          <t>Tree trim 
Equity PCA Item 3.2.4- $5,000- Overgrown tress were observed throughout the subject property. Many of the overgrown trees have extended over the roofline, which has resulted in accumulation of tree leaf debris on the roofing systems. No portion of any trees should be in contact with the building exterior or roof line. It is recommended that the trees be trimmed back.</t>
        </is>
      </c>
      <c r="E21" s="41" t="inlineStr">
        <is>
          <t>GC</t>
        </is>
      </c>
      <c r="F21" s="7" t="inlineStr">
        <is>
          <t>Year 1</t>
        </is>
      </c>
      <c r="G21" s="20" t="n">
        <v>42000</v>
      </c>
      <c r="H21" s="20" t="n">
        <v>42000</v>
      </c>
      <c r="I21" s="21">
        <f>G21-H21</f>
        <v/>
      </c>
      <c r="J21" s="8">
        <f>IF(G21=0,0,H21/G21)</f>
        <v/>
      </c>
      <c r="K21" s="35" t="n">
        <v>0</v>
      </c>
      <c r="L21" s="8">
        <f>MIN(J21,1)</f>
        <v/>
      </c>
      <c r="M21" t="inlineStr">
        <is>
          <t>Tree trim 
Equity PCA Item 3.2.4- $5,000- Overgrown tress were observed throughout the subject property. Many of the overgrown trees have extended over the roofline, which has resulted in accumulation</t>
        </is>
      </c>
      <c r="N21" s="7">
        <f>IF(E21="GC","1st Call","Other")</f>
        <v/>
      </c>
      <c r="O21" s="7">
        <f>IF(L21&gt;=1,"Complete",IF(L21&gt;0,"In Progress","Not Started"))</f>
        <v/>
      </c>
      <c r="Q21" s="35">
        <f>IFERROR(MID($A$1,FIND(" acq",$A$1)-4,4)*1,"")</f>
        <v/>
      </c>
      <c r="R21" s="7" t="n"/>
      <c r="S21" s="111" t="n"/>
    </row>
    <row r="22" ht="135" customHeight="1">
      <c r="A22" s="17" t="n">
        <v>22</v>
      </c>
      <c r="B22" s="7" t="inlineStr">
        <is>
          <t>51091-00</t>
        </is>
      </c>
      <c r="C22" s="7" t="inlineStr">
        <is>
          <t>Sidewalks</t>
        </is>
      </c>
      <c r="D22" s="40" t="inlineStr">
        <is>
          <t>Replace trip hazards
Lender PCR Item- $3,000- Sidewalks were observed to have uneven edges, resulting in trip hazards. These conditions were specifically observed by Units: 1320-215, 1310-126, 1310-124, 1310-118, and by Buildings 1360 and 1350.
Equity PCA Item 3.2.3- $25,000- Potential trip hazards consisting of vertical and horizontal separation were present throughout the site. Sectional replacement or grinding is recommended as necessary.</t>
        </is>
      </c>
      <c r="E22" s="41" t="inlineStr">
        <is>
          <t>GC</t>
        </is>
      </c>
      <c r="F22" s="7" t="inlineStr">
        <is>
          <t>Year 1</t>
        </is>
      </c>
      <c r="G22" s="20" t="n">
        <v>36000</v>
      </c>
      <c r="H22" s="20" t="n">
        <v>36000</v>
      </c>
      <c r="I22" s="21">
        <f>G22-H22</f>
        <v/>
      </c>
      <c r="J22" s="8">
        <f>IF(G22=0,0,H22/G22)</f>
        <v/>
      </c>
      <c r="K22" s="35" t="n">
        <v>0</v>
      </c>
      <c r="L22" s="8">
        <f>MIN(J22,1)</f>
        <v/>
      </c>
      <c r="M22" t="inlineStr">
        <is>
          <t>Replace trip hazards
Lender PCR Item- $3,000- Sidewalks were observed to have uneven edges, resulting in trip hazards. These conditions were specifically observed by Units: 1320-215, 1310-126, 1310-12</t>
        </is>
      </c>
      <c r="N22" s="7">
        <f>IF(E22="GC","1st Call","Other")</f>
        <v/>
      </c>
      <c r="O22" s="7">
        <f>IF(L22&gt;=1,"Complete",IF(L22&gt;0,"In Progress","Not Started"))</f>
        <v/>
      </c>
      <c r="Q22" s="35">
        <f>IFERROR(MID($A$1,FIND(" acq",$A$1)-4,4)*1,"")</f>
        <v/>
      </c>
      <c r="R22" s="7" t="n"/>
      <c r="S22" s="131" t="n">
        <v>45766</v>
      </c>
    </row>
    <row r="23">
      <c r="A23" s="7" t="n">
        <v>68</v>
      </c>
      <c r="B23" s="7" t="inlineStr">
        <is>
          <t>51070-00</t>
        </is>
      </c>
      <c r="C23" s="7" t="inlineStr">
        <is>
          <t>Replace equipment screen</t>
        </is>
      </c>
      <c r="D23" s="40" t="inlineStr">
        <is>
          <t>PCA 4.4.1 - Replace equipment screen</t>
        </is>
      </c>
      <c r="E23" s="41" t="inlineStr">
        <is>
          <t>GC</t>
        </is>
      </c>
      <c r="F23" s="7" t="inlineStr">
        <is>
          <t>Year 1</t>
        </is>
      </c>
      <c r="G23" s="20" t="n">
        <v>36000</v>
      </c>
      <c r="H23" s="20" t="n">
        <v>36000</v>
      </c>
      <c r="I23" s="21">
        <f>G23-H23</f>
        <v/>
      </c>
      <c r="J23" s="8">
        <f>IF(G23=0,0,H23/G23)</f>
        <v/>
      </c>
      <c r="K23" s="35" t="n">
        <v>0</v>
      </c>
      <c r="L23" s="8">
        <f>MIN(J23,1)</f>
        <v/>
      </c>
      <c r="M23" t="inlineStr">
        <is>
          <t>PCA 4.4.1 - Replace equipment screen</t>
        </is>
      </c>
      <c r="N23" s="7">
        <f>IF(E23="GC","1st Call","Other")</f>
        <v/>
      </c>
      <c r="O23" s="7">
        <f>IF(L23&gt;=1,"Complete",IF(L23&gt;0,"In Progress","Not Started"))</f>
        <v/>
      </c>
      <c r="Q23" s="35">
        <f>IFERROR(MID($A$1,FIND(" acq",$A$1)-4,4)*1,"")</f>
        <v/>
      </c>
      <c r="R23" s="7" t="n"/>
      <c r="S23" s="111" t="n"/>
    </row>
    <row r="24">
      <c r="A24" s="17" t="n">
        <v>23</v>
      </c>
      <c r="B24" s="7" t="inlineStr">
        <is>
          <t>51046-00</t>
        </is>
      </c>
      <c r="C24" s="7" t="inlineStr">
        <is>
          <t>Landscape irrigation</t>
        </is>
      </c>
      <c r="D24" s="40" t="inlineStr">
        <is>
          <t>Inspect and repair irrigation</t>
        </is>
      </c>
      <c r="E24" s="41" t="inlineStr">
        <is>
          <t>GC</t>
        </is>
      </c>
      <c r="F24" s="7" t="inlineStr">
        <is>
          <t>Year 1</t>
        </is>
      </c>
      <c r="G24" s="20" t="n">
        <v>32000</v>
      </c>
      <c r="H24" s="20" t="n">
        <v>32000</v>
      </c>
      <c r="I24" s="21">
        <f>G24-H24</f>
        <v/>
      </c>
      <c r="J24" s="8">
        <f>IF(G24=0,0,H24/G24)</f>
        <v/>
      </c>
      <c r="K24" s="35" t="n">
        <v>0</v>
      </c>
      <c r="L24" s="8">
        <f>MIN(J24,1)</f>
        <v/>
      </c>
      <c r="M24" t="inlineStr">
        <is>
          <t>Inspect and repair irrigation</t>
        </is>
      </c>
      <c r="N24" s="7">
        <f>IF(E24="GC","1st Call","Other")</f>
        <v/>
      </c>
      <c r="O24" s="7">
        <f>IF(L24&gt;=1,"Complete",IF(L24&gt;0,"In Progress","Not Started"))</f>
        <v/>
      </c>
      <c r="Q24" s="35">
        <f>IFERROR(MID($A$1,FIND(" acq",$A$1)-4,4)*1,"")</f>
        <v/>
      </c>
      <c r="R24" s="7" t="n"/>
      <c r="S24" s="111" t="n"/>
    </row>
    <row r="25" ht="30" customHeight="1">
      <c r="A25" s="7" t="n">
        <v>40</v>
      </c>
      <c r="B25" s="7" t="inlineStr">
        <is>
          <t>51029-00</t>
        </is>
      </c>
      <c r="C25" s="7" t="inlineStr">
        <is>
          <t>Playground</t>
        </is>
      </c>
      <c r="D25" s="40" t="inlineStr">
        <is>
          <t>Fall zone on 4 playgrounds, misc equipment repairs and replacements</t>
        </is>
      </c>
      <c r="E25" s="41" t="inlineStr">
        <is>
          <t>GC</t>
        </is>
      </c>
      <c r="F25" s="7" t="inlineStr">
        <is>
          <t>Year 1</t>
        </is>
      </c>
      <c r="G25" s="20" t="n">
        <v>30000</v>
      </c>
      <c r="H25" s="20" t="n">
        <v>0</v>
      </c>
      <c r="I25" s="21">
        <f>G25-H25</f>
        <v/>
      </c>
      <c r="J25" s="8">
        <f>IF(G25=0,0,H25/G25)</f>
        <v/>
      </c>
      <c r="K25" s="35" t="n">
        <v>4</v>
      </c>
      <c r="L25" s="8">
        <f>MIN(J25,1)</f>
        <v/>
      </c>
      <c r="M25" t="inlineStr">
        <is>
          <t>Fall zone on 4 playgrounds, misc equipment repairs and replacements</t>
        </is>
      </c>
      <c r="N25" s="7">
        <f>IF(E25="GC","1st Call","Other")</f>
        <v/>
      </c>
      <c r="O25" s="7">
        <f>IF(L25&gt;=1,"Complete",IF(L25&gt;0,"In Progress","Not Started"))</f>
        <v/>
      </c>
      <c r="Q25" s="35">
        <f>IFERROR(MID($A$1,FIND(" acq",$A$1)-4,4)*1,"")</f>
        <v/>
      </c>
      <c r="R25" s="7" t="n"/>
      <c r="S25" s="111" t="n"/>
    </row>
    <row r="26">
      <c r="A26" s="17" t="n">
        <v>134</v>
      </c>
      <c r="B26" s="7" t="inlineStr">
        <is>
          <t>51160-06</t>
        </is>
      </c>
      <c r="C26" s="7" t="inlineStr">
        <is>
          <t>Clubhouse / Office Furniture</t>
        </is>
      </c>
      <c r="D26" s="40" t="inlineStr">
        <is>
          <t>Clubhouse Furniture</t>
        </is>
      </c>
      <c r="E26" s="67" t="inlineStr">
        <is>
          <t>Capex</t>
        </is>
      </c>
      <c r="F26" s="7" t="inlineStr">
        <is>
          <t>Year 1</t>
        </is>
      </c>
      <c r="G26" s="20" t="n">
        <v>30000</v>
      </c>
      <c r="H26" s="20" t="n">
        <v>0</v>
      </c>
      <c r="I26" s="21">
        <f>G26-H26</f>
        <v/>
      </c>
      <c r="J26" s="8">
        <f>IF(G26=0,0,H26/G26)</f>
        <v/>
      </c>
      <c r="K26" s="35" t="inlineStr">
        <is>
          <t>N/A</t>
        </is>
      </c>
      <c r="L26" s="8">
        <f>MIN(J26,1)</f>
        <v/>
      </c>
      <c r="M26" t="inlineStr">
        <is>
          <t>Clubhouse Furniture</t>
        </is>
      </c>
      <c r="N26" s="7">
        <f>IF(E26="GC","1st Call","Other")</f>
        <v/>
      </c>
      <c r="O26" s="7">
        <f>IF(L26&gt;=1,"Complete",IF(L26&gt;0,"In Progress","Not Started"))</f>
        <v/>
      </c>
      <c r="Q26" s="35">
        <f>IFERROR(MID($A$1,FIND(" acq",$A$1)-4,4)*1,"")</f>
        <v/>
      </c>
      <c r="R26" s="7" t="n"/>
      <c r="S26" s="111" t="n"/>
    </row>
    <row r="27">
      <c r="A27" s="7" t="n">
        <v>81</v>
      </c>
      <c r="B27" s="7" t="inlineStr">
        <is>
          <t>51071-00</t>
        </is>
      </c>
      <c r="C27" s="7" t="inlineStr">
        <is>
          <t>Gutters &amp; downspouts</t>
        </is>
      </c>
      <c r="D27" s="40" t="inlineStr">
        <is>
          <t>Clean and repair gutters</t>
        </is>
      </c>
      <c r="E27" s="41" t="inlineStr">
        <is>
          <t>GC</t>
        </is>
      </c>
      <c r="F27" s="7" t="inlineStr">
        <is>
          <t>Year 1</t>
        </is>
      </c>
      <c r="G27" s="20" t="n">
        <v>29274</v>
      </c>
      <c r="H27" s="20" t="n">
        <v>29274</v>
      </c>
      <c r="I27" s="21">
        <f>G27-H27</f>
        <v/>
      </c>
      <c r="J27" s="8">
        <f>IF(G27=0,0,H27/G27)</f>
        <v/>
      </c>
      <c r="K27" s="35" t="n">
        <v>0</v>
      </c>
      <c r="L27" s="8">
        <f>MIN(J27,1)</f>
        <v/>
      </c>
      <c r="M27" t="inlineStr">
        <is>
          <t>Clean and repair gutters</t>
        </is>
      </c>
      <c r="N27" s="7">
        <f>IF(E27="GC","1st Call","Other")</f>
        <v/>
      </c>
      <c r="O27" s="7">
        <f>IF(L27&gt;=1,"Complete",IF(L27&gt;0,"In Progress","Not Started"))</f>
        <v/>
      </c>
      <c r="Q27" s="35">
        <f>IFERROR(MID($A$1,FIND(" acq",$A$1)-4,4)*1,"")</f>
        <v/>
      </c>
      <c r="R27" s="7" t="n"/>
      <c r="S27" s="111" t="n"/>
    </row>
    <row r="28" ht="90" customHeight="1">
      <c r="A28" s="17" t="n">
        <v>162</v>
      </c>
      <c r="B28" s="7" t="inlineStr">
        <is>
          <t>51140-00</t>
        </is>
      </c>
      <c r="C28" s="7" t="inlineStr">
        <is>
          <t>Electrical distribution</t>
        </is>
      </c>
      <c r="D28" s="40" t="inlineStr">
        <is>
          <t>Inspect and repair lighting controllers on all buildings
Contingency for electrical panel upgrades/replacements starting yr 4 - $25,000 Equity PCA Item 5.3- $2,500- Several electrical boxes were observed missing cover plates. Due to the life safety nature of this condition, installation of cover plates at all electrical boxes is recommended. $27,500 total</t>
        </is>
      </c>
      <c r="E28" s="41" t="inlineStr">
        <is>
          <t>GC</t>
        </is>
      </c>
      <c r="F28" s="7" t="inlineStr">
        <is>
          <t>Year 1</t>
        </is>
      </c>
      <c r="G28" s="20" t="n">
        <v>27500</v>
      </c>
      <c r="H28" s="20" t="n">
        <v>25000</v>
      </c>
      <c r="I28" s="21">
        <f>G28-H28</f>
        <v/>
      </c>
      <c r="J28" s="8">
        <f>IF(G28=0,0,H28/G28)</f>
        <v/>
      </c>
      <c r="K28" s="35" t="n">
        <v>1</v>
      </c>
      <c r="L28" s="8">
        <f>MIN(J28,1)</f>
        <v/>
      </c>
      <c r="M28" t="inlineStr">
        <is>
          <t>Inspect and repair lighting controllers on all buildings
Contingency for electrical panel upgrades/replacements starting yr 4 - $25,000 Equity PCA Item 5.3- $2,500- Several electrical boxes were obser</t>
        </is>
      </c>
      <c r="N28" s="7">
        <f>IF(E28="GC","1st Call","Other")</f>
        <v/>
      </c>
      <c r="O28" s="7">
        <f>IF(L28&gt;=1,"Complete",IF(L28&gt;0,"In Progress","Not Started"))</f>
        <v/>
      </c>
      <c r="Q28" s="35">
        <f>IFERROR(MID($A$1,FIND(" acq",$A$1)-4,4)*1,"")</f>
        <v/>
      </c>
      <c r="R28" s="7" t="n"/>
      <c r="S28" s="111" t="n"/>
    </row>
    <row r="29">
      <c r="A29" s="7" t="n">
        <v>80</v>
      </c>
      <c r="B29" s="7" t="inlineStr">
        <is>
          <t>51062-00</t>
        </is>
      </c>
      <c r="C29" s="7" t="inlineStr">
        <is>
          <t>Roofing Maintenance</t>
        </is>
      </c>
      <c r="D29" s="40" t="inlineStr">
        <is>
          <t>PCA 4.4.1 All roof sections: Annual maintenance</t>
        </is>
      </c>
      <c r="E29" s="41" t="inlineStr">
        <is>
          <t>GC</t>
        </is>
      </c>
      <c r="F29" s="7" t="inlineStr">
        <is>
          <t>Year 1</t>
        </is>
      </c>
      <c r="G29" s="20" t="n">
        <v>25243</v>
      </c>
      <c r="H29" s="20" t="n">
        <v>24840</v>
      </c>
      <c r="I29" s="21">
        <f>G29-H29</f>
        <v/>
      </c>
      <c r="J29" s="8">
        <f>IF(G29=0,0,H29/G29)</f>
        <v/>
      </c>
      <c r="K29" s="35" t="n">
        <v>1</v>
      </c>
      <c r="L29" s="8">
        <f>MIN(J29,1)</f>
        <v/>
      </c>
      <c r="M29" t="inlineStr">
        <is>
          <t>PCA 4.4.1 All roof sections: Annual maintenance</t>
        </is>
      </c>
      <c r="N29" s="7">
        <f>IF(E29="GC","1st Call","Other")</f>
        <v/>
      </c>
      <c r="O29" s="7">
        <f>IF(L29&gt;=1,"Complete",IF(L29&gt;0,"In Progress","Not Started"))</f>
        <v/>
      </c>
      <c r="Q29" s="35">
        <f>IFERROR(MID($A$1,FIND(" acq",$A$1)-4,4)*1,"")</f>
        <v/>
      </c>
      <c r="R29" s="7" t="n"/>
      <c r="S29" s="111" t="n"/>
    </row>
    <row r="30">
      <c r="A30" s="17" t="n">
        <v>55</v>
      </c>
      <c r="B30" s="7" t="inlineStr">
        <is>
          <t>51072-00</t>
        </is>
      </c>
      <c r="C30" s="7" t="inlineStr">
        <is>
          <t>Repair exterior stair treads and stringers</t>
        </is>
      </c>
      <c r="D30" s="40" t="inlineStr">
        <is>
          <t>Secure railings</t>
        </is>
      </c>
      <c r="E30" s="41" t="inlineStr">
        <is>
          <t>GC</t>
        </is>
      </c>
      <c r="F30" s="7" t="inlineStr">
        <is>
          <t>Year 1</t>
        </is>
      </c>
      <c r="G30" s="20" t="n">
        <v>24000</v>
      </c>
      <c r="H30" s="20" t="n">
        <v>24000</v>
      </c>
      <c r="I30" s="21">
        <f>G30-H30</f>
        <v/>
      </c>
      <c r="J30" s="8">
        <f>IF(G30=0,0,H30/G30)</f>
        <v/>
      </c>
      <c r="K30" s="35" t="n">
        <v>0</v>
      </c>
      <c r="L30" s="8">
        <f>MIN(J30,1)</f>
        <v/>
      </c>
      <c r="M30" t="inlineStr">
        <is>
          <t>Secure railings</t>
        </is>
      </c>
      <c r="N30" s="7">
        <f>IF(E30="GC","1st Call","Other")</f>
        <v/>
      </c>
      <c r="O30" s="7">
        <f>IF(L30&gt;=1,"Complete",IF(L30&gt;0,"In Progress","Not Started"))</f>
        <v/>
      </c>
      <c r="Q30" s="35">
        <f>IFERROR(MID($A$1,FIND(" acq",$A$1)-4,4)*1,"")</f>
        <v/>
      </c>
      <c r="R30" s="7" t="n"/>
      <c r="S30" s="111" t="n"/>
    </row>
    <row r="31">
      <c r="A31" s="7" t="n">
        <v>56</v>
      </c>
      <c r="B31" s="7" t="inlineStr">
        <is>
          <t>51072-00</t>
        </is>
      </c>
      <c r="C31" s="7" t="inlineStr">
        <is>
          <t>Repair balcony framing &amp; decking</t>
        </is>
      </c>
      <c r="D31" s="40" t="inlineStr">
        <is>
          <t>Balcony Decking</t>
        </is>
      </c>
      <c r="E31" s="41" t="inlineStr">
        <is>
          <t>GC</t>
        </is>
      </c>
      <c r="F31" s="7" t="inlineStr">
        <is>
          <t>Year 1</t>
        </is>
      </c>
      <c r="G31" s="20" t="n">
        <v>24000</v>
      </c>
      <c r="H31" s="20" t="n">
        <v>24000</v>
      </c>
      <c r="I31" s="21">
        <f>G31-H31</f>
        <v/>
      </c>
      <c r="J31" s="8">
        <f>IF(G31=0,0,H31/G31)</f>
        <v/>
      </c>
      <c r="K31" s="35" t="n">
        <v>0</v>
      </c>
      <c r="L31" s="8">
        <f>MIN(J31,1)</f>
        <v/>
      </c>
      <c r="M31" t="inlineStr">
        <is>
          <t>Balcony Decking</t>
        </is>
      </c>
      <c r="N31" s="7">
        <f>IF(E31="GC","1st Call","Other")</f>
        <v/>
      </c>
      <c r="O31" s="7">
        <f>IF(L31&gt;=1,"Complete",IF(L31&gt;0,"In Progress","Not Started"))</f>
        <v/>
      </c>
      <c r="Q31" s="35">
        <f>IFERROR(MID($A$1,FIND(" acq",$A$1)-4,4)*1,"")</f>
        <v/>
      </c>
      <c r="R31" s="7" t="n"/>
      <c r="S31" s="111" t="n"/>
    </row>
    <row r="32">
      <c r="A32" s="17" t="n">
        <v>82</v>
      </c>
      <c r="B32" s="7" t="inlineStr">
        <is>
          <t>51062-00</t>
        </is>
      </c>
      <c r="C32" s="7" t="inlineStr">
        <is>
          <t>Flashing</t>
        </is>
      </c>
      <c r="D32" s="40" t="inlineStr">
        <is>
          <t>Replace damaged flashing</t>
        </is>
      </c>
      <c r="E32" s="41" t="inlineStr">
        <is>
          <t>GC</t>
        </is>
      </c>
      <c r="F32" s="7" t="inlineStr">
        <is>
          <t>Year 1</t>
        </is>
      </c>
      <c r="G32" s="20" t="n">
        <v>24000</v>
      </c>
      <c r="H32" s="20" t="n">
        <v>24000</v>
      </c>
      <c r="I32" s="21">
        <f>G32-H32</f>
        <v/>
      </c>
      <c r="J32" s="8">
        <f>IF(G32=0,0,H32/G32)</f>
        <v/>
      </c>
      <c r="K32" s="35" t="n">
        <v>0</v>
      </c>
      <c r="L32" s="8">
        <f>MIN(J32,1)</f>
        <v/>
      </c>
      <c r="M32" t="inlineStr">
        <is>
          <t>Replace damaged flashing</t>
        </is>
      </c>
      <c r="N32" s="7">
        <f>IF(E32="GC","1st Call","Other")</f>
        <v/>
      </c>
      <c r="O32" s="7">
        <f>IF(L32&gt;=1,"Complete",IF(L32&gt;0,"In Progress","Not Started"))</f>
        <v/>
      </c>
      <c r="Q32" s="35">
        <f>IFERROR(MID($A$1,FIND(" acq",$A$1)-4,4)*1,"")</f>
        <v/>
      </c>
      <c r="R32" s="7" t="n"/>
      <c r="S32" s="111" t="n"/>
    </row>
    <row r="33">
      <c r="A33" s="7" t="n">
        <v>83</v>
      </c>
      <c r="B33" s="7" t="inlineStr">
        <is>
          <t>51062-00</t>
        </is>
      </c>
      <c r="C33" s="7" t="inlineStr">
        <is>
          <t xml:space="preserve">Sealants &amp; caulking </t>
        </is>
      </c>
      <c r="D33" s="40" t="inlineStr">
        <is>
          <t>Seal transition to stucco from siding</t>
        </is>
      </c>
      <c r="E33" s="41" t="inlineStr">
        <is>
          <t>GC</t>
        </is>
      </c>
      <c r="F33" s="7" t="inlineStr">
        <is>
          <t>Year 1</t>
        </is>
      </c>
      <c r="G33" s="20" t="n">
        <v>24000</v>
      </c>
      <c r="H33" s="20" t="n">
        <v>24000</v>
      </c>
      <c r="I33" s="21">
        <f>G33-H33</f>
        <v/>
      </c>
      <c r="J33" s="8">
        <f>IF(G33=0,0,H33/G33)</f>
        <v/>
      </c>
      <c r="K33" s="35" t="n">
        <v>0</v>
      </c>
      <c r="L33" s="8">
        <f>MIN(J33,1)</f>
        <v/>
      </c>
      <c r="M33" t="inlineStr">
        <is>
          <t>Seal transition to stucco from siding</t>
        </is>
      </c>
      <c r="N33" s="7">
        <f>IF(E33="GC","1st Call","Other")</f>
        <v/>
      </c>
      <c r="O33" s="7">
        <f>IF(L33&gt;=1,"Complete",IF(L33&gt;0,"In Progress","Not Started"))</f>
        <v/>
      </c>
      <c r="Q33" s="35">
        <f>IFERROR(MID($A$1,FIND(" acq",$A$1)-4,4)*1,"")</f>
        <v/>
      </c>
      <c r="R33" s="7" t="n"/>
      <c r="S33" s="111" t="n"/>
    </row>
    <row r="34">
      <c r="A34" s="17" t="n">
        <v>18</v>
      </c>
      <c r="B34" s="7" t="inlineStr">
        <is>
          <t>51130-00</t>
        </is>
      </c>
      <c r="C34" s="7" t="inlineStr">
        <is>
          <t>Storm sewer piping</t>
        </is>
      </c>
      <c r="D34" s="40" t="inlineStr">
        <is>
          <t>Clean storm drains</t>
        </is>
      </c>
      <c r="E34" s="41" t="inlineStr">
        <is>
          <t>GC</t>
        </is>
      </c>
      <c r="F34" s="7" t="inlineStr">
        <is>
          <t>Year 1</t>
        </is>
      </c>
      <c r="G34" s="20" t="n">
        <v>22000</v>
      </c>
      <c r="H34" s="20" t="n">
        <v>22000</v>
      </c>
      <c r="I34" s="21">
        <f>G34-H34</f>
        <v/>
      </c>
      <c r="J34" s="8">
        <f>IF(G34=0,0,H34/G34)</f>
        <v/>
      </c>
      <c r="K34" s="35" t="n">
        <v>0</v>
      </c>
      <c r="L34" s="8">
        <f>MIN(J34,1)</f>
        <v/>
      </c>
      <c r="M34" t="inlineStr">
        <is>
          <t>Clean storm drains</t>
        </is>
      </c>
      <c r="N34" s="7">
        <f>IF(E34="GC","1st Call","Other")</f>
        <v/>
      </c>
      <c r="O34" s="7">
        <f>IF(L34&gt;=1,"Complete",IF(L34&gt;0,"In Progress","Not Started"))</f>
        <v/>
      </c>
      <c r="Q34" s="35">
        <f>IFERROR(MID($A$1,FIND(" acq",$A$1)-4,4)*1,"")</f>
        <v/>
      </c>
      <c r="R34" s="7" t="n"/>
      <c r="S34" s="111" t="n"/>
    </row>
    <row r="35">
      <c r="A35" s="7" t="n">
        <v>19</v>
      </c>
      <c r="B35" s="7" t="inlineStr">
        <is>
          <t>51053-00</t>
        </is>
      </c>
      <c r="C35" s="7" t="inlineStr">
        <is>
          <t>Stripe parking areas</t>
        </is>
      </c>
      <c r="D35" s="40" t="inlineStr">
        <is>
          <t>Restripe parking lot</t>
        </is>
      </c>
      <c r="E35" s="41" t="inlineStr">
        <is>
          <t>GC</t>
        </is>
      </c>
      <c r="F35" s="7" t="inlineStr">
        <is>
          <t>Year 1</t>
        </is>
      </c>
      <c r="G35" s="20" t="n">
        <v>21000</v>
      </c>
      <c r="H35" s="20" t="n">
        <v>21000</v>
      </c>
      <c r="I35" s="21">
        <f>G35-H35</f>
        <v/>
      </c>
      <c r="J35" s="8">
        <f>IF(G35=0,0,H35/G35)</f>
        <v/>
      </c>
      <c r="K35" s="35" t="n">
        <v>0</v>
      </c>
      <c r="L35" s="8">
        <f>MIN(J35,1)</f>
        <v/>
      </c>
      <c r="M35" t="inlineStr">
        <is>
          <t>Restripe parking lot</t>
        </is>
      </c>
      <c r="N35" s="7">
        <f>IF(E35="GC","1st Call","Other")</f>
        <v/>
      </c>
      <c r="O35" s="7">
        <f>IF(L35&gt;=1,"Complete",IF(L35&gt;0,"In Progress","Not Started"))</f>
        <v/>
      </c>
      <c r="Q35" s="35">
        <f>IFERROR(MID($A$1,FIND(" acq",$A$1)-4,4)*1,"")</f>
        <v/>
      </c>
      <c r="R35" s="7" t="n"/>
      <c r="S35" s="111" t="n"/>
    </row>
    <row r="36" ht="30" customHeight="1">
      <c r="A36" s="17" t="n">
        <v>60</v>
      </c>
      <c r="B36" s="7" t="inlineStr">
        <is>
          <t>51076-00</t>
        </is>
      </c>
      <c r="C36" s="7" t="inlineStr">
        <is>
          <t>Repair masonary fence</t>
        </is>
      </c>
      <c r="D36" s="40" t="inlineStr">
        <is>
          <t>PCA 4.2 - Remediation and/or sectional replacement of masonry perimeter fence.</t>
        </is>
      </c>
      <c r="E36" s="41" t="inlineStr">
        <is>
          <t>GC</t>
        </is>
      </c>
      <c r="F36" s="7" t="inlineStr">
        <is>
          <t>Year 1</t>
        </is>
      </c>
      <c r="G36" s="20" t="n">
        <v>20000</v>
      </c>
      <c r="H36" s="20" t="n">
        <v>20000</v>
      </c>
      <c r="I36" s="21">
        <f>G36-H36</f>
        <v/>
      </c>
      <c r="J36" s="8">
        <f>IF(G36=0,0,H36/G36)</f>
        <v/>
      </c>
      <c r="K36" s="35" t="n">
        <v>0</v>
      </c>
      <c r="L36" s="8">
        <f>MIN(J36,1)</f>
        <v/>
      </c>
      <c r="M36" t="inlineStr">
        <is>
          <t>PCA 4.2 - Remediation and/or sectional replacement of masonry perimeter fence.</t>
        </is>
      </c>
      <c r="N36" s="7">
        <f>IF(E36="GC","1st Call","Other")</f>
        <v/>
      </c>
      <c r="O36" s="7">
        <f>IF(L36&gt;=1,"Complete",IF(L36&gt;0,"In Progress","Not Started"))</f>
        <v/>
      </c>
      <c r="Q36" s="35">
        <f>IFERROR(MID($A$1,FIND(" acq",$A$1)-4,4)*1,"")</f>
        <v/>
      </c>
      <c r="R36" s="7" t="n"/>
      <c r="S36" s="111" t="n"/>
    </row>
    <row r="37">
      <c r="A37" s="7" t="n">
        <v>61</v>
      </c>
      <c r="B37" s="7" t="inlineStr">
        <is>
          <t>51090-00</t>
        </is>
      </c>
      <c r="C37" s="7" t="inlineStr">
        <is>
          <t>Repair concrete stairs</t>
        </is>
      </c>
      <c r="D37" s="40" t="inlineStr">
        <is>
          <t>PCA 4.2 - Repair or replace damaged concrete treads at stairs.</t>
        </is>
      </c>
      <c r="E37" s="41" t="inlineStr">
        <is>
          <t>GC</t>
        </is>
      </c>
      <c r="F37" s="7" t="inlineStr">
        <is>
          <t>Year 1</t>
        </is>
      </c>
      <c r="G37" s="20" t="n">
        <v>20000</v>
      </c>
      <c r="H37" s="20" t="n">
        <v>20000</v>
      </c>
      <c r="I37" s="21">
        <f>G37-H37</f>
        <v/>
      </c>
      <c r="J37" s="8">
        <f>IF(G37=0,0,H37/G37)</f>
        <v/>
      </c>
      <c r="K37" s="35" t="n">
        <v>0</v>
      </c>
      <c r="L37" s="8">
        <f>MIN(J37,1)</f>
        <v/>
      </c>
      <c r="M37" t="inlineStr">
        <is>
          <t>PCA 4.2 - Repair or replace damaged concrete treads at stairs.</t>
        </is>
      </c>
      <c r="N37" s="7">
        <f>IF(E37="GC","1st Call","Other")</f>
        <v/>
      </c>
      <c r="O37" s="7">
        <f>IF(L37&gt;=1,"Complete",IF(L37&gt;0,"In Progress","Not Started"))</f>
        <v/>
      </c>
      <c r="Q37" s="35">
        <f>IFERROR(MID($A$1,FIND(" acq",$A$1)-4,4)*1,"")</f>
        <v/>
      </c>
      <c r="R37" s="7" t="n"/>
      <c r="S37" s="111" t="n"/>
    </row>
    <row r="38" ht="30" customHeight="1">
      <c r="A38" s="17" t="n">
        <v>63</v>
      </c>
      <c r="B38" s="7" t="inlineStr">
        <is>
          <t>51070-00</t>
        </is>
      </c>
      <c r="C38" s="7" t="inlineStr">
        <is>
          <t>Repair exposed wood beams</t>
        </is>
      </c>
      <c r="D38" s="40" t="inlineStr">
        <is>
          <t>PCA 4.2 -Remediate wood deterioration of exterior exposed wood beams and vertical braces</t>
        </is>
      </c>
      <c r="E38" s="41" t="inlineStr">
        <is>
          <t>GC</t>
        </is>
      </c>
      <c r="F38" s="7" t="inlineStr">
        <is>
          <t>Year 1</t>
        </is>
      </c>
      <c r="G38" s="20" t="n">
        <v>15000</v>
      </c>
      <c r="H38" s="20" t="n">
        <v>15000</v>
      </c>
      <c r="I38" s="21">
        <f>G38-H38</f>
        <v/>
      </c>
      <c r="J38" s="8">
        <f>IF(G38=0,0,H38/G38)</f>
        <v/>
      </c>
      <c r="K38" s="35" t="n">
        <v>0</v>
      </c>
      <c r="L38" s="8">
        <f>MIN(J38,1)</f>
        <v/>
      </c>
      <c r="M38" t="inlineStr">
        <is>
          <t>PCA 4.2 -Remediate wood deterioration of exterior exposed wood beams and vertical braces</t>
        </is>
      </c>
      <c r="N38" s="7">
        <f>IF(E38="GC","1st Call","Other")</f>
        <v/>
      </c>
      <c r="O38" s="7">
        <f>IF(L38&gt;=1,"Complete",IF(L38&gt;0,"In Progress","Not Started"))</f>
        <v/>
      </c>
      <c r="Q38" s="35">
        <f>IFERROR(MID($A$1,FIND(" acq",$A$1)-4,4)*1,"")</f>
        <v/>
      </c>
      <c r="S38" s="112" t="n"/>
    </row>
    <row r="39">
      <c r="A39" s="7" t="n">
        <v>123</v>
      </c>
      <c r="B39" s="7" t="inlineStr">
        <is>
          <t>51993-00</t>
        </is>
      </c>
      <c r="C39" s="7" t="inlineStr">
        <is>
          <t>Fire Stops</t>
        </is>
      </c>
      <c r="D39" s="40" t="inlineStr">
        <is>
          <t>Basic Fire Stop (Pair covers 4 burner range)- For range vent hoods</t>
        </is>
      </c>
      <c r="E39" s="67" t="inlineStr">
        <is>
          <t>Capex</t>
        </is>
      </c>
      <c r="F39" s="7" t="inlineStr">
        <is>
          <t>Year 1</t>
        </is>
      </c>
      <c r="G39" s="20" t="n">
        <v>14129</v>
      </c>
      <c r="H39" s="20" t="n">
        <v>14102</v>
      </c>
      <c r="I39" s="21">
        <f>G39-H39</f>
        <v/>
      </c>
      <c r="J39" s="8">
        <f>IF(G39=0,0,H39/G39)</f>
        <v/>
      </c>
      <c r="K39" s="35" t="inlineStr">
        <is>
          <t>N/A</t>
        </is>
      </c>
      <c r="L39" s="18">
        <f>MIN(J39,1)</f>
        <v/>
      </c>
      <c r="M39" s="48" t="inlineStr">
        <is>
          <t>Basic Fire Stop (Pair covers 4 burner range)- For range vent hoods</t>
        </is>
      </c>
      <c r="N39" s="48">
        <f>IF(E39="GC","1st Call","Other")</f>
        <v/>
      </c>
      <c r="O39" s="48">
        <f>IF(L39&gt;=1,"Complete",IF(L39&gt;0,"In Progress","Not Started"))</f>
        <v/>
      </c>
      <c r="P39" s="48" t="n"/>
      <c r="Q39" s="70">
        <f>IFERROR(MID($A$1,FIND(" acq",$A$1)-4,4)*1,"")</f>
        <v/>
      </c>
      <c r="S39" s="112" t="n"/>
    </row>
    <row r="40" ht="30" customHeight="1">
      <c r="A40" s="17" t="n">
        <v>59</v>
      </c>
      <c r="B40" s="7" t="inlineStr">
        <is>
          <t>51070-00</t>
        </is>
      </c>
      <c r="C40" s="7" t="inlineStr">
        <is>
          <t>Replace damaged wood</t>
        </is>
      </c>
      <c r="D40" s="40" t="inlineStr">
        <is>
          <t>PCA 4.2 -Allowance for replacement of damaged wood framing during exterior cladding replacement.</t>
        </is>
      </c>
      <c r="E40" s="41" t="inlineStr">
        <is>
          <t>GC</t>
        </is>
      </c>
      <c r="F40" s="7" t="inlineStr">
        <is>
          <t>Year 1</t>
        </is>
      </c>
      <c r="G40" s="20" t="n">
        <v>10000</v>
      </c>
      <c r="H40" s="20" t="n">
        <v>10000</v>
      </c>
      <c r="I40" s="21">
        <f>G40-H40</f>
        <v/>
      </c>
      <c r="J40" s="8">
        <f>IF(G40=0,0,H40/G40)</f>
        <v/>
      </c>
      <c r="K40" s="35" t="n">
        <v>0</v>
      </c>
      <c r="L40" s="8">
        <f>MIN(J40,1)</f>
        <v/>
      </c>
      <c r="M40" t="inlineStr">
        <is>
          <t>PCA 4.2 -Allowance for replacement of damaged wood framing during exterior cladding replacement.</t>
        </is>
      </c>
      <c r="N40" s="7">
        <f>IF(E40="GC","1st Call","Other")</f>
        <v/>
      </c>
      <c r="O40" s="7">
        <f>IF(L40&gt;=1,"Complete",IF(L40&gt;0,"In Progress","Not Started"))</f>
        <v/>
      </c>
      <c r="Q40" s="35">
        <f>IFERROR(MID($A$1,FIND(" acq",$A$1)-4,4)*1,"")</f>
        <v/>
      </c>
      <c r="S40" s="112" t="n"/>
    </row>
    <row r="41">
      <c r="A41" s="7" t="n">
        <v>65</v>
      </c>
      <c r="B41" s="7" t="inlineStr">
        <is>
          <t>51075-00</t>
        </is>
      </c>
      <c r="C41" s="7" t="inlineStr">
        <is>
          <t>Replace deteriorated roof-lines</t>
        </is>
      </c>
      <c r="D41" s="40" t="inlineStr">
        <is>
          <t>PCA 4.4.1 - Replace deteriorated wood siding at roof-lines</t>
        </is>
      </c>
      <c r="E41" s="41" t="inlineStr">
        <is>
          <t>GC</t>
        </is>
      </c>
      <c r="F41" s="7" t="inlineStr">
        <is>
          <t>Year 1</t>
        </is>
      </c>
      <c r="G41" s="20" t="n">
        <v>10000</v>
      </c>
      <c r="H41" s="20" t="n">
        <v>10000</v>
      </c>
      <c r="I41" s="21">
        <f>G41-H41</f>
        <v/>
      </c>
      <c r="J41" s="8">
        <f>IF(G41=0,0,H41/G41)</f>
        <v/>
      </c>
      <c r="K41" s="35" t="n">
        <v>0</v>
      </c>
      <c r="L41" s="8">
        <f>MIN(J41,1)</f>
        <v/>
      </c>
      <c r="M41" t="inlineStr">
        <is>
          <t>PCA 4.4.1 - Replace deteriorated wood siding at roof-lines</t>
        </is>
      </c>
      <c r="N41" s="7">
        <f>IF(E41="GC","1st Call","Other")</f>
        <v/>
      </c>
      <c r="O41" s="7">
        <f>IF(L41&gt;=1,"Complete",IF(L41&gt;0,"In Progress","Not Started"))</f>
        <v/>
      </c>
      <c r="Q41" s="35">
        <f>IFERROR(MID($A$1,FIND(" acq",$A$1)-4,4)*1,"")</f>
        <v/>
      </c>
      <c r="S41" s="112" t="n"/>
    </row>
    <row r="42">
      <c r="A42" s="17" t="n">
        <v>66</v>
      </c>
      <c r="B42" s="7" t="inlineStr">
        <is>
          <t>51062-00</t>
        </is>
      </c>
      <c r="C42" s="7" t="inlineStr">
        <is>
          <t>Replace roof hatch</t>
        </is>
      </c>
      <c r="D42" s="40" t="inlineStr">
        <is>
          <t>PCA 4.4.1 -  Replace roof hatch and install safety railing</t>
        </is>
      </c>
      <c r="E42" s="41" t="inlineStr">
        <is>
          <t>GC</t>
        </is>
      </c>
      <c r="F42" s="7" t="inlineStr">
        <is>
          <t>Year 1</t>
        </is>
      </c>
      <c r="G42" s="20" t="n">
        <v>7000</v>
      </c>
      <c r="H42" s="20" t="n">
        <v>7000</v>
      </c>
      <c r="I42" s="21">
        <f>G42-H42</f>
        <v/>
      </c>
      <c r="J42" s="8">
        <f>IF(G42=0,0,H42/G42)</f>
        <v/>
      </c>
      <c r="K42" s="35" t="n">
        <v>0</v>
      </c>
      <c r="L42" s="8">
        <f>MIN(J42,1)</f>
        <v/>
      </c>
      <c r="M42" t="inlineStr">
        <is>
          <t>PCA 4.4.1 -  Replace roof hatch and install safety railing</t>
        </is>
      </c>
      <c r="N42" s="7">
        <f>IF(E42="GC","1st Call","Other")</f>
        <v/>
      </c>
      <c r="O42" s="7">
        <f>IF(L42&gt;=1,"Complete",IF(L42&gt;0,"In Progress","Not Started"))</f>
        <v/>
      </c>
      <c r="Q42" s="35">
        <f>IFERROR(MID($A$1,FIND(" acq",$A$1)-4,4)*1,"")</f>
        <v/>
      </c>
      <c r="S42" s="112" t="n"/>
    </row>
    <row r="43" ht="90" customHeight="1">
      <c r="A43" s="7" t="n">
        <v>122</v>
      </c>
      <c r="B43" s="7" t="inlineStr">
        <is>
          <t>52111-00</t>
        </is>
      </c>
      <c r="C43" s="7" t="inlineStr">
        <is>
          <t>Deferred Maintenance - Remove Mold</t>
        </is>
      </c>
      <c r="D43" s="40" t="inlineStr">
        <is>
          <t>Lender PCR Item- $6,000- Mold was observed in the bathrooms of many units. The units include the following: Unit 1350-521 bathtub areas; Unit 1360-630 bathtub areas; Unit 1395-724 bathtub areas and wall; Unit 1425-754 bathtub areas; Unit 1330-327 bathtub areas, walls, and ceiling; Unit 1350-540 bathtub areas; Unit 2525-903 bathtub areas; Unit 1410-804 bathtub areas.</t>
        </is>
      </c>
      <c r="E43" s="69" t="inlineStr">
        <is>
          <t>PMC</t>
        </is>
      </c>
      <c r="F43" s="7" t="inlineStr">
        <is>
          <t>Year 1</t>
        </is>
      </c>
      <c r="G43" s="20" t="n">
        <v>6000</v>
      </c>
      <c r="H43" s="20" t="n">
        <v>6133</v>
      </c>
      <c r="I43" s="21">
        <f>G43-H43</f>
        <v/>
      </c>
      <c r="J43" s="8">
        <f>IF(G43=0,0,H43/G43)</f>
        <v/>
      </c>
      <c r="K43" s="35" t="inlineStr">
        <is>
          <t>N/A</t>
        </is>
      </c>
      <c r="L43" s="8">
        <f>MIN(J43,1)</f>
        <v/>
      </c>
      <c r="M43" t="inlineStr">
        <is>
          <t>Lender PCR Item- $6,000- Mold was observed in the bathrooms of many units. The units include the following: Unit 1350-521 bathtub areas; Unit 1360-630 bathtub areas; Unit 1395-724 bathtub areas and wa</t>
        </is>
      </c>
      <c r="N43" s="7">
        <f>IF(E43="GC","1st Call","Other")</f>
        <v/>
      </c>
      <c r="O43" s="7">
        <f>IF(L43&gt;=1,"Complete",IF(L43&gt;0,"In Progress","Not Started"))</f>
        <v/>
      </c>
      <c r="Q43" s="35">
        <f>IFERROR(MID($A$1,FIND(" acq",$A$1)-4,4)*1,"")</f>
        <v/>
      </c>
      <c r="S43" s="132" t="n">
        <v>45766</v>
      </c>
    </row>
    <row r="44" ht="75" customHeight="1">
      <c r="A44" s="17" t="n">
        <v>166</v>
      </c>
      <c r="B44" s="7" t="inlineStr">
        <is>
          <t>51993-01</t>
        </is>
      </c>
      <c r="C44" s="7" t="inlineStr">
        <is>
          <t>Infrared Scan of Electrical Equipment</t>
        </is>
      </c>
      <c r="D44" s="40" t="inlineStr">
        <is>
          <t>Equity PCA Item 5.3- $6,000- An infrared (IR) scan tag was observed at an electrical service entrance, the date on the tag indicated the last inspection was performed in August of 2023. IR scans can identify loose connections, load balance issues, defective breakers, and excessive circuit loads. NFPA 70B</t>
        </is>
      </c>
      <c r="E44" s="41" t="inlineStr">
        <is>
          <t>GC</t>
        </is>
      </c>
      <c r="F44" s="7" t="inlineStr">
        <is>
          <t>Year 1</t>
        </is>
      </c>
      <c r="G44" s="20" t="n">
        <v>6000</v>
      </c>
      <c r="H44" s="20" t="n">
        <v>6000</v>
      </c>
      <c r="I44" s="21">
        <f>G44-H44</f>
        <v/>
      </c>
      <c r="J44" s="8">
        <f>IF(G44=0,0,H44/G44)</f>
        <v/>
      </c>
      <c r="K44" s="35" t="n">
        <v>0</v>
      </c>
      <c r="L44" s="8">
        <f>MIN(J44,1)</f>
        <v/>
      </c>
      <c r="M44" t="inlineStr">
        <is>
          <t>Equity PCA Item 5.3- $6,000- An infrared (IR) scan tag was observed at an electrical service entrance, the date on the tag indicated the last inspection was performed in August of 2023. IR scans can i</t>
        </is>
      </c>
      <c r="N44" s="7">
        <f>IF(E44="GC","1st Call","Other")</f>
        <v/>
      </c>
      <c r="O44" s="7">
        <f>IF(L44&gt;=1,"Complete",IF(L44&gt;0,"In Progress","Not Started"))</f>
        <v/>
      </c>
      <c r="Q44" s="35">
        <f>IFERROR(MID($A$1,FIND(" acq",$A$1)-4,4)*1,"")</f>
        <v/>
      </c>
      <c r="S44" s="112" t="n"/>
    </row>
    <row r="45" ht="30" customHeight="1">
      <c r="A45" s="7" t="n">
        <v>126</v>
      </c>
      <c r="B45" s="7" t="inlineStr">
        <is>
          <t>52111-00</t>
        </is>
      </c>
      <c r="C45" s="7" t="inlineStr">
        <is>
          <t>Down Units</t>
        </is>
      </c>
      <c r="D45" s="40" t="inlineStr">
        <is>
          <t>Lender PCR Item- $5,500- At the time of the site visit, one (1) down unit (Unit 1350-513) was observed due to fire damage.</t>
        </is>
      </c>
      <c r="E45" s="41" t="inlineStr">
        <is>
          <t>GC</t>
        </is>
      </c>
      <c r="F45" s="7" t="inlineStr">
        <is>
          <t>Year 1</t>
        </is>
      </c>
      <c r="G45" s="20" t="n">
        <v>5500</v>
      </c>
      <c r="H45" s="20" t="n">
        <v>5500</v>
      </c>
      <c r="I45" s="21">
        <f>G45-H45</f>
        <v/>
      </c>
      <c r="J45" s="8">
        <f>IF(G45=0,0,H45/G45)</f>
        <v/>
      </c>
      <c r="K45" s="35" t="n">
        <v>0</v>
      </c>
      <c r="L45" s="8">
        <f>MIN(J45,1)</f>
        <v/>
      </c>
      <c r="M45" t="inlineStr">
        <is>
          <t>Lender PCR Item- $5,500- At the time of the site visit, one (1) down unit (Unit 1350-513) was observed due to fire damage.</t>
        </is>
      </c>
      <c r="N45" s="7">
        <f>IF(E45="GC","1st Call","Other")</f>
        <v/>
      </c>
      <c r="O45" s="7">
        <f>IF(L45&gt;=1,"Complete",IF(L45&gt;0,"In Progress","Not Started"))</f>
        <v/>
      </c>
      <c r="Q45" s="35">
        <f>IFERROR(MID($A$1,FIND(" acq",$A$1)-4,4)*1,"")</f>
        <v/>
      </c>
      <c r="S45" s="132" t="n">
        <v>45766</v>
      </c>
    </row>
    <row r="46" ht="30" customHeight="1">
      <c r="A46" s="17" t="n">
        <v>57</v>
      </c>
      <c r="B46" s="7" t="inlineStr">
        <is>
          <t>51045-00</t>
        </is>
      </c>
      <c r="C46" s="7" t="inlineStr">
        <is>
          <t xml:space="preserve">Landscaping -Leasing office </t>
        </is>
      </c>
      <c r="D46" s="40" t="inlineStr">
        <is>
          <t>PCA 4.1 -Leasing Office – Allowance for landscaping remediation at ledge extension</t>
        </is>
      </c>
      <c r="E46" s="41" t="inlineStr">
        <is>
          <t>GC</t>
        </is>
      </c>
      <c r="F46" s="7" t="inlineStr">
        <is>
          <t>Year 1</t>
        </is>
      </c>
      <c r="G46" s="20" t="n">
        <v>5000</v>
      </c>
      <c r="H46" s="20" t="n">
        <v>5000</v>
      </c>
      <c r="I46" s="21">
        <f>G46-H46</f>
        <v/>
      </c>
      <c r="J46" s="8">
        <f>IF(G46=0,0,H46/G46)</f>
        <v/>
      </c>
      <c r="K46" s="35" t="n">
        <v>0</v>
      </c>
      <c r="L46" s="8">
        <f>MIN(J46,1)</f>
        <v/>
      </c>
      <c r="M46" t="inlineStr">
        <is>
          <t>PCA 4.1 -Leasing Office – Allowance for landscaping remediation at ledge extension</t>
        </is>
      </c>
      <c r="N46" s="7">
        <f>IF(E46="GC","1st Call","Other")</f>
        <v/>
      </c>
      <c r="O46" s="7">
        <f>IF(L46&gt;=1,"Complete",IF(L46&gt;0,"In Progress","Not Started"))</f>
        <v/>
      </c>
      <c r="Q46" s="35">
        <f>IFERROR(MID($A$1,FIND(" acq",$A$1)-4,4)*1,"")</f>
        <v/>
      </c>
      <c r="S46" s="112" t="n"/>
    </row>
    <row r="47" ht="45" customHeight="1">
      <c r="A47" s="7" t="n">
        <v>58</v>
      </c>
      <c r="B47" s="7" t="inlineStr">
        <is>
          <t>51090-00</t>
        </is>
      </c>
      <c r="C47" s="7" t="inlineStr">
        <is>
          <t xml:space="preserve">Repair cracks in leasing office </t>
        </is>
      </c>
      <c r="D47" s="40" t="inlineStr">
        <is>
          <t>PCA -4.1 - Leasing Office – Allowance for spalling and crack repairs at concrete slab ledge extension, and potential sectional replacement.</t>
        </is>
      </c>
      <c r="E47" s="41" t="inlineStr">
        <is>
          <t>GC</t>
        </is>
      </c>
      <c r="F47" s="7" t="inlineStr">
        <is>
          <t>Year 1</t>
        </is>
      </c>
      <c r="G47" s="20" t="n">
        <v>5000</v>
      </c>
      <c r="H47" s="20" t="n">
        <v>5000</v>
      </c>
      <c r="I47" s="21">
        <f>G47-H47</f>
        <v/>
      </c>
      <c r="J47" s="8">
        <f>IF(G47=0,0,H47/G47)</f>
        <v/>
      </c>
      <c r="K47" s="35" t="n">
        <v>0</v>
      </c>
      <c r="L47" s="8">
        <f>MIN(J47,1)</f>
        <v/>
      </c>
      <c r="M47" t="inlineStr">
        <is>
          <t>PCA -4.1 - Leasing Office – Allowance for spalling and crack repairs at concrete slab ledge extension, and potential sectional replacement.</t>
        </is>
      </c>
      <c r="N47" s="7">
        <f>IF(E47="GC","1st Call","Other")</f>
        <v/>
      </c>
      <c r="O47" s="7">
        <f>IF(L47&gt;=1,"Complete",IF(L47&gt;0,"In Progress","Not Started"))</f>
        <v/>
      </c>
      <c r="Q47" s="35">
        <f>IFERROR(MID($A$1,FIND(" acq",$A$1)-4,4)*1,"")</f>
        <v/>
      </c>
      <c r="S47" s="112" t="n"/>
    </row>
    <row r="48" ht="45" customHeight="1">
      <c r="A48" s="17" t="n">
        <v>62</v>
      </c>
      <c r="B48" s="7" t="inlineStr">
        <is>
          <t>51070-00</t>
        </is>
      </c>
      <c r="C48" s="7" t="inlineStr">
        <is>
          <t>Inspect stair landing</t>
        </is>
      </c>
      <c r="D48" s="40" t="inlineStr">
        <is>
          <t>PCA 4.2- Evaluate stair landing framing with borescope and replace any damaged framing, soffit material and rim joist as required.</t>
        </is>
      </c>
      <c r="E48" s="41" t="inlineStr">
        <is>
          <t>GC</t>
        </is>
      </c>
      <c r="F48" s="7" t="inlineStr">
        <is>
          <t>Year 1</t>
        </is>
      </c>
      <c r="G48" s="20" t="n">
        <v>5000</v>
      </c>
      <c r="H48" s="20" t="n">
        <v>5000</v>
      </c>
      <c r="I48" s="21">
        <f>G48-H48</f>
        <v/>
      </c>
      <c r="J48" s="8">
        <f>IF(G48=0,0,H48/G48)</f>
        <v/>
      </c>
      <c r="K48" s="35" t="n">
        <v>0</v>
      </c>
      <c r="L48" s="8">
        <f>MIN(J48,1)</f>
        <v/>
      </c>
      <c r="M48" t="inlineStr">
        <is>
          <t>PCA 4.2- Evaluate stair landing framing with borescope and replace any damaged framing, soffit material and rim joist as required.</t>
        </is>
      </c>
      <c r="N48" s="7">
        <f>IF(E48="GC","1st Call","Other")</f>
        <v/>
      </c>
      <c r="O48" s="7">
        <f>IF(L48&gt;=1,"Complete",IF(L48&gt;0,"In Progress","Not Started"))</f>
        <v/>
      </c>
      <c r="Q48" s="35">
        <f>IFERROR(MID($A$1,FIND(" acq",$A$1)-4,4)*1,"")</f>
        <v/>
      </c>
      <c r="S48" s="112" t="n"/>
    </row>
    <row r="49">
      <c r="A49" s="7" t="n">
        <v>64</v>
      </c>
      <c r="B49" s="7" t="inlineStr">
        <is>
          <t>51074-00</t>
        </is>
      </c>
      <c r="C49" s="7" t="inlineStr">
        <is>
          <t>Replace skylight lens</t>
        </is>
      </c>
      <c r="D49" s="40" t="inlineStr">
        <is>
          <t>PCA 4.4.1 -Replace deteriorated or capped skylight lens</t>
        </is>
      </c>
      <c r="E49" s="41" t="inlineStr">
        <is>
          <t>GC</t>
        </is>
      </c>
      <c r="F49" s="7" t="inlineStr">
        <is>
          <t>Year 1</t>
        </is>
      </c>
      <c r="G49" s="20" t="n">
        <v>3000</v>
      </c>
      <c r="H49" s="20" t="n">
        <v>3000</v>
      </c>
      <c r="I49" s="21">
        <f>G49-H49</f>
        <v/>
      </c>
      <c r="J49" s="8">
        <f>IF(G49=0,0,H49/G49)</f>
        <v/>
      </c>
      <c r="K49" s="35" t="n">
        <v>0</v>
      </c>
      <c r="L49" s="8">
        <f>MIN(J49,1)</f>
        <v/>
      </c>
      <c r="M49" t="inlineStr">
        <is>
          <t>PCA 4.4.1 -Replace deteriorated or capped skylight lens</t>
        </is>
      </c>
      <c r="N49" s="7">
        <f>IF(E49="GC","1st Call","Other")</f>
        <v/>
      </c>
      <c r="O49" s="7">
        <f>IF(L49&gt;=1,"Complete",IF(L49&gt;0,"In Progress","Not Started"))</f>
        <v/>
      </c>
      <c r="Q49" s="35">
        <f>IFERROR(MID($A$1,FIND(" acq",$A$1)-4,4)*1,"")</f>
        <v/>
      </c>
      <c r="S49" s="112" t="n"/>
    </row>
    <row r="50">
      <c r="A50" s="17" t="n">
        <v>67</v>
      </c>
      <c r="B50" s="7" t="inlineStr">
        <is>
          <t>51062-00</t>
        </is>
      </c>
      <c r="C50" s="7" t="inlineStr">
        <is>
          <t>Replace missing vent tops</t>
        </is>
      </c>
      <c r="D50" s="40" t="inlineStr">
        <is>
          <t>PCA 4.4.1 - Replace missing vent tops</t>
        </is>
      </c>
      <c r="E50" s="41" t="inlineStr">
        <is>
          <t>GC</t>
        </is>
      </c>
      <c r="F50" s="7" t="inlineStr">
        <is>
          <t>Year 1</t>
        </is>
      </c>
      <c r="G50" s="20" t="n">
        <v>2000</v>
      </c>
      <c r="H50" s="20" t="n">
        <v>2000</v>
      </c>
      <c r="I50" s="21">
        <f>G50-H50</f>
        <v/>
      </c>
      <c r="J50" s="8">
        <f>IF(G50=0,0,H50/G50)</f>
        <v/>
      </c>
      <c r="K50" s="35" t="n">
        <v>0</v>
      </c>
      <c r="L50" s="8">
        <f>MIN(J50,1)</f>
        <v/>
      </c>
      <c r="M50" t="inlineStr">
        <is>
          <t>PCA 4.4.1 - Replace missing vent tops</t>
        </is>
      </c>
      <c r="N50" s="7">
        <f>IF(E50="GC","1st Call","Other")</f>
        <v/>
      </c>
      <c r="O50" s="7">
        <f>IF(L50&gt;=1,"Complete",IF(L50&gt;0,"In Progress","Not Started"))</f>
        <v/>
      </c>
      <c r="Q50" s="35">
        <f>IFERROR(MID($A$1,FIND(" acq",$A$1)-4,4)*1,"")</f>
        <v/>
      </c>
      <c r="S50" s="112" t="n"/>
    </row>
    <row r="51" ht="90" customHeight="1">
      <c r="A51" s="7" t="n">
        <v>164</v>
      </c>
      <c r="B51" s="7" t="inlineStr">
        <is>
          <t>51993-00</t>
        </is>
      </c>
      <c r="C51" s="7" t="inlineStr">
        <is>
          <t>Fire Alarm System</t>
        </is>
      </c>
      <c r="D51" s="40" t="inlineStr">
        <is>
          <t>Lender PCR Item- $2,000- Repair the main fire alarm system which indicates "trouble" and perform the expired annual inspection on the main fire alarm panel. Equity PCA Item 5.5.2- $1,000- Current inspection tags were not observed at the main fire panel. Inspection and certification of the system by a qualified contractor is recommended.</t>
        </is>
      </c>
      <c r="E51" s="69" t="inlineStr">
        <is>
          <t>PMC</t>
        </is>
      </c>
      <c r="F51" s="7" t="inlineStr">
        <is>
          <t>Year 1</t>
        </is>
      </c>
      <c r="G51" s="20" t="n">
        <v>1000</v>
      </c>
      <c r="H51" s="20" t="n">
        <v>4284</v>
      </c>
      <c r="I51" s="21">
        <f>G51-H51</f>
        <v/>
      </c>
      <c r="J51" s="8">
        <f>IF(G51=0,0,H51/G51)</f>
        <v/>
      </c>
      <c r="K51" s="35" t="inlineStr">
        <is>
          <t>N/A</t>
        </is>
      </c>
      <c r="L51" s="8">
        <f>MIN(J51,1)</f>
        <v/>
      </c>
      <c r="M51" t="inlineStr">
        <is>
          <t>Lender PCR Item- $2,000- Repair the main fire alarm system which indicates "trouble" and perform the expired annual inspection on the main fire alarm panel. Equity PCA Item 5.5.2- $1,000- Current insp</t>
        </is>
      </c>
      <c r="N51" s="7">
        <f>IF(E51="GC","1st Call","Other")</f>
        <v/>
      </c>
      <c r="O51" s="7">
        <f>IF(L51&gt;=1,"Complete",IF(L51&gt;0,"In Progress","Not Started"))</f>
        <v/>
      </c>
      <c r="Q51" s="35">
        <f>IFERROR(MID($A$1,FIND(" acq",$A$1)-4,4)*1,"")</f>
        <v/>
      </c>
      <c r="S51" s="132" t="n">
        <v>45766</v>
      </c>
    </row>
    <row r="52">
      <c r="E52" s="52" t="n"/>
      <c r="K52" s="35" t="n"/>
      <c r="S52" s="112" t="n"/>
    </row>
    <row r="53">
      <c r="C53" s="48" t="inlineStr">
        <is>
          <t>PROJECTS subtotal (excl. contingency/CM fee)</t>
        </is>
      </c>
      <c r="E53" s="68" t="n"/>
      <c r="G53" s="22">
        <f>SUM(G5:G51)</f>
        <v/>
      </c>
      <c r="H53" s="22">
        <f>SUM(H5:H51)</f>
        <v/>
      </c>
      <c r="I53" s="22">
        <f>SUM(I5:I51)</f>
        <v/>
      </c>
      <c r="J53" s="18">
        <f>IF(G53=0,0,H53/G53)</f>
        <v/>
      </c>
      <c r="K53" s="35" t="n"/>
      <c r="L53" s="8">
        <f>MIN(J53,1)</f>
        <v/>
      </c>
      <c r="O53" s="7">
        <f>IF(L53&gt;=1,"Complete",IF(L53&gt;0,"In Progress","Not Started"))</f>
        <v/>
      </c>
      <c r="S53" s="112" t="n"/>
    </row>
    <row r="54">
      <c r="E54" s="52" t="n"/>
      <c r="K54" s="35" t="n"/>
      <c r="S54" s="112" t="n"/>
    </row>
    <row r="55">
      <c r="A55" s="7" t="n">
        <v>170</v>
      </c>
      <c r="B55" s="7" t="inlineStr">
        <is>
          <t>51175-00</t>
        </is>
      </c>
      <c r="C55" s="7" t="inlineStr">
        <is>
          <t>Contingency</t>
        </is>
      </c>
      <c r="D55" s="40" t="inlineStr">
        <is>
          <t>Contingency Amount</t>
        </is>
      </c>
      <c r="E55" s="67" t="inlineStr">
        <is>
          <t>CON</t>
        </is>
      </c>
      <c r="F55" s="15" t="inlineStr">
        <is>
          <t>Contingency</t>
        </is>
      </c>
      <c r="G55" s="20" t="n">
        <v>351235</v>
      </c>
      <c r="H55" s="20" t="n">
        <v>0</v>
      </c>
      <c r="I55" s="21" t="n">
        <v>351235</v>
      </c>
      <c r="J55" s="8">
        <f>IF(G55=0,0,H55/G55)</f>
        <v/>
      </c>
      <c r="K55" s="35" t="inlineStr">
        <is>
          <t>N/A</t>
        </is>
      </c>
      <c r="L55" s="8">
        <f>MIN(J55,1)</f>
        <v/>
      </c>
      <c r="M55" t="inlineStr">
        <is>
          <t>Contingency Amount</t>
        </is>
      </c>
      <c r="N55" s="7">
        <f>IF(E55="GC","1st Call","Other")</f>
        <v/>
      </c>
      <c r="O55" s="7">
        <f>IF(L55&gt;=1,"Complete",IF(L55&gt;0,"In Progress","Not Started"))</f>
        <v/>
      </c>
      <c r="Q55" s="35">
        <f>IFERROR(MID($A$1,FIND(" acq",$A$1)-4,4)*1,"")</f>
        <v/>
      </c>
      <c r="S55" s="112" t="n"/>
    </row>
    <row r="56">
      <c r="A56" s="7" t="n">
        <v>171</v>
      </c>
      <c r="B56" s="7" t="inlineStr">
        <is>
          <t>51190-00</t>
        </is>
      </c>
      <c r="C56" s="7" t="inlineStr">
        <is>
          <t>Construction Management Fee</t>
        </is>
      </c>
      <c r="D56" s="40" t="inlineStr">
        <is>
          <t>CM Fee</t>
        </is>
      </c>
      <c r="E56" s="67" t="inlineStr">
        <is>
          <t>CMF</t>
        </is>
      </c>
      <c r="F56" s="15" t="inlineStr">
        <is>
          <t>CM Fee</t>
        </is>
      </c>
      <c r="G56" s="20" t="n">
        <v>183884</v>
      </c>
      <c r="H56" s="20" t="n">
        <v>123572</v>
      </c>
      <c r="I56" s="21" t="n">
        <v>183884</v>
      </c>
      <c r="J56" s="8">
        <f>IF(G56=0,0,H56/G56)</f>
        <v/>
      </c>
      <c r="K56" s="35" t="inlineStr">
        <is>
          <t>N/A</t>
        </is>
      </c>
      <c r="L56" s="8">
        <f>MIN(J56,1)</f>
        <v/>
      </c>
      <c r="M56" t="inlineStr">
        <is>
          <t>CM Fee</t>
        </is>
      </c>
      <c r="N56" s="7">
        <f>IF(E56="GC","1st Call","Other")</f>
        <v/>
      </c>
      <c r="O56" s="7">
        <f>IF(L56&gt;=1,"Complete",IF(L56&gt;0,"In Progress","Not Started"))</f>
        <v/>
      </c>
      <c r="Q56" s="35">
        <f>IFERROR(MID($A$1,FIND(" acq",$A$1)-4,4)*1,"")</f>
        <v/>
      </c>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51"/>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42.xml><?xml version="1.0" encoding="utf-8"?>
<worksheet xmlns="http://schemas.openxmlformats.org/spreadsheetml/2006/main">
  <sheetPr filterMode="1">
    <outlinePr summaryBelow="1" summaryRight="1"/>
    <pageSetUpPr/>
  </sheetPr>
  <dimension ref="A1:U42"/>
  <sheetViews>
    <sheetView topLeftCell="B1" zoomScaleNormal="100" workbookViewId="0">
      <selection activeCell="A2" sqref="A2:D2"/>
    </sheetView>
  </sheetViews>
  <sheetFormatPr baseColWidth="8" defaultColWidth="9.140625" defaultRowHeight="15"/>
  <cols>
    <col hidden="1" width="9.7109375" customWidth="1" style="95" min="1" max="1"/>
    <col width="13.5703125" customWidth="1" style="95" min="2" max="2"/>
    <col width="28.5703125" customWidth="1" style="95" min="3" max="3"/>
    <col width="50.28515625" customWidth="1" style="40" min="4" max="4"/>
    <col width="15.7109375" customWidth="1" style="95" min="5" max="6"/>
    <col width="15.7109375" customWidth="1" style="40" min="7" max="9"/>
    <col width="15.7109375" customWidth="1" style="95" min="10" max="12"/>
    <col width="36.85546875" customWidth="1" style="95" min="13" max="13"/>
    <col width="15.7109375" customWidth="1" style="95" min="14" max="15"/>
    <col width="33.5703125" customWidth="1" style="95" min="16" max="16"/>
    <col width="15.7109375" customWidth="1" style="95" min="17" max="17"/>
    <col width="15.7109375" customWidth="1" style="40" min="18" max="20"/>
    <col hidden="1" width="15.7109375" customWidth="1" style="95" min="21" max="21"/>
    <col width="25" customWidth="1" style="40" min="22" max="22"/>
    <col width="9.140625" customWidth="1" style="40" min="23" max="16384"/>
  </cols>
  <sheetData>
    <row r="1" ht="37.5" customFormat="1" customHeight="1" s="71">
      <c r="A1" s="93" t="inlineStr">
        <is>
          <t>Latitude at the Commons — 2025 acq · GC pay app</t>
        </is>
      </c>
      <c r="E1" s="45" t="inlineStr">
        <is>
          <t xml:space="preserve">Repair Reserve </t>
        </is>
      </c>
      <c r="F1" s="45" t="inlineStr">
        <is>
          <t>Lender Reserve</t>
        </is>
      </c>
      <c r="G1" s="45" t="inlineStr">
        <is>
          <t>Upper Tier</t>
        </is>
      </c>
    </row>
    <row r="2" customFormat="1" s="71">
      <c r="A2" s="94" t="inlineStr">
        <is>
          <t>← Back</t>
        </is>
      </c>
      <c r="E2" s="90" t="n"/>
      <c r="F2" s="90" t="n"/>
      <c r="G2" s="90" t="n"/>
    </row>
    <row r="3">
      <c r="B3" s="95" t="n"/>
      <c r="E3" s="45" t="n"/>
      <c r="F3" s="45" t="n"/>
      <c r="G3" s="91" t="n"/>
    </row>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Requiring</t>
        </is>
      </c>
      <c r="S4" s="43" t="inlineStr">
        <is>
          <t>Lender Due Date</t>
        </is>
      </c>
      <c r="T4" s="92" t="inlineStr">
        <is>
          <t>Reserve Used</t>
        </is>
      </c>
      <c r="U4" s="37" t="inlineStr">
        <is>
          <t>Costs 
Basis</t>
        </is>
      </c>
    </row>
    <row r="5" hidden="1" ht="75" customHeight="1">
      <c r="A5" s="95" t="n">
        <v>18</v>
      </c>
      <c r="B5" s="95" t="inlineStr">
        <is>
          <t>84204</t>
        </is>
      </c>
      <c r="C5" s="95" t="inlineStr">
        <is>
          <t xml:space="preserve">Asphalt Coating </t>
        </is>
      </c>
      <c r="D5" s="40" t="inlineStr">
        <is>
          <t>Seal Coat parking lot</t>
        </is>
      </c>
      <c r="E5" s="74" t="inlineStr">
        <is>
          <t>GC</t>
        </is>
      </c>
      <c r="F5" s="95" t="inlineStr">
        <is>
          <t>Year 1</t>
        </is>
      </c>
      <c r="G5" s="75" t="n">
        <v>89000</v>
      </c>
      <c r="H5" s="75" t="n">
        <v>26700</v>
      </c>
      <c r="I5" s="76">
        <f>G5-H5</f>
        <v/>
      </c>
      <c r="J5" s="77">
        <f>IF(G5=0,0,H5/G5)</f>
        <v/>
      </c>
      <c r="K5" s="78" t="n">
        <v>3</v>
      </c>
      <c r="L5" s="77" t="n">
        <v>1</v>
      </c>
      <c r="M5" s="95" t="inlineStr">
        <is>
          <t>Mobilization Paid</t>
        </is>
      </c>
      <c r="N5" s="95">
        <f>IF(E5="GC","1st Call","Other")</f>
        <v/>
      </c>
      <c r="O5" s="95">
        <f>IF(L5&gt;=1,"Complete",IF(L5&gt;0,"In Progress","Not Started"))</f>
        <v/>
      </c>
      <c r="P5" s="95" t="inlineStr">
        <is>
          <t>CM needs to verify final</t>
        </is>
      </c>
      <c r="Q5" s="78">
        <f>IFERROR(MID($A$1,FIND(" acq",$A$1)-4,4)*1,"")</f>
        <v/>
      </c>
      <c r="R5" s="95" t="n"/>
      <c r="S5" s="95" t="n"/>
      <c r="U5" s="95" t="inlineStr">
        <is>
          <t>GC (pay app)</t>
        </is>
      </c>
    </row>
    <row r="6" hidden="1" ht="75" customHeight="1">
      <c r="A6" s="80" t="n">
        <v>34</v>
      </c>
      <c r="B6" s="95" t="inlineStr">
        <is>
          <t>84114</t>
        </is>
      </c>
      <c r="C6" s="95" t="inlineStr">
        <is>
          <t>Repair exterior stair treads and stringers</t>
        </is>
      </c>
      <c r="D6" s="40" t="inlineStr">
        <is>
          <t>Stairs, Treads, and stringers are bare wood they are in good shape - need sealant</t>
        </is>
      </c>
      <c r="E6" s="74" t="inlineStr">
        <is>
          <t>GC</t>
        </is>
      </c>
      <c r="F6" s="95" t="inlineStr">
        <is>
          <t>Year 1</t>
        </is>
      </c>
      <c r="G6" s="75" t="n">
        <v>72000</v>
      </c>
      <c r="H6" s="75" t="n">
        <v>21600</v>
      </c>
      <c r="I6" s="76">
        <f>G6-H6</f>
        <v/>
      </c>
      <c r="J6" s="77">
        <f>IF(G6=0,0,H6/G6)</f>
        <v/>
      </c>
      <c r="K6" s="78" t="n">
        <v>3</v>
      </c>
      <c r="L6" s="77">
        <f>MIN(J6,1)</f>
        <v/>
      </c>
      <c r="M6" s="95" t="inlineStr">
        <is>
          <t>Mobilization Paid</t>
        </is>
      </c>
      <c r="N6" s="95">
        <f>IF(E6="GC","1st Call","Other")</f>
        <v/>
      </c>
      <c r="O6" s="95">
        <f>IF(L6&gt;=1,"Complete",IF(L6&gt;0,"In Progress","Not Started"))</f>
        <v/>
      </c>
      <c r="P6" s="95" t="inlineStr">
        <is>
          <t>CM needs to verify final</t>
        </is>
      </c>
      <c r="Q6" s="78">
        <f>IFERROR(MID($A$1,FIND(" acq",$A$1)-4,4)*1,"")</f>
        <v/>
      </c>
      <c r="R6" s="95" t="n"/>
      <c r="S6" s="95" t="n"/>
      <c r="U6" s="95" t="inlineStr">
        <is>
          <t>GC (pay app)</t>
        </is>
      </c>
    </row>
    <row r="7" hidden="1" ht="75" customHeight="1">
      <c r="A7" s="95" t="n">
        <v>35</v>
      </c>
      <c r="B7" s="95" t="inlineStr">
        <is>
          <t>84104</t>
        </is>
      </c>
      <c r="C7" s="95" t="inlineStr">
        <is>
          <t>Repair balcony framing &amp; decking</t>
        </is>
      </c>
      <c r="D7" s="40" t="inlineStr">
        <is>
          <t>Landings and balconies are bare wood - need sealant</t>
        </is>
      </c>
      <c r="E7" s="74" t="inlineStr">
        <is>
          <t>GC</t>
        </is>
      </c>
      <c r="F7" s="95" t="inlineStr">
        <is>
          <t>Year 1</t>
        </is>
      </c>
      <c r="G7" s="75" t="n">
        <v>60000</v>
      </c>
      <c r="H7" s="75" t="n">
        <v>18000</v>
      </c>
      <c r="I7" s="76">
        <f>G7-H7</f>
        <v/>
      </c>
      <c r="J7" s="77">
        <f>IF(G7=0,0,H7/G7)</f>
        <v/>
      </c>
      <c r="K7" s="78" t="n">
        <v>3</v>
      </c>
      <c r="L7" s="77">
        <f>MIN(J7,1)</f>
        <v/>
      </c>
      <c r="M7" s="95" t="inlineStr">
        <is>
          <t>Mobilization Paid</t>
        </is>
      </c>
      <c r="N7" s="95">
        <f>IF(E7="GC","1st Call","Other")</f>
        <v/>
      </c>
      <c r="O7" s="95">
        <f>IF(L7&gt;=1,"Complete",IF(L7&gt;0,"In Progress","Not Started"))</f>
        <v/>
      </c>
      <c r="P7" s="95" t="inlineStr">
        <is>
          <t>CM needs to verify final</t>
        </is>
      </c>
      <c r="Q7" s="78">
        <f>IFERROR(MID($A$1,FIND(" acq",$A$1)-4,4)*1,"")</f>
        <v/>
      </c>
      <c r="R7" s="95" t="n"/>
      <c r="S7" s="95" t="n"/>
      <c r="U7" s="95" t="inlineStr">
        <is>
          <t>GC (pay app)</t>
        </is>
      </c>
    </row>
    <row r="8" hidden="1" ht="75" customHeight="1">
      <c r="A8" s="80" t="n">
        <v>42</v>
      </c>
      <c r="B8" s="95" t="inlineStr">
        <is>
          <t>84101</t>
        </is>
      </c>
      <c r="C8" s="95" t="inlineStr">
        <is>
          <t>Exterior building</t>
        </is>
      </c>
      <c r="D8" s="40" t="inlineStr">
        <is>
          <t>Corner to corner point of repaired areas.</t>
        </is>
      </c>
      <c r="E8" s="74" t="inlineStr">
        <is>
          <t>GC</t>
        </is>
      </c>
      <c r="F8" s="95" t="inlineStr">
        <is>
          <t>Year 1</t>
        </is>
      </c>
      <c r="G8" s="75" t="n">
        <v>54000</v>
      </c>
      <c r="H8" s="75" t="n">
        <v>16200</v>
      </c>
      <c r="I8" s="76">
        <f>G8-H8</f>
        <v/>
      </c>
      <c r="J8" s="77">
        <f>IF(G8=0,0,H8/G8)</f>
        <v/>
      </c>
      <c r="K8" s="78" t="n">
        <v>3</v>
      </c>
      <c r="L8" s="77">
        <f>MIN(J8,1)</f>
        <v/>
      </c>
      <c r="M8" s="95" t="inlineStr">
        <is>
          <t>Mobilization Paid</t>
        </is>
      </c>
      <c r="N8" s="95">
        <f>IF(E8="GC","1st Call","Other")</f>
        <v/>
      </c>
      <c r="O8" s="95">
        <f>IF(L8&gt;=1,"Complete",IF(L8&gt;0,"In Progress","Not Started"))</f>
        <v/>
      </c>
      <c r="P8" s="95" t="inlineStr">
        <is>
          <t>CM needs to verify final</t>
        </is>
      </c>
      <c r="Q8" s="78">
        <f>IFERROR(MID($A$1,FIND(" acq",$A$1)-4,4)*1,"")</f>
        <v/>
      </c>
      <c r="R8" s="95" t="n"/>
      <c r="S8" s="95" t="n"/>
      <c r="U8" s="95" t="inlineStr">
        <is>
          <t>GC (pay app)</t>
        </is>
      </c>
    </row>
    <row r="9" ht="75" customHeight="1">
      <c r="A9" s="95" t="n">
        <v>17</v>
      </c>
      <c r="B9" s="95" t="inlineStr">
        <is>
          <t>84303</t>
        </is>
      </c>
      <c r="C9" s="95" t="inlineStr">
        <is>
          <t>Landscape Cleanup and Enhancements</t>
        </is>
      </c>
      <c r="D9" s="40" t="inlineStr">
        <is>
          <t>Concept Walk - Tree trimming</t>
        </is>
      </c>
      <c r="E9" s="82" t="inlineStr">
        <is>
          <t>Capex</t>
        </is>
      </c>
      <c r="F9" s="95" t="inlineStr">
        <is>
          <t>Year 1</t>
        </is>
      </c>
      <c r="G9" s="75" t="n">
        <v>50000</v>
      </c>
      <c r="H9" s="75" t="n">
        <v>0</v>
      </c>
      <c r="I9" s="76">
        <f>G9-H9</f>
        <v/>
      </c>
      <c r="J9" s="77">
        <f>IF(G9=0,0,H9/G9)</f>
        <v/>
      </c>
      <c r="K9" s="78" t="inlineStr">
        <is>
          <t>N/A</t>
        </is>
      </c>
      <c r="L9" s="77">
        <f>MIN(J9,1)</f>
        <v/>
      </c>
      <c r="M9" s="95" t="inlineStr">
        <is>
          <t>No Spend Shown</t>
        </is>
      </c>
      <c r="N9" s="95">
        <f>IF(E9="GC","1st Call","Other")</f>
        <v/>
      </c>
      <c r="O9" s="95">
        <f>IF(L9&gt;=1,"Complete",IF(L9&gt;0,"In Progress","Not Started"))</f>
        <v/>
      </c>
      <c r="P9" s="95" t="inlineStr">
        <is>
          <t>Bidding Currently</t>
        </is>
      </c>
      <c r="Q9" s="78">
        <f>IFERROR(MID($A$1,FIND(" acq",$A$1)-4,4)*1,"")</f>
        <v/>
      </c>
      <c r="R9" s="95" t="n"/>
      <c r="S9" s="116" t="n"/>
      <c r="U9" s="95" t="inlineStr">
        <is>
          <t>GL PMC</t>
        </is>
      </c>
    </row>
    <row r="10" hidden="1" ht="75" customHeight="1">
      <c r="A10" s="80" t="n">
        <v>40</v>
      </c>
      <c r="B10" s="95" t="inlineStr">
        <is>
          <t>84206</t>
        </is>
      </c>
      <c r="C10" s="95" t="inlineStr">
        <is>
          <t>Repair / replace cement fiber siding</t>
        </is>
      </c>
      <c r="D10" s="40" t="inlineStr">
        <is>
          <t>Remove and replace buckling siding on 5 gable ends of buildings</t>
        </is>
      </c>
      <c r="E10" s="74" t="inlineStr">
        <is>
          <t>GC</t>
        </is>
      </c>
      <c r="F10" s="95" t="inlineStr">
        <is>
          <t>Year 1</t>
        </is>
      </c>
      <c r="G10" s="75" t="n">
        <v>46000</v>
      </c>
      <c r="H10" s="75" t="n">
        <v>13800</v>
      </c>
      <c r="I10" s="76">
        <f>G10-H10</f>
        <v/>
      </c>
      <c r="J10" s="77">
        <f>IF(G10=0,0,H10/G10)</f>
        <v/>
      </c>
      <c r="K10" s="78" t="n">
        <v>3</v>
      </c>
      <c r="L10" s="77">
        <f>MIN(J10,1)</f>
        <v/>
      </c>
      <c r="M10" s="95" t="inlineStr">
        <is>
          <t>Mobilization Paid</t>
        </is>
      </c>
      <c r="N10" s="95">
        <f>IF(E10="GC","1st Call","Other")</f>
        <v/>
      </c>
      <c r="O10" s="95">
        <f>IF(L10&gt;=1,"Complete",IF(L10&gt;0,"In Progress","Not Started"))</f>
        <v/>
      </c>
      <c r="P10" s="95" t="inlineStr">
        <is>
          <t>CM needs to verify final</t>
        </is>
      </c>
      <c r="Q10" s="78">
        <f>IFERROR(MID($A$1,FIND(" acq",$A$1)-4,4)*1,"")</f>
        <v/>
      </c>
      <c r="R10" s="95" t="n"/>
      <c r="S10" s="95" t="n"/>
      <c r="U10" s="95" t="inlineStr">
        <is>
          <t>GC (pay app)</t>
        </is>
      </c>
    </row>
    <row r="11" hidden="1" ht="75" customHeight="1">
      <c r="A11" s="95" t="n">
        <v>25</v>
      </c>
      <c r="B11" s="95" t="inlineStr">
        <is>
          <t>84095</t>
        </is>
      </c>
      <c r="C11" s="95" t="inlineStr">
        <is>
          <t>Resurface swimming pool</t>
        </is>
      </c>
      <c r="D11" s="40" t="inlineStr">
        <is>
          <t>Resurface Pool</t>
        </is>
      </c>
      <c r="E11" s="74" t="inlineStr">
        <is>
          <t>GC</t>
        </is>
      </c>
      <c r="F11" s="95" t="inlineStr">
        <is>
          <t>Year 1</t>
        </is>
      </c>
      <c r="G11" s="75" t="n">
        <v>45000</v>
      </c>
      <c r="H11" s="75" t="n">
        <v>13500</v>
      </c>
      <c r="I11" s="76">
        <f>G11-H11</f>
        <v/>
      </c>
      <c r="J11" s="77">
        <f>IF(G11=0,0,H11/G11)</f>
        <v/>
      </c>
      <c r="K11" s="78" t="n">
        <v>3</v>
      </c>
      <c r="L11" s="77">
        <f>MIN(J11,1)</f>
        <v/>
      </c>
      <c r="M11" s="95" t="inlineStr">
        <is>
          <t>Mobilization Paid</t>
        </is>
      </c>
      <c r="N11" s="95">
        <f>IF(E11="GC","1st Call","Other")</f>
        <v/>
      </c>
      <c r="O11" s="95">
        <f>IF(L11&gt;=1,"Complete",IF(L11&gt;0,"In Progress","Not Started"))</f>
        <v/>
      </c>
      <c r="P11" s="95" t="inlineStr">
        <is>
          <t>CM needs to verify final</t>
        </is>
      </c>
      <c r="Q11" s="78">
        <f>IFERROR(MID($A$1,FIND(" acq",$A$1)-4,4)*1,"")</f>
        <v/>
      </c>
      <c r="R11" s="95" t="n"/>
      <c r="S11" s="95" t="n"/>
      <c r="U11" s="95" t="inlineStr">
        <is>
          <t>GC (pay app)</t>
        </is>
      </c>
    </row>
    <row r="12" ht="75" customHeight="1">
      <c r="A12" s="80" t="n">
        <v>54</v>
      </c>
      <c r="B12" s="95" t="inlineStr">
        <is>
          <t>83375</t>
        </is>
      </c>
      <c r="C12" s="95" t="inlineStr">
        <is>
          <t>Golf Cart</t>
        </is>
      </c>
      <c r="D12" s="40" t="inlineStr">
        <is>
          <t>Concept Walk - not included in personal property list. Currently have 4 carts on site</t>
        </is>
      </c>
      <c r="E12" s="82" t="inlineStr">
        <is>
          <t>Capex</t>
        </is>
      </c>
      <c r="F12" s="95" t="inlineStr">
        <is>
          <t>Year 1</t>
        </is>
      </c>
      <c r="G12" s="75" t="n">
        <v>40000</v>
      </c>
      <c r="H12" s="75" t="n">
        <v>0</v>
      </c>
      <c r="I12" s="76">
        <f>G12-H12</f>
        <v/>
      </c>
      <c r="J12" s="77">
        <f>IF(G12=0,0,H12/G12)</f>
        <v/>
      </c>
      <c r="K12" s="78" t="inlineStr">
        <is>
          <t>N/A</t>
        </is>
      </c>
      <c r="L12" s="77">
        <f>MIN(J12,1)</f>
        <v/>
      </c>
      <c r="M12" s="95" t="inlineStr">
        <is>
          <t>No Spend Shown</t>
        </is>
      </c>
      <c r="N12" s="95">
        <f>IF(E12="GC","1st Call","Other")</f>
        <v/>
      </c>
      <c r="O12" s="95">
        <f>IF(L12&gt;=1,"Complete",IF(L12&gt;0,"In Progress","Not Started"))</f>
        <v/>
      </c>
      <c r="Q12" s="78">
        <f>IFERROR(MID($A$1,FIND(" acq",$A$1)-4,4)*1,"")</f>
        <v/>
      </c>
      <c r="R12" s="95" t="n"/>
      <c r="S12" s="95" t="n"/>
      <c r="U12" s="95" t="inlineStr">
        <is>
          <t>GL PMC</t>
        </is>
      </c>
    </row>
    <row r="13" ht="75" customHeight="1">
      <c r="A13" s="95" t="n">
        <v>46</v>
      </c>
      <c r="B13" s="95" t="inlineStr">
        <is>
          <t>83236</t>
        </is>
      </c>
      <c r="C13" s="95" t="inlineStr">
        <is>
          <t>Replace old smoke detectors</t>
        </is>
      </c>
      <c r="D13" s="40" t="inlineStr">
        <is>
          <t>H - Majority of units. These devices have an EUL of 7-10. The majority of smoke detectors were of original installation. Replacement with combined CO/Smoke devices is okay if the existing central alarm system is compatible.</t>
        </is>
      </c>
      <c r="E13" s="82" t="inlineStr">
        <is>
          <t>Capex</t>
        </is>
      </c>
      <c r="F13" s="95" t="inlineStr">
        <is>
          <t>Year 1</t>
        </is>
      </c>
      <c r="G13" s="75" t="n">
        <v>32400</v>
      </c>
      <c r="H13" s="75" t="n">
        <v>0</v>
      </c>
      <c r="I13" s="76">
        <f>G13-H13</f>
        <v/>
      </c>
      <c r="J13" s="77">
        <f>IF(G13=0,0,H13/G13)</f>
        <v/>
      </c>
      <c r="K13" s="78" t="inlineStr">
        <is>
          <t>N/A</t>
        </is>
      </c>
      <c r="L13" s="77">
        <f>MIN(J13,1)</f>
        <v/>
      </c>
      <c r="M13" t="inlineStr">
        <is>
          <t>H - Majority of units. These devices have an EUL of 7-10. The majority of smoke detectors were of original installation. Replacement with combined CO/Smoke devices is okay if the existing central alar</t>
        </is>
      </c>
      <c r="N13" s="95">
        <f>IF(E13="GC","1st Call","Other")</f>
        <v/>
      </c>
      <c r="O13" s="95">
        <f>IF(L13&gt;=1,"Complete",IF(L13&gt;0,"In Progress","Not Started"))</f>
        <v/>
      </c>
      <c r="Q13" s="78">
        <f>IFERROR(MID($A$1,FIND(" acq",$A$1)-4,4)*1,"")</f>
        <v/>
      </c>
      <c r="R13" s="95" t="n"/>
      <c r="S13" s="95" t="n"/>
      <c r="U13" s="95" t="inlineStr">
        <is>
          <t>GL PMC</t>
        </is>
      </c>
    </row>
    <row r="14" ht="75" customHeight="1">
      <c r="A14" s="80" t="n">
        <v>31758</v>
      </c>
      <c r="B14" s="95" t="inlineStr">
        <is>
          <t>84211</t>
        </is>
      </c>
      <c r="C14" s="95" t="inlineStr">
        <is>
          <t>Fire Stops</t>
        </is>
      </c>
      <c r="D14" s="40" t="inlineStr">
        <is>
          <t>Install fire stops in every unit</t>
        </is>
      </c>
      <c r="E14" s="82" t="inlineStr">
        <is>
          <t>Capex</t>
        </is>
      </c>
      <c r="F14" s="95" t="inlineStr">
        <is>
          <t>Year 1</t>
        </is>
      </c>
      <c r="G14" s="75" t="n">
        <v>28224</v>
      </c>
      <c r="H14" s="75" t="n">
        <v>31758</v>
      </c>
      <c r="I14" s="76">
        <f>G14-H14</f>
        <v/>
      </c>
      <c r="J14" s="77">
        <f>IF(G14=0,0,H14/G14)</f>
        <v/>
      </c>
      <c r="K14" s="78" t="inlineStr">
        <is>
          <t>N/A</t>
        </is>
      </c>
      <c r="L14" s="77">
        <f>MIN(J14,1)</f>
        <v/>
      </c>
      <c r="N14" s="95">
        <f>IF(E14="GC","1st Call","Other")</f>
        <v/>
      </c>
      <c r="O14" s="95">
        <f>IF(L14&gt;=1,"Complete",IF(L14&gt;0,"In Progress","Not Started"))</f>
        <v/>
      </c>
      <c r="Q14" s="78">
        <f>IFERROR(MID($A$1,FIND(" acq",$A$1)-4,4)*1,"")</f>
        <v/>
      </c>
      <c r="R14" s="95" t="n"/>
      <c r="S14" s="95" t="n"/>
      <c r="U14" s="95" t="inlineStr">
        <is>
          <t>GL PMC</t>
        </is>
      </c>
    </row>
    <row r="15" hidden="1" ht="75" customHeight="1">
      <c r="A15" s="95" t="n">
        <v>48</v>
      </c>
      <c r="B15" s="95" t="inlineStr">
        <is>
          <t>84106</t>
        </is>
      </c>
      <c r="C15" s="95" t="inlineStr">
        <is>
          <t>Clean Dryer vents</t>
        </is>
      </c>
      <c r="D15" s="40" t="inlineStr">
        <is>
          <t>Dryer Vent Cleaning</t>
        </is>
      </c>
      <c r="E15" s="74" t="inlineStr">
        <is>
          <t>GC</t>
        </is>
      </c>
      <c r="F15" s="95" t="inlineStr">
        <is>
          <t>Year 1</t>
        </is>
      </c>
      <c r="G15" s="75" t="n">
        <v>21600</v>
      </c>
      <c r="H15" s="75" t="n">
        <v>6480</v>
      </c>
      <c r="I15" s="76">
        <f>G15-H15</f>
        <v/>
      </c>
      <c r="J15" s="77">
        <f>IF(G15=0,0,H15/G15)</f>
        <v/>
      </c>
      <c r="K15" s="78" t="n">
        <v>3</v>
      </c>
      <c r="L15" s="77">
        <f>MIN(J15,1)</f>
        <v/>
      </c>
      <c r="M15" s="95" t="inlineStr">
        <is>
          <t>Mobilization Paid</t>
        </is>
      </c>
      <c r="N15" s="95">
        <f>IF(E15="GC","1st Call","Other")</f>
        <v/>
      </c>
      <c r="O15" s="95">
        <f>IF(L15&gt;=1,"Complete",IF(L15&gt;0,"In Progress","Not Started"))</f>
        <v/>
      </c>
      <c r="P15" s="95" t="inlineStr">
        <is>
          <t>CM needs to verify final</t>
        </is>
      </c>
      <c r="Q15" s="78">
        <f>IFERROR(MID($A$1,FIND(" acq",$A$1)-4,4)*1,"")</f>
        <v/>
      </c>
      <c r="R15" s="95" t="n"/>
      <c r="S15" s="95" t="n"/>
      <c r="U15" s="95" t="inlineStr">
        <is>
          <t>GC (pay app)</t>
        </is>
      </c>
    </row>
    <row r="16" ht="75" customHeight="1">
      <c r="A16" s="80" t="n">
        <v>45</v>
      </c>
      <c r="B16" s="95" t="n">
        <v>83304</v>
      </c>
      <c r="C16" s="95" t="inlineStr">
        <is>
          <t>Flooring Repairs</t>
        </is>
      </c>
      <c r="D16" s="40" t="inlineStr">
        <is>
          <t>H - Repair carpets with trip hazards in units 115, 118, 121, 123, 127, 128, 133, 212, 234, 432, 613, 625, 827, 914, 922, 1112, 1227. All of these are deemed to be tripping hazards. Stretch (temporary fix) or replace.</t>
        </is>
      </c>
      <c r="E16" s="82" t="inlineStr">
        <is>
          <t>Capex</t>
        </is>
      </c>
      <c r="F16" s="95" t="inlineStr">
        <is>
          <t>Year 1</t>
        </is>
      </c>
      <c r="G16" s="75" t="n">
        <v>20736</v>
      </c>
      <c r="H16" s="75" t="n">
        <v>7314</v>
      </c>
      <c r="I16" s="76">
        <f>G16-H16</f>
        <v/>
      </c>
      <c r="J16" s="77">
        <f>IF(G16=0,0,H16/G16)</f>
        <v/>
      </c>
      <c r="K16" s="78" t="inlineStr">
        <is>
          <t>N/A</t>
        </is>
      </c>
      <c r="L16" s="77">
        <f>MIN(J16,1)</f>
        <v/>
      </c>
      <c r="M16" t="inlineStr">
        <is>
          <t xml:space="preserve">H - Repair carpets with trip hazards in units 115, 118, 121, 123, 127, 128, 133, 212, 234, 432, 613, 625, 827, 914, 922, 1112, 1227. All of these are deemed to be tripping hazards. Stretch (temporary </t>
        </is>
      </c>
      <c r="N16" s="95">
        <f>IF(E16="GC","1st Call","Other")</f>
        <v/>
      </c>
      <c r="O16" s="95">
        <f>IF(L16&gt;=1,"Complete",IF(L16&gt;0,"In Progress","Not Started"))</f>
        <v/>
      </c>
      <c r="Q16" s="78">
        <f>IFERROR(MID($A$1,FIND(" acq",$A$1)-4,4)*1,"")</f>
        <v/>
      </c>
      <c r="R16" s="95" t="n"/>
      <c r="S16" s="95" t="n"/>
      <c r="U16" s="95" t="inlineStr">
        <is>
          <t>GL PMC</t>
        </is>
      </c>
    </row>
    <row r="17" ht="75" customHeight="1">
      <c r="A17" s="95" t="n">
        <v>51</v>
      </c>
      <c r="B17" s="95" t="inlineStr">
        <is>
          <t>84215</t>
        </is>
      </c>
      <c r="C17" s="95" t="inlineStr">
        <is>
          <t>Patio screening on remaining units</t>
        </is>
      </c>
      <c r="D17" s="40" t="inlineStr">
        <is>
          <t>Concept Walk - Add patio screen doors</t>
        </is>
      </c>
      <c r="E17" s="82" t="inlineStr">
        <is>
          <t>Capex</t>
        </is>
      </c>
      <c r="F17" s="95" t="inlineStr">
        <is>
          <t>Year 1</t>
        </is>
      </c>
      <c r="G17" s="75" t="n">
        <v>20000</v>
      </c>
      <c r="H17" s="75" t="n">
        <v>0</v>
      </c>
      <c r="I17" s="76">
        <f>G17-H17</f>
        <v/>
      </c>
      <c r="J17" s="77">
        <f>IF(G17=0,0,H17/G17)</f>
        <v/>
      </c>
      <c r="K17" s="78" t="inlineStr">
        <is>
          <t>N/A</t>
        </is>
      </c>
      <c r="L17" s="77">
        <f>MIN(J17,1)</f>
        <v/>
      </c>
      <c r="M17" t="inlineStr">
        <is>
          <t>Concept Walk - Add patio screen doors</t>
        </is>
      </c>
      <c r="N17" s="95">
        <f>IF(E17="GC","1st Call","Other")</f>
        <v/>
      </c>
      <c r="O17" s="95">
        <f>IF(L17&gt;=1,"Complete",IF(L17&gt;0,"In Progress","Not Started"))</f>
        <v/>
      </c>
      <c r="Q17" s="78">
        <f>IFERROR(MID($A$1,FIND(" acq",$A$1)-4,4)*1,"")</f>
        <v/>
      </c>
      <c r="R17" s="95" t="n"/>
      <c r="S17" s="95" t="n"/>
      <c r="U17" s="95" t="inlineStr">
        <is>
          <t>GL PMC</t>
        </is>
      </c>
    </row>
    <row r="18" hidden="1" ht="75" customHeight="1">
      <c r="A18" s="80" t="n">
        <v>65</v>
      </c>
      <c r="B18" s="95" t="inlineStr">
        <is>
          <t>84210</t>
        </is>
      </c>
      <c r="C18" s="95" t="inlineStr">
        <is>
          <t>Add lighting</t>
        </is>
      </c>
      <c r="D18" s="40" t="inlineStr">
        <is>
          <t>Concept Walk - exterior lighting is lacking, should supplement the existing lighting to ensure it's well lit at night</t>
        </is>
      </c>
      <c r="E18" s="74" t="inlineStr">
        <is>
          <t>GC</t>
        </is>
      </c>
      <c r="F18" s="95" t="inlineStr">
        <is>
          <t>Year 1</t>
        </is>
      </c>
      <c r="G18" s="75" t="n">
        <v>20000</v>
      </c>
      <c r="H18" s="75" t="n">
        <v>6000</v>
      </c>
      <c r="I18" s="76">
        <f>G18-H18</f>
        <v/>
      </c>
      <c r="J18" s="77">
        <f>IF(G18=0,0,H18/G18)</f>
        <v/>
      </c>
      <c r="K18" s="78" t="n">
        <v>3</v>
      </c>
      <c r="L18" s="77">
        <f>MIN(J18,1)</f>
        <v/>
      </c>
      <c r="M18" s="95" t="inlineStr">
        <is>
          <t>Mobilization Paid</t>
        </is>
      </c>
      <c r="N18" s="95">
        <f>IF(E18="GC","1st Call","Other")</f>
        <v/>
      </c>
      <c r="O18" s="95">
        <f>IF(L18&gt;=1,"Complete",IF(L18&gt;0,"In Progress","Not Started"))</f>
        <v/>
      </c>
      <c r="P18" s="95" t="inlineStr">
        <is>
          <t>CM needs to verify final</t>
        </is>
      </c>
      <c r="Q18" s="78">
        <f>IFERROR(MID($A$1,FIND(" acq",$A$1)-4,4)*1,"")</f>
        <v/>
      </c>
      <c r="R18" s="95" t="n"/>
      <c r="S18" s="95" t="n"/>
      <c r="U18" s="95" t="inlineStr">
        <is>
          <t>GC (pay app)</t>
        </is>
      </c>
    </row>
    <row r="19" hidden="1" ht="75" customHeight="1">
      <c r="A19" s="95" t="n">
        <v>37</v>
      </c>
      <c r="B19" s="95" t="inlineStr">
        <is>
          <t>83439</t>
        </is>
      </c>
      <c r="C19" s="95" t="inlineStr">
        <is>
          <t>Gutters &amp; downspouts</t>
        </is>
      </c>
      <c r="D19" s="40" t="inlineStr">
        <is>
          <t>Clean and repitch gutters throughout property
H - The roof and gutters at Garage G is damaged.</t>
        </is>
      </c>
      <c r="E19" s="74" t="inlineStr">
        <is>
          <t>GC</t>
        </is>
      </c>
      <c r="F19" s="95" t="inlineStr">
        <is>
          <t>Year 1</t>
        </is>
      </c>
      <c r="G19" s="75" t="n">
        <v>18000</v>
      </c>
      <c r="H19" s="75" t="n">
        <v>5400</v>
      </c>
      <c r="I19" s="76">
        <f>G19-H19</f>
        <v/>
      </c>
      <c r="J19" s="77">
        <f>IF(G19=0,0,H19/G19)</f>
        <v/>
      </c>
      <c r="K19" s="78" t="n">
        <v>3</v>
      </c>
      <c r="L19" s="77">
        <f>MIN(J19,1)</f>
        <v/>
      </c>
      <c r="M19" s="95" t="inlineStr">
        <is>
          <t>Mobilization Paid</t>
        </is>
      </c>
      <c r="N19" s="95">
        <f>IF(E19="GC","1st Call","Other")</f>
        <v/>
      </c>
      <c r="O19" s="95">
        <f>IF(L19&gt;=1,"Complete",IF(L19&gt;0,"In Progress","Not Started"))</f>
        <v/>
      </c>
      <c r="P19" s="95" t="inlineStr">
        <is>
          <t>CM needs to verify final</t>
        </is>
      </c>
      <c r="Q19" s="78">
        <f>IFERROR(MID($A$1,FIND(" acq",$A$1)-4,4)*1,"")</f>
        <v/>
      </c>
      <c r="R19" s="95" t="n"/>
      <c r="S19" s="95" t="n"/>
      <c r="U19" s="95" t="inlineStr">
        <is>
          <t>GC (pay app)</t>
        </is>
      </c>
    </row>
    <row r="20" hidden="1" ht="75" customHeight="1">
      <c r="A20" s="80" t="n">
        <v>38</v>
      </c>
      <c r="B20" s="95" t="inlineStr">
        <is>
          <t>84102</t>
        </is>
      </c>
      <c r="C20" s="95" t="inlineStr">
        <is>
          <t xml:space="preserve">Sealants &amp; caulking </t>
        </is>
      </c>
      <c r="D20" s="40" t="inlineStr">
        <is>
          <t>Seal all seams on face nailed siding</t>
        </is>
      </c>
      <c r="E20" s="74" t="inlineStr">
        <is>
          <t>GC</t>
        </is>
      </c>
      <c r="F20" s="95" t="inlineStr">
        <is>
          <t>Year 1</t>
        </is>
      </c>
      <c r="G20" s="75" t="n">
        <v>18000</v>
      </c>
      <c r="H20" s="75" t="n">
        <v>5400</v>
      </c>
      <c r="I20" s="76">
        <f>G20-H20</f>
        <v/>
      </c>
      <c r="J20" s="77">
        <f>IF(G20=0,0,H20/G20)</f>
        <v/>
      </c>
      <c r="K20" s="78" t="n">
        <v>3</v>
      </c>
      <c r="L20" s="77">
        <f>MIN(J20,1)</f>
        <v/>
      </c>
      <c r="M20" s="95" t="inlineStr">
        <is>
          <t>Mobilization Paid</t>
        </is>
      </c>
      <c r="N20" s="95">
        <f>IF(E20="GC","1st Call","Other")</f>
        <v/>
      </c>
      <c r="O20" s="95">
        <f>IF(L20&gt;=1,"Complete",IF(L20&gt;0,"In Progress","Not Started"))</f>
        <v/>
      </c>
      <c r="P20" s="95" t="inlineStr">
        <is>
          <t>CM needs to verify final</t>
        </is>
      </c>
      <c r="Q20" s="78">
        <f>IFERROR(MID($A$1,FIND(" acq",$A$1)-4,4)*1,"")</f>
        <v/>
      </c>
      <c r="R20" s="95" t="n"/>
      <c r="S20" s="95" t="n"/>
      <c r="U20" s="95" t="inlineStr">
        <is>
          <t>GC (pay app)</t>
        </is>
      </c>
    </row>
    <row r="21" hidden="1" ht="75" customHeight="1">
      <c r="A21" s="95" t="n">
        <v>19</v>
      </c>
      <c r="B21" s="95" t="inlineStr">
        <is>
          <t>84201</t>
        </is>
      </c>
      <c r="C21" s="95" t="inlineStr">
        <is>
          <t>Stripe parking areas</t>
        </is>
      </c>
      <c r="D21" s="40" t="inlineStr">
        <is>
          <t>Stripe Parking Lots</t>
        </is>
      </c>
      <c r="E21" s="74" t="inlineStr">
        <is>
          <t>GC</t>
        </is>
      </c>
      <c r="F21" s="95" t="inlineStr">
        <is>
          <t>Year 1</t>
        </is>
      </c>
      <c r="G21" s="75" t="n">
        <v>12000</v>
      </c>
      <c r="H21" s="75" t="n">
        <v>3600</v>
      </c>
      <c r="I21" s="76">
        <f>G21-H21</f>
        <v/>
      </c>
      <c r="J21" s="77">
        <f>IF(G21=0,0,H21/G21)</f>
        <v/>
      </c>
      <c r="K21" s="78" t="n">
        <v>3</v>
      </c>
      <c r="L21" s="77">
        <f>MIN(J21,1)</f>
        <v/>
      </c>
      <c r="M21" s="95" t="inlineStr">
        <is>
          <t>Mobilization Paid</t>
        </is>
      </c>
      <c r="N21" s="95">
        <f>IF(E21="GC","1st Call","Other")</f>
        <v/>
      </c>
      <c r="O21" s="95">
        <f>IF(L21&gt;=1,"Complete",IF(L21&gt;0,"In Progress","Not Started"))</f>
        <v/>
      </c>
      <c r="P21" s="95" t="inlineStr">
        <is>
          <t>CM needs to verify final</t>
        </is>
      </c>
      <c r="Q21" s="78">
        <f>IFERROR(MID($A$1,FIND(" acq",$A$1)-4,4)*1,"")</f>
        <v/>
      </c>
      <c r="R21" s="95" t="n"/>
      <c r="S21" s="95" t="n"/>
      <c r="U21" s="95" t="inlineStr">
        <is>
          <t>GC (pay app)</t>
        </is>
      </c>
    </row>
    <row r="22" hidden="1" ht="75" customHeight="1">
      <c r="A22" s="80" t="n">
        <v>22</v>
      </c>
      <c r="B22" s="95" t="inlineStr">
        <is>
          <t>84204</t>
        </is>
      </c>
      <c r="C22" s="95" t="inlineStr">
        <is>
          <t>Pavement</t>
        </is>
      </c>
      <c r="D22" s="40" t="inlineStr">
        <is>
          <t>Crack fill large crack running in the center of the drive aisle 
LPCA - Localized cracking was observed in the center of the drive aisles. Repairs are recommended</t>
        </is>
      </c>
      <c r="E22" s="74" t="inlineStr">
        <is>
          <t>GC</t>
        </is>
      </c>
      <c r="F22" s="95" t="inlineStr">
        <is>
          <t>Year 1</t>
        </is>
      </c>
      <c r="G22" s="75" t="n">
        <v>12000</v>
      </c>
      <c r="H22" s="75" t="n">
        <v>3600</v>
      </c>
      <c r="I22" s="76">
        <f>G22-H22</f>
        <v/>
      </c>
      <c r="J22" s="77">
        <f>IF(G22=0,0,H22/G22)</f>
        <v/>
      </c>
      <c r="K22" s="78" t="n">
        <v>3</v>
      </c>
      <c r="L22" s="77">
        <f>MIN(J22,1)</f>
        <v/>
      </c>
      <c r="M22" s="95" t="inlineStr">
        <is>
          <t>Mobilization Paid</t>
        </is>
      </c>
      <c r="N22" s="95">
        <f>IF(E22="GC","1st Call","Other")</f>
        <v/>
      </c>
      <c r="O22" s="95">
        <f>IF(L22&gt;=1,"Complete",IF(L22&gt;0,"In Progress","Not Started"))</f>
        <v/>
      </c>
      <c r="P22" s="95" t="inlineStr">
        <is>
          <t>CM needs to verify final</t>
        </is>
      </c>
      <c r="Q22" s="78">
        <f>IFERROR(MID($A$1,FIND(" acq",$A$1)-4,4)*1,"")</f>
        <v/>
      </c>
      <c r="R22" s="95" t="n"/>
      <c r="S22" s="133" t="n">
        <v>46376</v>
      </c>
      <c r="U22" s="95" t="inlineStr">
        <is>
          <t>GC (pay app)</t>
        </is>
      </c>
    </row>
    <row r="23" hidden="1" ht="75" customHeight="1">
      <c r="A23" s="95" t="n">
        <v>43</v>
      </c>
      <c r="B23" s="95" t="inlineStr">
        <is>
          <t>84105</t>
        </is>
      </c>
      <c r="C23" s="95" t="inlineStr">
        <is>
          <t>Repair / replace wood trim</t>
        </is>
      </c>
      <c r="D23" s="40" t="inlineStr">
        <is>
          <t>Replace rotted wood</t>
        </is>
      </c>
      <c r="E23" s="74" t="inlineStr">
        <is>
          <t>GC</t>
        </is>
      </c>
      <c r="F23" s="95" t="inlineStr">
        <is>
          <t>Year 1</t>
        </is>
      </c>
      <c r="G23" s="75" t="n">
        <v>12000</v>
      </c>
      <c r="H23" s="75" t="n">
        <v>3600</v>
      </c>
      <c r="I23" s="76">
        <f>G23-H23</f>
        <v/>
      </c>
      <c r="J23" s="77">
        <f>IF(G23=0,0,H23/G23)</f>
        <v/>
      </c>
      <c r="K23" s="78" t="n">
        <v>3</v>
      </c>
      <c r="L23" s="77">
        <f>MIN(J23,1)</f>
        <v/>
      </c>
      <c r="M23" s="95" t="inlineStr">
        <is>
          <t>Mobilization Paid</t>
        </is>
      </c>
      <c r="N23" s="95">
        <f>IF(E23="GC","1st Call","Other")</f>
        <v/>
      </c>
      <c r="O23" s="95">
        <f>IF(L23&gt;=1,"Complete",IF(L23&gt;0,"In Progress","Not Started"))</f>
        <v/>
      </c>
      <c r="P23" s="95" t="inlineStr">
        <is>
          <t>CM needs to verify final</t>
        </is>
      </c>
      <c r="Q23" s="78">
        <f>IFERROR(MID($A$1,FIND(" acq",$A$1)-4,4)*1,"")</f>
        <v/>
      </c>
      <c r="R23" s="95" t="n"/>
      <c r="S23" s="95" t="n"/>
      <c r="U23" s="95" t="inlineStr">
        <is>
          <t>GC (pay app)</t>
        </is>
      </c>
    </row>
    <row r="24" hidden="1" ht="75" customHeight="1">
      <c r="A24" s="80" t="n">
        <v>24</v>
      </c>
      <c r="B24" s="95" t="inlineStr">
        <is>
          <t>84517</t>
        </is>
      </c>
      <c r="C24" s="95" t="inlineStr">
        <is>
          <t xml:space="preserve">Erosion control </t>
        </is>
      </c>
      <c r="D24" s="40" t="inlineStr">
        <is>
          <t>Concept Walk - Required in two separate locations per management. They are currently digging a trench to release, however, a more permanent solution would rip/rap or concrete flume</t>
        </is>
      </c>
      <c r="E24" s="74" t="inlineStr">
        <is>
          <t>GC</t>
        </is>
      </c>
      <c r="F24" s="95" t="inlineStr">
        <is>
          <t>Year 1</t>
        </is>
      </c>
      <c r="G24" s="75" t="n">
        <v>10000</v>
      </c>
      <c r="H24" s="75" t="n">
        <v>3000</v>
      </c>
      <c r="I24" s="76">
        <f>G24-H24</f>
        <v/>
      </c>
      <c r="J24" s="77">
        <f>IF(G24=0,0,H24/G24)</f>
        <v/>
      </c>
      <c r="K24" s="78" t="n">
        <v>3</v>
      </c>
      <c r="L24" s="77">
        <f>MIN(J24,1)</f>
        <v/>
      </c>
      <c r="M24" s="95" t="inlineStr">
        <is>
          <t>Mobilization Paid</t>
        </is>
      </c>
      <c r="N24" s="95">
        <f>IF(E24="GC","1st Call","Other")</f>
        <v/>
      </c>
      <c r="O24" s="95">
        <f>IF(L24&gt;=1,"Complete",IF(L24&gt;0,"In Progress","Not Started"))</f>
        <v/>
      </c>
      <c r="P24" s="95" t="inlineStr">
        <is>
          <t>CM needs to verify final</t>
        </is>
      </c>
      <c r="Q24" s="78">
        <f>IFERROR(MID($A$1,FIND(" acq",$A$1)-4,4)*1,"")</f>
        <v/>
      </c>
      <c r="R24" s="95" t="n"/>
      <c r="S24" s="95" t="n"/>
      <c r="U24" s="95" t="inlineStr">
        <is>
          <t>GC (pay app)</t>
        </is>
      </c>
    </row>
    <row r="25" ht="75" customHeight="1">
      <c r="A25" s="95" t="n">
        <v>26</v>
      </c>
      <c r="B25" s="95" t="inlineStr">
        <is>
          <t>84360</t>
        </is>
      </c>
      <c r="C25" s="95" t="inlineStr">
        <is>
          <t>Swimming pool furniture</t>
        </is>
      </c>
      <c r="D25" s="40" t="inlineStr">
        <is>
          <t>Concept Walk - Pool umbrellas</t>
        </is>
      </c>
      <c r="E25" s="82" t="inlineStr">
        <is>
          <t>Capex</t>
        </is>
      </c>
      <c r="F25" s="95" t="inlineStr">
        <is>
          <t>Year 1</t>
        </is>
      </c>
      <c r="G25" s="75" t="n">
        <v>10000</v>
      </c>
      <c r="H25" s="75" t="n">
        <v>0</v>
      </c>
      <c r="I25" s="76">
        <f>G25-H25</f>
        <v/>
      </c>
      <c r="J25" s="77">
        <f>IF(G25=0,0,H25/G25)</f>
        <v/>
      </c>
      <c r="K25" s="78" t="inlineStr">
        <is>
          <t>N/A</t>
        </is>
      </c>
      <c r="L25" s="77">
        <f>MIN(J25,1)</f>
        <v/>
      </c>
      <c r="M25" t="inlineStr">
        <is>
          <t>Concept Walk - Pool umbrellas</t>
        </is>
      </c>
      <c r="N25" s="95">
        <f>IF(E25="GC","1st Call","Other")</f>
        <v/>
      </c>
      <c r="O25" s="95">
        <f>IF(L25&gt;=1,"Complete",IF(L25&gt;0,"In Progress","Not Started"))</f>
        <v/>
      </c>
      <c r="Q25" s="78">
        <f>IFERROR(MID($A$1,FIND(" acq",$A$1)-4,4)*1,"")</f>
        <v/>
      </c>
      <c r="R25" s="95" t="n"/>
      <c r="S25" s="95" t="n"/>
      <c r="U25" s="95" t="inlineStr">
        <is>
          <t>GL PMC</t>
        </is>
      </c>
    </row>
    <row r="26" ht="75" customHeight="1">
      <c r="A26" s="80" t="n">
        <v>21</v>
      </c>
      <c r="B26" s="95" t="inlineStr">
        <is>
          <t>83520</t>
        </is>
      </c>
      <c r="C26" s="95" t="inlineStr">
        <is>
          <t>ADA parking &amp; curb cuts</t>
        </is>
      </c>
      <c r="D26" s="40" t="inlineStr">
        <is>
          <t>Need ADA signage and poles 
LPCA - ADA compliant parking spaces are required to have a sign with the International Symbol of Accessibility at the head of each space. It did not appear that ADA-compliant signage was provided at ADA parking spaces. Installation of compliant signage is recommended. Also, ADA compliant parking spaces are required to have an adjacent access aisle. Access aisles were not observed at the accessible parking spaces.</t>
        </is>
      </c>
      <c r="E26" s="81" t="inlineStr">
        <is>
          <t>PMC</t>
        </is>
      </c>
      <c r="F26" s="95" t="inlineStr">
        <is>
          <t>Year 1</t>
        </is>
      </c>
      <c r="G26" s="75" t="n">
        <v>9000</v>
      </c>
      <c r="H26" s="75" t="n">
        <v>3600</v>
      </c>
      <c r="I26" s="76">
        <f>G26-H26</f>
        <v/>
      </c>
      <c r="J26" s="77">
        <f>IF(G26=0,0,H26/G26)</f>
        <v/>
      </c>
      <c r="K26" s="78" t="inlineStr">
        <is>
          <t>N/A</t>
        </is>
      </c>
      <c r="L26" s="77">
        <f>MIN(J26,1)</f>
        <v/>
      </c>
      <c r="M26" t="inlineStr">
        <is>
          <t>Need ADA signage and poles 
LPCA - ADA compliant parking spaces are required to have a sign with the International Symbol of Accessibility at the head of each space. It did not appear that ADA-complia</t>
        </is>
      </c>
      <c r="N26" s="95">
        <f>IF(E26="GC","1st Call","Other")</f>
        <v/>
      </c>
      <c r="O26" s="95">
        <f>IF(L26&gt;=1,"Complete",IF(L26&gt;0,"In Progress","Not Started"))</f>
        <v/>
      </c>
      <c r="Q26" s="78">
        <f>IFERROR(MID($A$1,FIND(" acq",$A$1)-4,4)*1,"")</f>
        <v/>
      </c>
      <c r="R26" s="95" t="n"/>
      <c r="S26" s="133" t="n">
        <v>46376</v>
      </c>
      <c r="U26" s="95" t="inlineStr">
        <is>
          <t>GL PMC</t>
        </is>
      </c>
    </row>
    <row r="27" hidden="1" ht="75" customHeight="1">
      <c r="A27" s="95" t="n">
        <v>63</v>
      </c>
      <c r="B27" s="95" t="inlineStr">
        <is>
          <t>84210</t>
        </is>
      </c>
      <c r="C27" s="95" t="inlineStr">
        <is>
          <t>Electrical Distribution</t>
        </is>
      </c>
      <c r="D27" s="40" t="inlineStr">
        <is>
          <t>Repair timers or photo cells</t>
        </is>
      </c>
      <c r="E27" s="74" t="inlineStr">
        <is>
          <t>GC</t>
        </is>
      </c>
      <c r="F27" s="95" t="inlineStr">
        <is>
          <t>Year 1</t>
        </is>
      </c>
      <c r="G27" s="75" t="n">
        <v>9000</v>
      </c>
      <c r="H27" s="75" t="n">
        <v>2700</v>
      </c>
      <c r="I27" s="76">
        <f>G27-H27</f>
        <v/>
      </c>
      <c r="J27" s="77">
        <f>IF(G27=0,0,H27/G27)</f>
        <v/>
      </c>
      <c r="K27" s="78" t="n">
        <v>3</v>
      </c>
      <c r="L27" s="77">
        <f>MIN(J27,1)</f>
        <v/>
      </c>
      <c r="M27" s="95" t="inlineStr">
        <is>
          <t>Mobilization Paid</t>
        </is>
      </c>
      <c r="N27" s="95">
        <f>IF(E27="GC","1st Call","Other")</f>
        <v/>
      </c>
      <c r="O27" s="95">
        <f>IF(L27&gt;=1,"Complete",IF(L27&gt;0,"In Progress","Not Started"))</f>
        <v/>
      </c>
      <c r="P27" s="95" t="inlineStr">
        <is>
          <t>CM needs to verify final</t>
        </is>
      </c>
      <c r="Q27" s="78">
        <f>IFERROR(MID($A$1,FIND(" acq",$A$1)-4,4)*1,"")</f>
        <v/>
      </c>
      <c r="R27" s="95" t="n"/>
      <c r="S27" s="95" t="n"/>
      <c r="U27" s="95" t="inlineStr">
        <is>
          <t>GC (pay app)</t>
        </is>
      </c>
    </row>
    <row r="28" hidden="1" ht="75" customHeight="1">
      <c r="A28" s="80" t="n">
        <v>27</v>
      </c>
      <c r="B28" s="95" t="inlineStr">
        <is>
          <t>84111</t>
        </is>
      </c>
      <c r="C28" s="95" t="inlineStr">
        <is>
          <t>Dumpster enclosures</t>
        </is>
      </c>
      <c r="D28" s="40" t="inlineStr">
        <is>
          <t>Paint Enclosures</t>
        </is>
      </c>
      <c r="E28" s="74" t="inlineStr">
        <is>
          <t>GC</t>
        </is>
      </c>
      <c r="F28" s="95" t="inlineStr">
        <is>
          <t>Year 1</t>
        </is>
      </c>
      <c r="G28" s="75" t="n">
        <v>7500</v>
      </c>
      <c r="H28" s="75" t="n">
        <v>2250</v>
      </c>
      <c r="I28" s="76">
        <f>G28-H28</f>
        <v/>
      </c>
      <c r="J28" s="77">
        <f>IF(G28=0,0,H28/G28)</f>
        <v/>
      </c>
      <c r="K28" s="78" t="n">
        <v>3</v>
      </c>
      <c r="L28" s="77">
        <f>MIN(J28,1)</f>
        <v/>
      </c>
      <c r="M28" s="95" t="inlineStr">
        <is>
          <t>Mobilization Paid</t>
        </is>
      </c>
      <c r="N28" s="95">
        <f>IF(E28="GC","1st Call","Other")</f>
        <v/>
      </c>
      <c r="O28" s="95">
        <f>IF(L28&gt;=1,"Complete",IF(L28&gt;0,"In Progress","Not Started"))</f>
        <v/>
      </c>
      <c r="P28" s="95" t="inlineStr">
        <is>
          <t>CM needs to verify final</t>
        </is>
      </c>
      <c r="Q28" s="78">
        <f>IFERROR(MID($A$1,FIND(" acq",$A$1)-4,4)*1,"")</f>
        <v/>
      </c>
      <c r="R28" s="95" t="n"/>
      <c r="S28" s="95" t="n"/>
      <c r="U28" s="95" t="inlineStr">
        <is>
          <t>GC (pay app)</t>
        </is>
      </c>
    </row>
    <row r="29" hidden="1" ht="75" customHeight="1">
      <c r="A29" s="95" t="n">
        <v>20</v>
      </c>
      <c r="B29" s="95" t="inlineStr">
        <is>
          <t>84115</t>
        </is>
      </c>
      <c r="C29" s="95" t="inlineStr">
        <is>
          <t>Sidewalks</t>
        </is>
      </c>
      <c r="D29" s="40" t="inlineStr">
        <is>
          <t>Sidewalk Repairs 
Sunken and uplifted sidewalks at the front of buildings</t>
        </is>
      </c>
      <c r="E29" s="74" t="inlineStr">
        <is>
          <t>GC</t>
        </is>
      </c>
      <c r="F29" s="95" t="inlineStr">
        <is>
          <t>Year 1</t>
        </is>
      </c>
      <c r="G29" s="75" t="n">
        <v>5200</v>
      </c>
      <c r="H29" s="75" t="n">
        <v>1560</v>
      </c>
      <c r="I29" s="76">
        <f>G29-H29</f>
        <v/>
      </c>
      <c r="J29" s="77">
        <f>IF(G29=0,0,H29/G29)</f>
        <v/>
      </c>
      <c r="K29" s="78" t="n">
        <v>3</v>
      </c>
      <c r="L29" s="77">
        <f>MIN(J29,1)</f>
        <v/>
      </c>
      <c r="M29" s="95" t="inlineStr">
        <is>
          <t>Mobilization Paid</t>
        </is>
      </c>
      <c r="N29" s="95">
        <f>IF(E29="GC","1st Call","Other")</f>
        <v/>
      </c>
      <c r="O29" s="95">
        <f>IF(L29&gt;=1,"Complete",IF(L29&gt;0,"In Progress","Not Started"))</f>
        <v/>
      </c>
      <c r="P29" s="95" t="inlineStr">
        <is>
          <t>CM needs to verify final</t>
        </is>
      </c>
      <c r="Q29" s="78">
        <f>IFERROR(MID($A$1,FIND(" acq",$A$1)-4,4)*1,"")</f>
        <v/>
      </c>
      <c r="R29" s="95" t="n"/>
      <c r="S29" s="95" t="n"/>
      <c r="U29" s="95" t="inlineStr">
        <is>
          <t>GC (pay app)</t>
        </is>
      </c>
    </row>
    <row r="30" ht="75" customHeight="1">
      <c r="A30" s="80" t="n">
        <v>66</v>
      </c>
      <c r="B30" s="95" t="inlineStr">
        <is>
          <t>84210</t>
        </is>
      </c>
      <c r="C30" s="95" t="inlineStr">
        <is>
          <t>LED Upgrade - Exterior Common Area Lighting</t>
        </is>
      </c>
      <c r="D30" s="40" t="inlineStr">
        <is>
          <t>Hillmann Green Energy Audit - EEM No. 7</t>
        </is>
      </c>
      <c r="E30" s="81" t="inlineStr">
        <is>
          <t>PMC</t>
        </is>
      </c>
      <c r="F30" s="95" t="inlineStr">
        <is>
          <t>Year 1</t>
        </is>
      </c>
      <c r="G30" s="75" t="n">
        <v>4546</v>
      </c>
      <c r="H30" s="75" t="n">
        <v>2222</v>
      </c>
      <c r="I30" s="76">
        <f>G30-H30</f>
        <v/>
      </c>
      <c r="J30" s="77">
        <f>IF(G30=0,0,H30/G30)</f>
        <v/>
      </c>
      <c r="K30" s="78" t="inlineStr">
        <is>
          <t>N/A</t>
        </is>
      </c>
      <c r="L30" s="77">
        <f>MIN(J30,1)</f>
        <v/>
      </c>
      <c r="M30" t="inlineStr">
        <is>
          <t>Hillmann Green Energy Audit - EEM No. 7</t>
        </is>
      </c>
      <c r="N30" s="95">
        <f>IF(E30="GC","1st Call","Other")</f>
        <v/>
      </c>
      <c r="O30" s="95">
        <f>IF(L30&gt;=1,"Complete",IF(L30&gt;0,"In Progress","Not Started"))</f>
        <v/>
      </c>
      <c r="Q30" s="78">
        <f>IFERROR(MID($A$1,FIND(" acq",$A$1)-4,4)*1,"")</f>
        <v/>
      </c>
      <c r="R30" s="95" t="n"/>
      <c r="S30" s="95" t="n"/>
      <c r="U30" s="95" t="inlineStr">
        <is>
          <t>GL PMC</t>
        </is>
      </c>
    </row>
    <row r="31" hidden="1" ht="75" customHeight="1">
      <c r="A31" s="95" t="n">
        <v>56</v>
      </c>
      <c r="B31" s="95" t="inlineStr">
        <is>
          <t>84476</t>
        </is>
      </c>
      <c r="C31" s="95" t="inlineStr">
        <is>
          <t>Domestic Hot Water Heater</t>
        </is>
      </c>
      <c r="D31" s="40" t="inlineStr">
        <is>
          <t>Rust damage on the DHW heater for units 522, 925, and 1217</t>
        </is>
      </c>
      <c r="E31" s="74" t="inlineStr">
        <is>
          <t>GC</t>
        </is>
      </c>
      <c r="F31" s="95" t="inlineStr">
        <is>
          <t>Year 1</t>
        </is>
      </c>
      <c r="G31" s="75" t="n">
        <v>4485</v>
      </c>
      <c r="H31" s="75" t="n">
        <v>1346</v>
      </c>
      <c r="I31" s="76">
        <f>G31-H31</f>
        <v/>
      </c>
      <c r="J31" s="77">
        <f>IF(G31=0,0,H31/G31)</f>
        <v/>
      </c>
      <c r="K31" s="78" t="n">
        <v>3</v>
      </c>
      <c r="L31" s="77">
        <f>MIN(J31,1)</f>
        <v/>
      </c>
      <c r="M31" s="95" t="inlineStr">
        <is>
          <t>Mobilization Paid</t>
        </is>
      </c>
      <c r="N31" s="95">
        <f>IF(E31="GC","1st Call","Other")</f>
        <v/>
      </c>
      <c r="O31" s="95">
        <f>IF(L31&gt;=1,"Complete",IF(L31&gt;0,"In Progress","Not Started"))</f>
        <v/>
      </c>
      <c r="P31" s="95" t="inlineStr">
        <is>
          <t>CM needs to verify final</t>
        </is>
      </c>
      <c r="Q31" s="78">
        <f>IFERROR(MID($A$1,FIND(" acq",$A$1)-4,4)*1,"")</f>
        <v/>
      </c>
      <c r="R31" s="95" t="n"/>
      <c r="S31" s="95" t="n"/>
      <c r="U31" s="95" t="inlineStr">
        <is>
          <t>GC (pay app)</t>
        </is>
      </c>
    </row>
    <row r="32" ht="75" customHeight="1">
      <c r="A32" s="80" t="n">
        <v>49</v>
      </c>
      <c r="B32" s="95" t="n">
        <v>84304</v>
      </c>
      <c r="C32" s="95" t="inlineStr">
        <is>
          <t>Window Repairs</t>
        </is>
      </c>
      <c r="D32" s="40" t="inlineStr">
        <is>
          <t>H - Windows in units 137, 213, and 417 are in need of repair.</t>
        </is>
      </c>
      <c r="E32" s="81" t="inlineStr">
        <is>
          <t>PMC</t>
        </is>
      </c>
      <c r="F32" s="95" t="inlineStr">
        <is>
          <t>Year 1</t>
        </is>
      </c>
      <c r="G32" s="75" t="n">
        <v>2097</v>
      </c>
      <c r="H32" s="75" t="n">
        <v>646</v>
      </c>
      <c r="I32" s="76">
        <f>G32-H32</f>
        <v/>
      </c>
      <c r="J32" s="77">
        <f>IF(G32=0,0,H32/G32)</f>
        <v/>
      </c>
      <c r="K32" s="78" t="inlineStr">
        <is>
          <t>N/A</t>
        </is>
      </c>
      <c r="L32" s="77">
        <f>MIN(J32,1)</f>
        <v/>
      </c>
      <c r="M32" t="inlineStr">
        <is>
          <t>H - Windows in units 137, 213, and 417 are in need of repair.</t>
        </is>
      </c>
      <c r="N32" s="95">
        <f>IF(E32="GC","1st Call","Other")</f>
        <v/>
      </c>
      <c r="O32" s="95">
        <f>IF(L32&gt;=1,"Complete",IF(L32&gt;0,"In Progress","Not Started"))</f>
        <v/>
      </c>
      <c r="Q32" s="78">
        <f>IFERROR(MID($A$1,FIND(" acq",$A$1)-4,4)*1,"")</f>
        <v/>
      </c>
      <c r="R32" s="95" t="n"/>
      <c r="S32" s="95" t="n"/>
      <c r="U32" s="95" t="inlineStr">
        <is>
          <t>GL PMC</t>
        </is>
      </c>
    </row>
    <row r="33" ht="75" customHeight="1">
      <c r="A33" s="95" t="n">
        <v>23</v>
      </c>
      <c r="B33" s="95" t="inlineStr">
        <is>
          <t>84115</t>
        </is>
      </c>
      <c r="C33" s="95" t="inlineStr">
        <is>
          <t>Flatwork Repairs</t>
        </is>
      </c>
      <c r="D33" s="40" t="inlineStr">
        <is>
          <t>LPCA (PR-90) - Two vertical-separation trip hazards were observed. One was at the north entrance to the breezeway of Building 2175, and another was at the curb cut by Building 2184. Repairs are recommended.</t>
        </is>
      </c>
      <c r="E33" s="81" t="inlineStr">
        <is>
          <t>PMC</t>
        </is>
      </c>
      <c r="F33" s="95" t="inlineStr">
        <is>
          <t>Year 1</t>
        </is>
      </c>
      <c r="G33" s="75" t="n">
        <v>1000</v>
      </c>
      <c r="H33" s="75" t="n">
        <v>503</v>
      </c>
      <c r="I33" s="76">
        <f>G33-H33</f>
        <v/>
      </c>
      <c r="J33" s="77">
        <f>IF(G33=0,0,H33/G33)</f>
        <v/>
      </c>
      <c r="K33" s="78" t="inlineStr">
        <is>
          <t>N/A</t>
        </is>
      </c>
      <c r="L33" s="77">
        <f>MIN(J33,1)</f>
        <v/>
      </c>
      <c r="M33" t="inlineStr">
        <is>
          <t>LPCA (PR-90) - Two vertical-separation trip hazards were observed. One was at the north entrance to the breezeway of Building 2175, and another was at the curb cut by Building 2184. Repairs are recomm</t>
        </is>
      </c>
      <c r="N33" s="95">
        <f>IF(E33="GC","1st Call","Other")</f>
        <v/>
      </c>
      <c r="O33" s="95">
        <f>IF(L33&gt;=1,"Complete",IF(L33&gt;0,"In Progress","Not Started"))</f>
        <v/>
      </c>
      <c r="Q33" s="78">
        <f>IFERROR(MID($A$1,FIND(" acq",$A$1)-4,4)*1,"")</f>
        <v/>
      </c>
      <c r="R33" s="95" t="n"/>
      <c r="S33" s="133" t="n">
        <v>46101</v>
      </c>
      <c r="U33" s="95" t="inlineStr">
        <is>
          <t>GL PMC</t>
        </is>
      </c>
    </row>
    <row r="34" hidden="1" ht="75" customHeight="1">
      <c r="A34" s="80" t="n">
        <v>41</v>
      </c>
      <c r="B34" s="95" t="inlineStr">
        <is>
          <t>84120</t>
        </is>
      </c>
      <c r="C34" s="95" t="inlineStr">
        <is>
          <t>Breezeway Missing/Exposed Nails</t>
        </is>
      </c>
      <c r="D34" s="40" t="inlineStr">
        <is>
          <t>Breezeway at building missing/exposed nails on the stairway for building 2184 and 2210</t>
        </is>
      </c>
      <c r="E34" s="74" t="inlineStr">
        <is>
          <t>GC</t>
        </is>
      </c>
      <c r="F34" s="95" t="inlineStr">
        <is>
          <t>Year 1</t>
        </is>
      </c>
      <c r="G34" s="75" t="n">
        <v>1000</v>
      </c>
      <c r="H34" s="75" t="n">
        <v>300</v>
      </c>
      <c r="I34" s="76">
        <f>G34-H34</f>
        <v/>
      </c>
      <c r="J34" s="77">
        <f>IF(G34=0,0,H34/G34)</f>
        <v/>
      </c>
      <c r="K34" s="78" t="n">
        <v>3</v>
      </c>
      <c r="L34" s="77">
        <f>MIN(J34,1)</f>
        <v/>
      </c>
      <c r="M34" s="95" t="inlineStr">
        <is>
          <t>Mobilization Paid</t>
        </is>
      </c>
      <c r="N34" s="95">
        <f>IF(E34="GC","1st Call","Other")</f>
        <v/>
      </c>
      <c r="O34" s="95">
        <f>IF(L34&gt;=1,"Complete",IF(L34&gt;0,"In Progress","Not Started"))</f>
        <v/>
      </c>
      <c r="P34" s="95" t="inlineStr">
        <is>
          <t>CM needs to verify final</t>
        </is>
      </c>
      <c r="Q34" s="78">
        <f>IFERROR(MID($A$1,FIND(" acq",$A$1)-4,4)*1,"")</f>
        <v/>
      </c>
      <c r="R34" s="95" t="n"/>
      <c r="S34" s="95" t="n"/>
      <c r="U34" s="95" t="inlineStr">
        <is>
          <t>GC (pay app)</t>
        </is>
      </c>
    </row>
    <row r="35" hidden="1" ht="75" customHeight="1">
      <c r="A35" s="95" t="n">
        <v>64</v>
      </c>
      <c r="B35" s="95" t="inlineStr">
        <is>
          <t>84239</t>
        </is>
      </c>
      <c r="C35" s="95" t="inlineStr">
        <is>
          <t>Exit Sign</t>
        </is>
      </c>
      <c r="D35" s="40" t="inlineStr">
        <is>
          <t>Exit sign is damaged at 2210 and 2175 buildings</t>
        </is>
      </c>
      <c r="E35" s="74" t="inlineStr">
        <is>
          <t>GC</t>
        </is>
      </c>
      <c r="F35" s="95" t="inlineStr">
        <is>
          <t>Year 1</t>
        </is>
      </c>
      <c r="G35" s="75" t="n">
        <v>376</v>
      </c>
      <c r="H35" s="75" t="n">
        <v>113</v>
      </c>
      <c r="I35" s="76">
        <f>G35-H35</f>
        <v/>
      </c>
      <c r="J35" s="77">
        <f>IF(G35=0,0,H35/G35)</f>
        <v/>
      </c>
      <c r="K35" s="78" t="n">
        <v>3</v>
      </c>
      <c r="L35" s="77">
        <f>MIN(J35,1)</f>
        <v/>
      </c>
      <c r="M35" s="95" t="inlineStr">
        <is>
          <t>Mobilization Paid</t>
        </is>
      </c>
      <c r="N35" s="95">
        <f>IF(E35="GC","1st Call","Other")</f>
        <v/>
      </c>
      <c r="O35" s="95">
        <f>IF(L35&gt;=1,"Complete",IF(L35&gt;0,"In Progress","Not Started"))</f>
        <v/>
      </c>
      <c r="P35" s="95" t="inlineStr">
        <is>
          <t>CM needs to verify final</t>
        </is>
      </c>
      <c r="Q35" s="78">
        <f>IFERROR(MID($A$1,FIND(" acq",$A$1)-4,4)*1,"")</f>
        <v/>
      </c>
      <c r="R35" s="95" t="n"/>
      <c r="S35" s="95" t="n"/>
      <c r="U35" s="95" t="inlineStr">
        <is>
          <t>GC (pay app)</t>
        </is>
      </c>
    </row>
    <row r="36" ht="75" customHeight="1">
      <c r="A36" s="80" t="n">
        <v>47</v>
      </c>
      <c r="B36" s="95" t="inlineStr">
        <is>
          <t>83236</t>
        </is>
      </c>
      <c r="C36" s="95" t="inlineStr">
        <is>
          <t>Replace Smoke Detectors in observed units</t>
        </is>
      </c>
      <c r="D36" s="40" t="inlineStr">
        <is>
          <t>H - Smoke detectors missing in units: 212, 234, 726, 1021, 1114</t>
        </is>
      </c>
      <c r="E36" s="81" t="inlineStr">
        <is>
          <t>PMC</t>
        </is>
      </c>
      <c r="F36" s="95" t="inlineStr">
        <is>
          <t>Year 1</t>
        </is>
      </c>
      <c r="G36" s="75" t="n">
        <v>375</v>
      </c>
      <c r="H36" s="75" t="n">
        <v>150</v>
      </c>
      <c r="I36" s="76">
        <f>G36-H36</f>
        <v/>
      </c>
      <c r="J36" s="77">
        <f>IF(G36=0,0,H36/G36)</f>
        <v/>
      </c>
      <c r="K36" s="78" t="inlineStr">
        <is>
          <t>N/A</t>
        </is>
      </c>
      <c r="L36" s="77">
        <f>MIN(J36,1)</f>
        <v/>
      </c>
      <c r="M36" t="inlineStr">
        <is>
          <t>H - Smoke detectors missing in units: 212, 234, 726, 1021, 1114</t>
        </is>
      </c>
      <c r="N36" s="95">
        <f>IF(E36="GC","1st Call","Other")</f>
        <v/>
      </c>
      <c r="O36" s="95">
        <f>IF(L36&gt;=1,"Complete",IF(L36&gt;0,"In Progress","Not Started"))</f>
        <v/>
      </c>
      <c r="Q36" s="78">
        <f>IFERROR(MID($A$1,FIND(" acq",$A$1)-4,4)*1,"")</f>
        <v/>
      </c>
      <c r="R36" s="95" t="n"/>
      <c r="S36" s="95" t="n"/>
      <c r="U36" s="95" t="inlineStr">
        <is>
          <t>GL PMC</t>
        </is>
      </c>
    </row>
    <row r="37" ht="75" customHeight="1">
      <c r="A37" s="95" t="n">
        <v>50</v>
      </c>
      <c r="B37" s="95" t="inlineStr">
        <is>
          <t>83212</t>
        </is>
      </c>
      <c r="C37" s="95" t="inlineStr">
        <is>
          <t>Missing Kitchen cabinet drawer front</t>
        </is>
      </c>
      <c r="D37" s="40" t="inlineStr">
        <is>
          <t>H - Unit 117 has missing drawer front in kitchen</t>
        </is>
      </c>
      <c r="E37" s="81" t="inlineStr">
        <is>
          <t>PMC</t>
        </is>
      </c>
      <c r="F37" s="95" t="inlineStr">
        <is>
          <t>Year 1</t>
        </is>
      </c>
      <c r="G37" s="75" t="n">
        <v>200</v>
      </c>
      <c r="H37" s="75" t="n">
        <v>150</v>
      </c>
      <c r="I37" s="76">
        <f>G37-H37</f>
        <v/>
      </c>
      <c r="J37" s="77">
        <f>IF(G37=0,0,H37/G37)</f>
        <v/>
      </c>
      <c r="K37" s="78" t="inlineStr">
        <is>
          <t>N/A</t>
        </is>
      </c>
      <c r="L37" s="77">
        <f>MIN(J37,1)</f>
        <v/>
      </c>
      <c r="M37" t="inlineStr">
        <is>
          <t>H - Unit 117 has missing drawer front in kitchen</t>
        </is>
      </c>
      <c r="N37" s="95">
        <f>IF(E37="GC","1st Call","Other")</f>
        <v/>
      </c>
      <c r="O37" s="95">
        <f>IF(L37&gt;=1,"Complete",IF(L37&gt;0,"In Progress","Not Started"))</f>
        <v/>
      </c>
      <c r="P37" s="95" t="inlineStr">
        <is>
          <t>PMC had maintenance execute</t>
        </is>
      </c>
      <c r="Q37" s="78">
        <f>IFERROR(MID($A$1,FIND(" acq",$A$1)-4,4)*1,"")</f>
        <v/>
      </c>
      <c r="R37" s="95" t="n"/>
      <c r="S37" s="95" t="n"/>
      <c r="U37" s="95" t="inlineStr">
        <is>
          <t>GL PMC</t>
        </is>
      </c>
    </row>
    <row r="38">
      <c r="E38" s="88" t="n"/>
    </row>
    <row r="39" ht="30" customHeight="1">
      <c r="C39" s="84" t="inlineStr">
        <is>
          <t>PROJECTS subtotal (excl. contingency/CM fee)</t>
        </is>
      </c>
      <c r="E39" s="85" t="n"/>
      <c r="G39" s="86">
        <f>SUM(G5:G37)</f>
        <v/>
      </c>
      <c r="H39" s="86">
        <f>SUM(H5:H37)</f>
        <v/>
      </c>
      <c r="I39" s="86">
        <f>SUM(I5:I37)</f>
        <v/>
      </c>
      <c r="J39" s="87">
        <f>IF(G39=0,0,H39/G39)</f>
        <v/>
      </c>
      <c r="K39" s="87" t="n"/>
      <c r="L39" s="87">
        <f>MIN(J39,1)</f>
        <v/>
      </c>
      <c r="M39" s="84" t="n"/>
      <c r="N39" s="84" t="n"/>
      <c r="O39" s="84">
        <f>IF(L39&gt;=1,"Complete",IF(L39&gt;0,"In Progress","Not Started"))</f>
        <v/>
      </c>
      <c r="P39" s="84" t="n"/>
      <c r="Q39" s="87" t="n"/>
    </row>
    <row r="40">
      <c r="E40" s="88" t="n"/>
    </row>
    <row r="41">
      <c r="A41" s="95" t="n">
        <v>68</v>
      </c>
      <c r="B41" s="95" t="n">
        <v>84510</v>
      </c>
      <c r="C41" s="95" t="inlineStr">
        <is>
          <t>Contingency</t>
        </is>
      </c>
      <c r="D41" s="40" t="inlineStr">
        <is>
          <t>Contingency Amount</t>
        </is>
      </c>
      <c r="E41" s="82" t="inlineStr">
        <is>
          <t>CON</t>
        </is>
      </c>
      <c r="F41" s="89" t="inlineStr">
        <is>
          <t>Contingency</t>
        </is>
      </c>
      <c r="G41" s="75" t="n">
        <v>271880</v>
      </c>
      <c r="H41" s="75" t="n">
        <v>0</v>
      </c>
      <c r="I41" s="76" t="n">
        <v>271880</v>
      </c>
      <c r="J41" s="77">
        <f>IF(G41=0,0,H41/G41)</f>
        <v/>
      </c>
      <c r="K41" s="77" t="inlineStr">
        <is>
          <t>N/A</t>
        </is>
      </c>
      <c r="L41" s="77">
        <f>MIN(J41,1)</f>
        <v/>
      </c>
      <c r="M41" t="inlineStr">
        <is>
          <t>Contingency Amount</t>
        </is>
      </c>
      <c r="N41" s="95">
        <f>IF(E41="GC","1st Call","Other")</f>
        <v/>
      </c>
      <c r="O41" s="95">
        <f>IF(L41&gt;=1,"Complete",IF(L41&gt;0,"In Progress","Not Started"))</f>
        <v/>
      </c>
      <c r="Q41" s="78">
        <f>IFERROR(MID($A$1,FIND(" acq",$A$1)-4,4)*1,"")</f>
        <v/>
      </c>
    </row>
    <row r="42" ht="30" customHeight="1">
      <c r="A42" s="95" t="n">
        <v>69</v>
      </c>
      <c r="B42" s="95" t="n">
        <v>85305</v>
      </c>
      <c r="C42" s="95" t="inlineStr">
        <is>
          <t>Construction Management Fee</t>
        </is>
      </c>
      <c r="D42" s="40" t="inlineStr">
        <is>
          <t>CM Fees</t>
        </is>
      </c>
      <c r="E42" s="82" t="inlineStr">
        <is>
          <t>CMF</t>
        </is>
      </c>
      <c r="F42" s="89" t="inlineStr">
        <is>
          <t>CM Fee</t>
        </is>
      </c>
      <c r="G42" s="75" t="n">
        <v>50381</v>
      </c>
      <c r="H42" s="75" t="n">
        <v>0</v>
      </c>
      <c r="I42" s="76" t="n">
        <v>50381</v>
      </c>
      <c r="J42" s="77">
        <f>IF(G42=0,0,H42/G42)</f>
        <v/>
      </c>
      <c r="K42" s="77" t="inlineStr">
        <is>
          <t>N/A</t>
        </is>
      </c>
      <c r="L42" s="77">
        <f>MIN(J42,1)</f>
        <v/>
      </c>
      <c r="M42" t="inlineStr">
        <is>
          <t>CM Fees</t>
        </is>
      </c>
      <c r="N42" s="95">
        <f>IF(E42="GC","1st Call","Other")</f>
        <v/>
      </c>
      <c r="O42" s="95">
        <f>IF(L42&gt;=1,"Complete",IF(L42&gt;0,"In Progress","Not Started"))</f>
        <v/>
      </c>
      <c r="Q42" s="78">
        <f>IFERROR(MID($A$1,FIND(" acq",$A$1)-4,4)*1,"")</f>
        <v/>
      </c>
    </row>
  </sheetData>
  <autoFilter ref="A4:Q37">
    <filterColumn colId="4" hiddenButton="0" showButton="1">
      <filters>
        <filter val="Capex"/>
        <filter val="PMC"/>
      </filters>
    </filterColumn>
  </autoFilter>
  <mergeCells count="3">
    <mergeCell ref="A1:D1"/>
    <mergeCell ref="B3:D3"/>
    <mergeCell ref="A2:D2"/>
  </mergeCells>
  <dataValidations count="3">
    <dataValidation sqref="N5:N37" showDropDown="0" showInputMessage="1" showErrorMessage="1" allowBlank="1" type="list">
      <formula1>"1st Call, Other"</formula1>
    </dataValidation>
    <dataValidation sqref="O5:O37" showDropDown="0" showInputMessage="1" showErrorMessage="1" allowBlank="1" type="list">
      <formula1>"Scoping, Not Started, Scheduling, Bidding, In Progress, Completed"</formula1>
    </dataValidation>
    <dataValidation sqref="K5:K89"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T173"/>
  <sheetViews>
    <sheetView topLeftCell="C26" zoomScaleNormal="100" workbookViewId="0">
      <selection activeCell="K28" sqref="K28"/>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18.7109375" customWidth="1" style="6" min="21" max="30"/>
    <col width="9.140625" customWidth="1" style="6" min="31" max="16384"/>
  </cols>
  <sheetData>
    <row r="1" ht="17.25" customFormat="1" customHeight="1" s="30">
      <c r="A1" s="96" t="inlineStr">
        <is>
          <t>Oak Park Monrovia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225" customHeight="1">
      <c r="A5" s="7" t="n">
        <v>175</v>
      </c>
      <c r="B5" s="7" t="inlineStr">
        <is>
          <t>51140-00</t>
        </is>
      </c>
      <c r="C5" s="7" t="inlineStr">
        <is>
          <t>Electrical Distribution Center and Unit Electrical P</t>
        </is>
      </c>
      <c r="D5" s="40" t="inlineStr">
        <is>
          <t>PCA 3.3.3 Exterior electrical service and distribution equipment was generally from the original construction and approximately 48 years old. Main service and branch service equipment have an EUL ranging from 40 to 50-years. Unit amperage was 40-amps, which is below the typical required amperage per unit of 60-amps. Additionally, the original equipment was manufactured by Federal Pacific Electric (FPE). This manufacturer is no longer in business and replacement parts are unavailable. Additionally, equipment from the manufacturer has a problematic history with various safety issues noted, such as circuit breakers failing to trip under overload conditions, poor connections leading to overheating, and susceptibility to corrosion. Based on EUL and the known problematic history of the equipment, replacement of the FPE electrical service and distribution equipment and breaker panels is recommended.</t>
        </is>
      </c>
      <c r="E5" s="41" t="inlineStr">
        <is>
          <t>GC</t>
        </is>
      </c>
      <c r="F5" s="7" t="inlineStr">
        <is>
          <t>Year 1</t>
        </is>
      </c>
      <c r="G5" s="20" t="n">
        <v>360000</v>
      </c>
      <c r="H5" s="20" t="n">
        <v>108000</v>
      </c>
      <c r="I5" s="21">
        <f>G5-H5</f>
        <v/>
      </c>
      <c r="J5" s="8">
        <f>IF(G5=0,0,H5/G5)</f>
        <v/>
      </c>
      <c r="K5" s="35" t="n">
        <v>3</v>
      </c>
      <c r="L5" s="8">
        <f>MIN(J5,1)</f>
        <v/>
      </c>
      <c r="M5" t="inlineStr">
        <is>
          <t>PCA 3.3.3 Exterior electrical service and distribution equipment was generally from the original construction and approximately 48 years old. Main service and branch service equipment have an EUL rang</t>
        </is>
      </c>
      <c r="N5" s="7">
        <f>IF(E5="GC","1st Call","Other")</f>
        <v/>
      </c>
      <c r="O5" s="7">
        <f>IF(L5&gt;=1,"Complete",IF(L5&gt;0,"In Progress","Not Started"))</f>
        <v/>
      </c>
      <c r="Q5" s="35">
        <f>IFERROR(MID($A$1,FIND(" acq",$A$1)-4,4)*1,"")</f>
        <v/>
      </c>
      <c r="R5" s="7" t="n"/>
      <c r="S5" s="131" t="n">
        <v>46234</v>
      </c>
    </row>
    <row r="6">
      <c r="A6" s="17" t="n">
        <v>96</v>
      </c>
      <c r="B6" s="7" t="inlineStr">
        <is>
          <t>51080-00</t>
        </is>
      </c>
      <c r="C6" s="7" t="inlineStr">
        <is>
          <t>Exterior building</t>
        </is>
      </c>
      <c r="D6" s="40" t="inlineStr">
        <is>
          <t>Paint Exterior of Property (incl. Parking Garages)</t>
        </is>
      </c>
      <c r="E6" s="41" t="inlineStr">
        <is>
          <t>GC</t>
        </is>
      </c>
      <c r="F6" s="7" t="inlineStr">
        <is>
          <t>Year 1</t>
        </is>
      </c>
      <c r="G6" s="20" t="n">
        <v>234000</v>
      </c>
      <c r="H6" s="20" t="n">
        <v>70200</v>
      </c>
      <c r="I6" s="21">
        <f>G6-H6</f>
        <v/>
      </c>
      <c r="J6" s="8">
        <f>IF(G6=0,0,H6/G6)</f>
        <v/>
      </c>
      <c r="K6" s="35" t="n">
        <v>3</v>
      </c>
      <c r="L6" s="8">
        <f>MIN(J6,1)</f>
        <v/>
      </c>
      <c r="M6" t="inlineStr">
        <is>
          <t>Paint Exterior of Property (incl. Parking Garages)</t>
        </is>
      </c>
      <c r="N6" s="7">
        <f>IF(E6="GC","1st Call","Other")</f>
        <v/>
      </c>
      <c r="O6" s="7">
        <f>IF(L6&gt;=1,"Complete",IF(L6&gt;0,"In Progress","Not Started"))</f>
        <v/>
      </c>
      <c r="Q6" s="35">
        <f>IFERROR(MID($A$1,FIND(" acq",$A$1)-4,4)*1,"")</f>
        <v/>
      </c>
      <c r="R6" s="7" t="n"/>
      <c r="S6" s="131" t="n">
        <v>46242</v>
      </c>
    </row>
    <row r="7" ht="255" customHeight="1">
      <c r="A7" s="7" t="n">
        <v>70</v>
      </c>
      <c r="B7" s="7" t="inlineStr">
        <is>
          <t>51072-00</t>
        </is>
      </c>
      <c r="C7" s="7" t="inlineStr">
        <is>
          <t>Repair balcony framing &amp; decking</t>
        </is>
      </c>
      <c r="D7" s="40" t="inlineStr">
        <is>
          <t>DPCA 3.2.7 / EPCA 4.5 Select balconies at the buildings were observed to have deteriorated wood members at the balcony decking, railing and ornamental trellis throughout the property. Structural distress was observed at the balcony beam of Unit 119 at the North Building, which appeared to result in cracking of the interior wall within the bedroom of the unit. Property management report the balconies have been in the process of being repaired/rebuilt since 2022. According to property management, balcony repairs at nine units (North: 219, 224, 315, 319, and 324; South: 204, 216, 219, and 324) in 2022. Additional repairs/rebuilds were reportedly performed prior to this. A total list of the repaired balconies has been requested; however, as of the date this report was prepared, documentation was not provided. It was also reported that select balconies were planned to be repaired/rebuilt; however, specific details regarding this work were not provided. Survey and as needed repair of a portion of balconies is recommended.</t>
        </is>
      </c>
      <c r="E7" s="41" t="inlineStr">
        <is>
          <t>GC</t>
        </is>
      </c>
      <c r="F7" s="7" t="inlineStr">
        <is>
          <t>Year 1</t>
        </is>
      </c>
      <c r="G7" s="20" t="n">
        <v>140000</v>
      </c>
      <c r="H7" s="20" t="n">
        <v>42000</v>
      </c>
      <c r="I7" s="21">
        <f>G7-H7</f>
        <v/>
      </c>
      <c r="J7" s="8">
        <f>IF(G7=0,0,H7/G7)</f>
        <v/>
      </c>
      <c r="K7" s="35" t="n">
        <v>3</v>
      </c>
      <c r="L7" s="8">
        <f>MIN(J7,1)</f>
        <v/>
      </c>
      <c r="M7" t="inlineStr">
        <is>
          <t>DPCA 3.2.7 / EPCA 4.5 Select balconies at the buildings were observed to have deteriorated wood members at the balcony decking, railing and ornamental trellis throughout the property. Structural distr</t>
        </is>
      </c>
      <c r="N7" s="7">
        <f>IF(E7="GC","1st Call","Other")</f>
        <v/>
      </c>
      <c r="O7" s="7">
        <f>IF(L7&gt;=1,"Complete",IF(L7&gt;0,"In Progress","Not Started"))</f>
        <v/>
      </c>
      <c r="Q7" s="35">
        <f>IFERROR(MID($A$1,FIND(" acq",$A$1)-4,4)*1,"")</f>
        <v/>
      </c>
      <c r="R7" s="7" t="n"/>
      <c r="S7" s="131" t="n">
        <v>46242</v>
      </c>
    </row>
    <row r="8">
      <c r="A8" s="17" t="n">
        <v>95</v>
      </c>
      <c r="B8" s="7" t="inlineStr">
        <is>
          <t>51160-00</t>
        </is>
      </c>
      <c r="C8" s="7" t="inlineStr">
        <is>
          <t>Interior Hallway painting</t>
        </is>
      </c>
      <c r="D8" s="40" t="inlineStr">
        <is>
          <t>Repair drywall and paint all interior hallways &amp; Common Areas</t>
        </is>
      </c>
      <c r="E8" s="41" t="inlineStr">
        <is>
          <t>GC</t>
        </is>
      </c>
      <c r="F8" s="7" t="inlineStr">
        <is>
          <t>Year 1</t>
        </is>
      </c>
      <c r="G8" s="20" t="n">
        <v>94000</v>
      </c>
      <c r="H8" s="20" t="n">
        <v>28200</v>
      </c>
      <c r="I8" s="21">
        <f>G8-H8</f>
        <v/>
      </c>
      <c r="J8" s="8">
        <f>IF(G8=0,0,H8/G8)</f>
        <v/>
      </c>
      <c r="K8" s="35" t="n">
        <v>3</v>
      </c>
      <c r="L8" s="8">
        <f>MIN(J8,1)</f>
        <v/>
      </c>
      <c r="M8" t="inlineStr">
        <is>
          <t>Repair drywall and paint all interior hallways &amp; Common Areas</t>
        </is>
      </c>
      <c r="N8" s="7">
        <f>IF(E8="GC","1st Call","Other")</f>
        <v/>
      </c>
      <c r="O8" s="7">
        <f>IF(L8&gt;=1,"Complete",IF(L8&gt;0,"In Progress","Not Started"))</f>
        <v/>
      </c>
      <c r="Q8" s="35">
        <f>IFERROR(MID($A$1,FIND(" acq",$A$1)-4,4)*1,"")</f>
        <v/>
      </c>
      <c r="R8" s="7" t="n"/>
      <c r="S8" s="111" t="n"/>
    </row>
    <row r="9">
      <c r="A9" s="7" t="n">
        <v>69</v>
      </c>
      <c r="B9" s="7" t="inlineStr">
        <is>
          <t>51077-00</t>
        </is>
      </c>
      <c r="C9" s="7" t="inlineStr">
        <is>
          <t>Repair patio/balcony railings</t>
        </is>
      </c>
      <c r="D9" s="40" t="inlineStr">
        <is>
          <t>Repair/replace areas of rotted/failing wood railings on balconies.</t>
        </is>
      </c>
      <c r="E9" s="41" t="inlineStr">
        <is>
          <t>GC</t>
        </is>
      </c>
      <c r="F9" s="7" t="inlineStr">
        <is>
          <t>Year 1</t>
        </is>
      </c>
      <c r="G9" s="20" t="n">
        <v>75000</v>
      </c>
      <c r="H9" s="20" t="n">
        <v>22500</v>
      </c>
      <c r="I9" s="21">
        <f>G9-H9</f>
        <v/>
      </c>
      <c r="J9" s="8">
        <f>IF(G9=0,0,H9/G9)</f>
        <v/>
      </c>
      <c r="K9" s="35" t="n">
        <v>3</v>
      </c>
      <c r="L9" s="8">
        <f>MIN(J9,1)</f>
        <v/>
      </c>
      <c r="M9" t="inlineStr">
        <is>
          <t>Repair/replace areas of rotted/failing wood railings on balconies.</t>
        </is>
      </c>
      <c r="N9" s="7">
        <f>IF(E9="GC","1st Call","Other")</f>
        <v/>
      </c>
      <c r="O9" s="7">
        <f>IF(L9&gt;=1,"Complete",IF(L9&gt;0,"In Progress","Not Started"))</f>
        <v/>
      </c>
      <c r="Q9" s="35">
        <f>IFERROR(MID($A$1,FIND(" acq",$A$1)-4,4)*1,"")</f>
        <v/>
      </c>
      <c r="R9" s="7" t="n"/>
      <c r="S9" s="111" t="n"/>
    </row>
    <row r="10" ht="30" customHeight="1">
      <c r="A10" s="17" t="n">
        <v>46</v>
      </c>
      <c r="B10" s="7" t="inlineStr">
        <is>
          <t>51992-00</t>
        </is>
      </c>
      <c r="C10" s="7" t="inlineStr">
        <is>
          <t xml:space="preserve">Termite Remediation </t>
        </is>
      </c>
      <c r="D10" s="40" t="inlineStr">
        <is>
          <t>Termite Remediation - tent and local treatment (per Ecola remediation proposal)</t>
        </is>
      </c>
      <c r="E10" s="67" t="inlineStr">
        <is>
          <t>Capex</t>
        </is>
      </c>
      <c r="F10" s="7" t="inlineStr">
        <is>
          <t>Year 1</t>
        </is>
      </c>
      <c r="G10" s="20" t="n">
        <v>57400</v>
      </c>
      <c r="H10" s="20" t="n">
        <v>6685</v>
      </c>
      <c r="I10" s="21">
        <f>G10-H10</f>
        <v/>
      </c>
      <c r="J10" s="8">
        <f>IF(G10=0,0,H10/G10)</f>
        <v/>
      </c>
      <c r="K10" s="35" t="inlineStr">
        <is>
          <t>N/A</t>
        </is>
      </c>
      <c r="L10" s="8">
        <f>MIN(J10,1)</f>
        <v/>
      </c>
      <c r="M10" t="inlineStr">
        <is>
          <t>Termite Remediation - tent and local treatment (per Ecola remediation proposal)</t>
        </is>
      </c>
      <c r="N10" s="7">
        <f>IF(E10="GC","1st Call","Other")</f>
        <v/>
      </c>
      <c r="O10" s="7">
        <f>IF(L10&gt;=1,"Complete",IF(L10&gt;0,"In Progress","Not Started"))</f>
        <v/>
      </c>
      <c r="Q10" s="35">
        <f>IFERROR(MID($A$1,FIND(" acq",$A$1)-4,4)*1,"")</f>
        <v/>
      </c>
      <c r="R10" s="7" t="n"/>
      <c r="S10" s="131" t="n">
        <v>45969</v>
      </c>
    </row>
    <row r="11" ht="45" customHeight="1">
      <c r="A11" s="7" t="n">
        <v>65</v>
      </c>
      <c r="B11" s="7" t="inlineStr">
        <is>
          <t>51070-00</t>
        </is>
      </c>
      <c r="C11" s="7" t="inlineStr">
        <is>
          <t>Roof framing</t>
        </is>
      </c>
      <c r="D11" s="40" t="inlineStr">
        <is>
          <t>Inspect all mansard roofs and repair any damage to coping/façade of building to ensure areas are secure to prevent leaking. Will need to remove loose material from metal mansards and recoat.</t>
        </is>
      </c>
      <c r="E11" s="41" t="inlineStr">
        <is>
          <t>GC</t>
        </is>
      </c>
      <c r="F11" s="7" t="inlineStr">
        <is>
          <t>Year 1</t>
        </is>
      </c>
      <c r="G11" s="20" t="n">
        <v>47500</v>
      </c>
      <c r="H11" s="20" t="n">
        <v>14250</v>
      </c>
      <c r="I11" s="21">
        <f>G11-H11</f>
        <v/>
      </c>
      <c r="J11" s="8">
        <f>IF(G11=0,0,H11/G11)</f>
        <v/>
      </c>
      <c r="K11" s="35" t="n">
        <v>3</v>
      </c>
      <c r="L11" s="8">
        <f>MIN(J11,1)</f>
        <v/>
      </c>
      <c r="M11" t="inlineStr">
        <is>
          <t>Inspect all mansard roofs and repair any damage to coping/façade of building to ensure areas are secure to prevent leaking. Will need to remove loose material from metal mansards and recoat.</t>
        </is>
      </c>
      <c r="N11" s="7">
        <f>IF(E11="GC","1st Call","Other")</f>
        <v/>
      </c>
      <c r="O11" s="7">
        <f>IF(L11&gt;=1,"Complete",IF(L11&gt;0,"In Progress","Not Started"))</f>
        <v/>
      </c>
      <c r="Q11" s="35">
        <f>IFERROR(MID($A$1,FIND(" acq",$A$1)-4,4)*1,"")</f>
        <v/>
      </c>
      <c r="R11" s="7" t="n"/>
      <c r="S11" s="111" t="n"/>
    </row>
    <row r="12" ht="30" customHeight="1">
      <c r="A12" s="17" t="n">
        <v>93</v>
      </c>
      <c r="B12" s="7" t="inlineStr">
        <is>
          <t>51075-00</t>
        </is>
      </c>
      <c r="C12" s="7" t="inlineStr">
        <is>
          <t>Repair stucco</t>
        </is>
      </c>
      <c r="D12" s="40" t="inlineStr">
        <is>
          <t>Repairs throughout property, also repair cement plaster at northeaster corner of western wing of parking garage.</t>
        </is>
      </c>
      <c r="E12" s="41" t="inlineStr">
        <is>
          <t>GC</t>
        </is>
      </c>
      <c r="F12" s="7" t="inlineStr">
        <is>
          <t>Year 1</t>
        </is>
      </c>
      <c r="G12" s="20" t="n">
        <v>40000</v>
      </c>
      <c r="H12" s="20" t="n">
        <v>12000</v>
      </c>
      <c r="I12" s="21">
        <f>G12-H12</f>
        <v/>
      </c>
      <c r="J12" s="8">
        <f>IF(G12=0,0,H12/G12)</f>
        <v/>
      </c>
      <c r="K12" s="35" t="n">
        <v>3</v>
      </c>
      <c r="L12" s="8">
        <f>MIN(J12,1)</f>
        <v/>
      </c>
      <c r="M12" t="inlineStr">
        <is>
          <t>Repairs throughout property, also repair cement plaster at northeaster corner of western wing of parking garage.</t>
        </is>
      </c>
      <c r="N12" s="7">
        <f>IF(E12="GC","1st Call","Other")</f>
        <v/>
      </c>
      <c r="O12" s="7">
        <f>IF(L12&gt;=1,"Complete",IF(L12&gt;0,"In Progress","Not Started"))</f>
        <v/>
      </c>
      <c r="Q12" s="35">
        <f>IFERROR(MID($A$1,FIND(" acq",$A$1)-4,4)*1,"")</f>
        <v/>
      </c>
      <c r="R12" s="7" t="n"/>
      <c r="S12" s="111" t="n"/>
    </row>
    <row r="13" ht="75" customHeight="1">
      <c r="A13" s="7" t="n">
        <v>168</v>
      </c>
      <c r="B13" s="7" t="inlineStr">
        <is>
          <t>51990-00</t>
        </is>
      </c>
      <c r="C13" s="7" t="inlineStr">
        <is>
          <t>Seismic shut off valve - install</t>
        </is>
      </c>
      <c r="D13" s="40" t="inlineStr">
        <is>
          <t>DPCA 3.3.6 / EPCA 5.3 -The observed natural gas services lacked seismic shutoff valves to prevent dangerous gas leaks in the event of a line break during a significant seismic event. Installation of an automatic seismic shut-off device is recommended</t>
        </is>
      </c>
      <c r="E13" s="41" t="inlineStr">
        <is>
          <t>GC</t>
        </is>
      </c>
      <c r="F13" s="7" t="inlineStr">
        <is>
          <t>Year 1</t>
        </is>
      </c>
      <c r="G13" s="20" t="n">
        <v>39000</v>
      </c>
      <c r="H13" s="20" t="n">
        <v>11700</v>
      </c>
      <c r="I13" s="21">
        <f>G13-H13</f>
        <v/>
      </c>
      <c r="J13" s="8">
        <f>IF(G13=0,0,H13/G13)</f>
        <v/>
      </c>
      <c r="K13" s="35" t="n">
        <v>3</v>
      </c>
      <c r="L13" s="8">
        <f>MIN(J13,1)</f>
        <v/>
      </c>
      <c r="M13" t="inlineStr">
        <is>
          <t>DPCA 3.3.6 / EPCA 5.3 -The observed natural gas services lacked seismic shutoff valves to prevent dangerous gas leaks in the event of a line break during a significant seismic event. Installation of a</t>
        </is>
      </c>
      <c r="N13" s="7">
        <f>IF(E13="GC","1st Call","Other")</f>
        <v/>
      </c>
      <c r="O13" s="7">
        <f>IF(L13&gt;=1,"Complete",IF(L13&gt;0,"In Progress","Not Started"))</f>
        <v/>
      </c>
      <c r="Q13" s="35">
        <f>IFERROR(MID($A$1,FIND(" acq",$A$1)-4,4)*1,"")</f>
        <v/>
      </c>
      <c r="R13" s="7" t="n"/>
      <c r="S13" s="131" t="n">
        <v>46242</v>
      </c>
    </row>
    <row r="14" ht="45" customHeight="1">
      <c r="A14" s="17" t="n">
        <v>169</v>
      </c>
      <c r="B14" s="7" t="inlineStr">
        <is>
          <t>51120-00</t>
        </is>
      </c>
      <c r="C14" s="7" t="inlineStr">
        <is>
          <t>MAUs - Ventilation System</t>
        </is>
      </c>
      <c r="D14" s="40" t="inlineStr">
        <is>
          <t>DPCA 3.3.1 / EPCA 5.2 The MAUs at each building were in poor overall condition. The unit at the North Building unit was inoperable. Replacement of both units is recommended</t>
        </is>
      </c>
      <c r="E14" s="41" t="inlineStr">
        <is>
          <t>GC</t>
        </is>
      </c>
      <c r="F14" s="7" t="inlineStr">
        <is>
          <t>Year 1</t>
        </is>
      </c>
      <c r="G14" s="20" t="n">
        <v>32000</v>
      </c>
      <c r="H14" s="20" t="n">
        <v>9600</v>
      </c>
      <c r="I14" s="21">
        <f>G14-H14</f>
        <v/>
      </c>
      <c r="J14" s="8">
        <f>IF(G14=0,0,H14/G14)</f>
        <v/>
      </c>
      <c r="K14" s="35" t="n">
        <v>3</v>
      </c>
      <c r="L14" s="8">
        <f>MIN(J14,1)</f>
        <v/>
      </c>
      <c r="M14" t="inlineStr">
        <is>
          <t>DPCA 3.3.1 / EPCA 5.2 The MAUs at each building were in poor overall condition. The unit at the North Building unit was inoperable. Replacement of both units is recommended</t>
        </is>
      </c>
      <c r="N14" s="7">
        <f>IF(E14="GC","1st Call","Other")</f>
        <v/>
      </c>
      <c r="O14" s="7">
        <f>IF(L14&gt;=1,"Complete",IF(L14&gt;0,"In Progress","Not Started"))</f>
        <v/>
      </c>
      <c r="Q14" s="35">
        <f>IFERROR(MID($A$1,FIND(" acq",$A$1)-4,4)*1,"")</f>
        <v/>
      </c>
      <c r="R14" s="7" t="n"/>
      <c r="S14" s="131" t="n">
        <v>46242</v>
      </c>
    </row>
    <row r="15">
      <c r="A15" s="7" t="n">
        <v>29</v>
      </c>
      <c r="B15" s="7" t="inlineStr">
        <is>
          <t>51043-00</t>
        </is>
      </c>
      <c r="C15" s="7" t="inlineStr">
        <is>
          <t>Landscaping</t>
        </is>
      </c>
      <c r="D15" s="40" t="inlineStr">
        <is>
          <t>Tree trim - building clearance throughout property</t>
        </is>
      </c>
      <c r="E15" s="67" t="inlineStr">
        <is>
          <t>Capex</t>
        </is>
      </c>
      <c r="F15" s="7" t="inlineStr">
        <is>
          <t>Year 1</t>
        </is>
      </c>
      <c r="G15" s="20" t="n">
        <v>28500</v>
      </c>
      <c r="H15" s="20" t="n">
        <v>13430</v>
      </c>
      <c r="I15" s="21">
        <f>G15-H15</f>
        <v/>
      </c>
      <c r="J15" s="8">
        <f>IF(G15=0,0,H15/G15)</f>
        <v/>
      </c>
      <c r="K15" s="35" t="inlineStr">
        <is>
          <t>N/A</t>
        </is>
      </c>
      <c r="L15" s="8">
        <f>MIN(J15,1)</f>
        <v/>
      </c>
      <c r="M15" t="inlineStr">
        <is>
          <t>Tree trim - building clearance throughout property</t>
        </is>
      </c>
      <c r="N15" s="7">
        <f>IF(E15="GC","1st Call","Other")</f>
        <v/>
      </c>
      <c r="O15" s="7">
        <f>IF(L15&gt;=1,"Complete",IF(L15&gt;0,"In Progress","Not Started"))</f>
        <v/>
      </c>
      <c r="Q15" s="35">
        <f>IFERROR(MID($A$1,FIND(" acq",$A$1)-4,4)*1,"")</f>
        <v/>
      </c>
      <c r="R15" s="7" t="n"/>
      <c r="S15" s="111" t="n"/>
    </row>
    <row r="16" ht="30" customHeight="1">
      <c r="A16" s="17" t="n">
        <v>139</v>
      </c>
      <c r="B16" s="7" t="inlineStr">
        <is>
          <t>51160-00</t>
        </is>
      </c>
      <c r="C16" s="7" t="inlineStr">
        <is>
          <t>Common Area Greenspace Enhancements</t>
        </is>
      </c>
      <c r="D16" s="40" t="inlineStr">
        <is>
          <t>Placeholder for greenspace improvements (e.g. dog park, bocce ball, etc.)</t>
        </is>
      </c>
      <c r="E16" s="67" t="inlineStr">
        <is>
          <t>Capex</t>
        </is>
      </c>
      <c r="F16" s="7" t="inlineStr">
        <is>
          <t>Year 1</t>
        </is>
      </c>
      <c r="G16" s="20" t="n">
        <v>24000</v>
      </c>
      <c r="H16" s="20" t="n">
        <v>5162</v>
      </c>
      <c r="I16" s="21">
        <f>G16-H16</f>
        <v/>
      </c>
      <c r="J16" s="8">
        <f>IF(G16=0,0,H16/G16)</f>
        <v/>
      </c>
      <c r="K16" s="35" t="inlineStr">
        <is>
          <t>N/A</t>
        </is>
      </c>
      <c r="L16" s="8">
        <f>MIN(J16,1)</f>
        <v/>
      </c>
      <c r="M16" t="inlineStr">
        <is>
          <t>Placeholder for greenspace improvements (e.g. dog park, bocce ball, etc.)</t>
        </is>
      </c>
      <c r="N16" s="7">
        <f>IF(E16="GC","1st Call","Other")</f>
        <v/>
      </c>
      <c r="O16" s="7">
        <f>IF(L16&gt;=1,"Complete",IF(L16&gt;0,"In Progress","Not Started"))</f>
        <v/>
      </c>
      <c r="Q16" s="35">
        <f>IFERROR(MID($A$1,FIND(" acq",$A$1)-4,4)*1,"")</f>
        <v/>
      </c>
      <c r="R16" s="7" t="n"/>
      <c r="S16" s="111" t="n"/>
    </row>
    <row r="17">
      <c r="A17" s="7" t="n">
        <v>177</v>
      </c>
      <c r="B17" s="7" t="inlineStr">
        <is>
          <t>51141-00</t>
        </is>
      </c>
      <c r="C17" s="7" t="inlineStr">
        <is>
          <t>Common area light fixtures</t>
        </is>
      </c>
      <c r="D17" s="40" t="inlineStr">
        <is>
          <t>Replace all patio lighting with new LED lighting.</t>
        </is>
      </c>
      <c r="E17" s="41" t="inlineStr">
        <is>
          <t>GC</t>
        </is>
      </c>
      <c r="F17" s="7" t="inlineStr">
        <is>
          <t>Year 1</t>
        </is>
      </c>
      <c r="G17" s="20" t="n">
        <v>23500</v>
      </c>
      <c r="H17" s="20" t="n">
        <v>7050</v>
      </c>
      <c r="I17" s="21">
        <f>G17-H17</f>
        <v/>
      </c>
      <c r="J17" s="8">
        <f>IF(G17=0,0,H17/G17)</f>
        <v/>
      </c>
      <c r="K17" s="35" t="n">
        <v>3</v>
      </c>
      <c r="L17" s="8">
        <f>MIN(J17,1)</f>
        <v/>
      </c>
      <c r="M17" t="inlineStr">
        <is>
          <t>Replace all patio lighting with new LED lighting.</t>
        </is>
      </c>
      <c r="N17" s="7">
        <f>IF(E17="GC","1st Call","Other")</f>
        <v/>
      </c>
      <c r="O17" s="7">
        <f>IF(L17&gt;=1,"Complete",IF(L17&gt;0,"In Progress","Not Started"))</f>
        <v/>
      </c>
      <c r="Q17" s="35">
        <f>IFERROR(MID($A$1,FIND(" acq",$A$1)-4,4)*1,"")</f>
        <v/>
      </c>
      <c r="R17" s="7" t="n"/>
      <c r="S17" s="111" t="n"/>
    </row>
    <row r="18" ht="30" customHeight="1">
      <c r="A18" s="17" t="n">
        <v>76</v>
      </c>
      <c r="B18" s="7" t="inlineStr">
        <is>
          <t>51060-00</t>
        </is>
      </c>
      <c r="C18" s="7" t="inlineStr">
        <is>
          <t>Asphalt composite shingle roofing</t>
        </is>
      </c>
      <c r="D18" s="40" t="inlineStr">
        <is>
          <t>Repair and add proper flashing to the roofing of the ganged mains and meter bank closets.</t>
        </is>
      </c>
      <c r="E18" s="41" t="inlineStr">
        <is>
          <t>GC</t>
        </is>
      </c>
      <c r="F18" s="7" t="inlineStr">
        <is>
          <t>Year 1</t>
        </is>
      </c>
      <c r="G18" s="20" t="n">
        <v>21500</v>
      </c>
      <c r="H18" s="20" t="n">
        <v>6450</v>
      </c>
      <c r="I18" s="21">
        <f>G18-H18</f>
        <v/>
      </c>
      <c r="J18" s="8">
        <f>IF(G18=0,0,H18/G18)</f>
        <v/>
      </c>
      <c r="K18" s="35" t="n">
        <v>3</v>
      </c>
      <c r="L18" s="8">
        <f>MIN(J18,1)</f>
        <v/>
      </c>
      <c r="M18" t="inlineStr">
        <is>
          <t>Repair and add proper flashing to the roofing of the ganged mains and meter bank closets.</t>
        </is>
      </c>
      <c r="N18" s="7">
        <f>IF(E18="GC","1st Call","Other")</f>
        <v/>
      </c>
      <c r="O18" s="7">
        <f>IF(L18&gt;=1,"Complete",IF(L18&gt;0,"In Progress","Not Started"))</f>
        <v/>
      </c>
      <c r="Q18" s="35">
        <f>IFERROR(MID($A$1,FIND(" acq",$A$1)-4,4)*1,"")</f>
        <v/>
      </c>
      <c r="R18" s="7" t="n"/>
      <c r="S18" s="111" t="n"/>
    </row>
    <row r="19" ht="60" customHeight="1">
      <c r="A19" s="7" t="n">
        <v>26</v>
      </c>
      <c r="B19" s="7" t="inlineStr">
        <is>
          <t>51086-00</t>
        </is>
      </c>
      <c r="C19" s="7" t="inlineStr">
        <is>
          <t xml:space="preserve">Erosion control </t>
        </is>
      </c>
      <c r="D19" s="40" t="inlineStr">
        <is>
          <t>Fill areas of erosion around buildings and flower beds throughout property. Specifically areas that have exposed PVC irrigation lines. Regrade soil at east side of south side building to prevent moisture/termite infestation.</t>
        </is>
      </c>
      <c r="E19" s="41" t="inlineStr">
        <is>
          <t>GC</t>
        </is>
      </c>
      <c r="F19" s="7" t="inlineStr">
        <is>
          <t>Year 1</t>
        </is>
      </c>
      <c r="G19" s="20" t="n">
        <v>17500</v>
      </c>
      <c r="H19" s="20" t="n">
        <v>5250</v>
      </c>
      <c r="I19" s="21">
        <f>G19-H19</f>
        <v/>
      </c>
      <c r="J19" s="8">
        <f>IF(G19=0,0,H19/G19)</f>
        <v/>
      </c>
      <c r="K19" s="35" t="n">
        <v>3</v>
      </c>
      <c r="L19" s="8">
        <f>MIN(J19,1)</f>
        <v/>
      </c>
      <c r="M19" t="inlineStr">
        <is>
          <t>Fill areas of erosion around buildings and flower beds throughout property. Specifically areas that have exposed PVC irrigation lines. Regrade soil at east side of south side building to prevent moist</t>
        </is>
      </c>
      <c r="N19" s="7">
        <f>IF(E19="GC","1st Call","Other")</f>
        <v/>
      </c>
      <c r="O19" s="7">
        <f>IF(L19&gt;=1,"Complete",IF(L19&gt;0,"In Progress","Not Started"))</f>
        <v/>
      </c>
      <c r="Q19" s="35">
        <f>IFERROR(MID($A$1,FIND(" acq",$A$1)-4,4)*1,"")</f>
        <v/>
      </c>
      <c r="R19" s="7" t="n"/>
      <c r="S19" s="111" t="n"/>
    </row>
    <row r="20">
      <c r="A20" s="17" t="n">
        <v>178</v>
      </c>
      <c r="B20" s="7" t="inlineStr">
        <is>
          <t>51141-00</t>
        </is>
      </c>
      <c r="C20" s="7" t="inlineStr">
        <is>
          <t xml:space="preserve">Replace garage lighting </t>
        </is>
      </c>
      <c r="D20" s="40" t="inlineStr">
        <is>
          <t>Replace existing garage lighting with LED.</t>
        </is>
      </c>
      <c r="E20" s="41" t="inlineStr">
        <is>
          <t>GC</t>
        </is>
      </c>
      <c r="F20" s="7" t="inlineStr">
        <is>
          <t>Year 1</t>
        </is>
      </c>
      <c r="G20" s="20" t="n">
        <v>15000</v>
      </c>
      <c r="H20" s="20" t="n">
        <v>4500</v>
      </c>
      <c r="I20" s="21">
        <f>G20-H20</f>
        <v/>
      </c>
      <c r="J20" s="8">
        <f>IF(G20=0,0,H20/G20)</f>
        <v/>
      </c>
      <c r="K20" s="35" t="n">
        <v>3</v>
      </c>
      <c r="L20" s="8">
        <f>MIN(J20,1)</f>
        <v/>
      </c>
      <c r="M20" t="inlineStr">
        <is>
          <t>Replace existing garage lighting with LED.</t>
        </is>
      </c>
      <c r="N20" s="7">
        <f>IF(E20="GC","1st Call","Other")</f>
        <v/>
      </c>
      <c r="O20" s="7">
        <f>IF(L20&gt;=1,"Complete",IF(L20&gt;0,"In Progress","Not Started"))</f>
        <v/>
      </c>
      <c r="Q20" s="35">
        <f>IFERROR(MID($A$1,FIND(" acq",$A$1)-4,4)*1,"")</f>
        <v/>
      </c>
      <c r="R20" s="7" t="n"/>
      <c r="S20" s="111" t="n"/>
    </row>
    <row r="21" ht="75" customHeight="1">
      <c r="A21" s="7" t="n">
        <v>15</v>
      </c>
      <c r="B21" s="7" t="inlineStr">
        <is>
          <t>51045-00</t>
        </is>
      </c>
      <c r="C21" s="7" t="inlineStr">
        <is>
          <t>Landscape Cleanup and Enhancements</t>
        </is>
      </c>
      <c r="D21" s="40" t="inlineStr">
        <is>
          <t>DPCA 3.1.4 / EPCA 3.2.4 - Landscape areas were observed to be eroded with exposed irrigation lines at significant areas surrounding the buildings. Proper top cover should be installed to prevent erosion and protect the exposed PVC lines to prevent damage.</t>
        </is>
      </c>
      <c r="E21" s="67" t="inlineStr">
        <is>
          <t>Capex</t>
        </is>
      </c>
      <c r="F21" s="7" t="inlineStr">
        <is>
          <t>Year 1</t>
        </is>
      </c>
      <c r="G21" s="20" t="n">
        <v>10000</v>
      </c>
      <c r="H21" s="20" t="n">
        <v>0</v>
      </c>
      <c r="I21" s="21">
        <f>G21-H21</f>
        <v/>
      </c>
      <c r="J21" s="8">
        <f>IF(G21=0,0,H21/G21)</f>
        <v/>
      </c>
      <c r="K21" s="35" t="inlineStr">
        <is>
          <t>N/A</t>
        </is>
      </c>
      <c r="L21" s="8">
        <f>MIN(J21,1)</f>
        <v/>
      </c>
      <c r="M21" t="inlineStr">
        <is>
          <t>DPCA 3.1.4 / EPCA 3.2.4 - Landscape areas were observed to be eroded with exposed irrigation lines at significant areas surrounding the buildings. Proper top cover should be installed to prevent erosi</t>
        </is>
      </c>
      <c r="N21" s="7">
        <f>IF(E21="GC","1st Call","Other")</f>
        <v/>
      </c>
      <c r="O21" s="7">
        <f>IF(L21&gt;=1,"Complete",IF(L21&gt;0,"In Progress","Not Started"))</f>
        <v/>
      </c>
      <c r="Q21" s="35">
        <f>IFERROR(MID($A$1,FIND(" acq",$A$1)-4,4)*1,"")</f>
        <v/>
      </c>
      <c r="R21" s="7" t="n"/>
      <c r="S21" s="131" t="n">
        <v>46242</v>
      </c>
    </row>
    <row r="22" ht="45" customHeight="1">
      <c r="A22" s="17" t="n">
        <v>157</v>
      </c>
      <c r="B22" s="7" t="inlineStr">
        <is>
          <t>51134-00</t>
        </is>
      </c>
      <c r="C22" s="7" t="inlineStr">
        <is>
          <t xml:space="preserve">Hydro-jetting &amp; Camera inspection </t>
        </is>
      </c>
      <c r="D22" s="40" t="inlineStr">
        <is>
          <t>PCA 5.1 -It appears that no hydro-jetting and camera inspection has been performed at the property. Industry best practices typically clearing sanitary waste lines every 18- to 24-months.</t>
        </is>
      </c>
      <c r="E22" s="67" t="inlineStr">
        <is>
          <t>Capex</t>
        </is>
      </c>
      <c r="F22" s="7" t="inlineStr">
        <is>
          <t>Year 1</t>
        </is>
      </c>
      <c r="G22" s="20" t="n">
        <v>10000</v>
      </c>
      <c r="H22" s="20" t="n">
        <v>7424</v>
      </c>
      <c r="I22" s="21">
        <f>G22-H22</f>
        <v/>
      </c>
      <c r="J22" s="8">
        <f>IF(G22=0,0,H22/G22)</f>
        <v/>
      </c>
      <c r="K22" s="35" t="inlineStr">
        <is>
          <t>N/A</t>
        </is>
      </c>
      <c r="L22" s="8">
        <f>MIN(J22,1)</f>
        <v/>
      </c>
      <c r="M22" t="inlineStr">
        <is>
          <t>PCA 5.1 -It appears that no hydro-jetting and camera inspection has been performed at the property. Industry best practices typically clearing sanitary waste lines every 18- to 24-months.</t>
        </is>
      </c>
      <c r="N22" s="7">
        <f>IF(E22="GC","1st Call","Other")</f>
        <v/>
      </c>
      <c r="O22" s="7">
        <f>IF(L22&gt;=1,"Complete",IF(L22&gt;0,"In Progress","Not Started"))</f>
        <v/>
      </c>
      <c r="Q22" s="35">
        <f>IFERROR(MID($A$1,FIND(" acq",$A$1)-4,4)*1,"")</f>
        <v/>
      </c>
      <c r="R22" s="7" t="n"/>
      <c r="S22" s="111" t="n"/>
    </row>
    <row r="23" ht="135" customHeight="1">
      <c r="A23" s="7" t="n">
        <v>155</v>
      </c>
      <c r="B23" s="7" t="inlineStr">
        <is>
          <t>51130-00</t>
        </is>
      </c>
      <c r="C23" s="7" t="inlineStr">
        <is>
          <t>Stormwater sump pump system, replace</t>
        </is>
      </c>
      <c r="D23" s="40" t="inlineStr">
        <is>
          <t>PCA 3.3.4. It was observed that the South Building parking garage had failed, and control panel could not be energized after some effort from the maintenance supervisor. One system in the South Garage has failed. Replacement is recommended.
PCA 5.1 -  The stormwater sump pump system at the South Building parking garage had failed, and control panel could not be energized after some effort from the maintenance supervisor. Repair or replacement of the stormwater sump pump system is recommended</t>
        </is>
      </c>
      <c r="E23" s="41" t="inlineStr">
        <is>
          <t>GC</t>
        </is>
      </c>
      <c r="F23" s="7" t="inlineStr">
        <is>
          <t>Year 1</t>
        </is>
      </c>
      <c r="G23" s="20" t="n">
        <v>8800</v>
      </c>
      <c r="H23" s="20" t="n">
        <v>2640</v>
      </c>
      <c r="I23" s="21">
        <f>G23-H23</f>
        <v/>
      </c>
      <c r="J23" s="8">
        <f>IF(G23=0,0,H23/G23)</f>
        <v/>
      </c>
      <c r="K23" s="35" t="n">
        <v>3</v>
      </c>
      <c r="L23" s="8">
        <f>MIN(J23,1)</f>
        <v/>
      </c>
      <c r="M23" t="inlineStr">
        <is>
          <t>PCA 3.3.4. It was observed that the South Building parking garage had failed, and control panel could not be energized after some effort from the maintenance supervisor. One system in the South Garage</t>
        </is>
      </c>
      <c r="N23" s="7">
        <f>IF(E23="GC","1st Call","Other")</f>
        <v/>
      </c>
      <c r="O23" s="7">
        <f>IF(L23&gt;=1,"Complete",IF(L23&gt;0,"In Progress","Not Started"))</f>
        <v/>
      </c>
      <c r="Q23" s="35">
        <f>IFERROR(MID($A$1,FIND(" acq",$A$1)-4,4)*1,"")</f>
        <v/>
      </c>
      <c r="R23" s="7" t="n"/>
      <c r="S23" s="131" t="n">
        <v>46242</v>
      </c>
    </row>
    <row r="24">
      <c r="A24" s="17" t="n">
        <v>45</v>
      </c>
      <c r="B24" s="7" t="inlineStr">
        <is>
          <t>51180-00</t>
        </is>
      </c>
      <c r="C24" s="7" t="inlineStr">
        <is>
          <t>Mold Remediation</t>
        </is>
      </c>
      <c r="D24" s="40" t="inlineStr">
        <is>
          <t>Mold Remediation</t>
        </is>
      </c>
      <c r="E24" s="69" t="inlineStr">
        <is>
          <t>PMC</t>
        </is>
      </c>
      <c r="F24" s="7" t="inlineStr">
        <is>
          <t>Year 1</t>
        </is>
      </c>
      <c r="G24" s="20" t="n">
        <v>6000</v>
      </c>
      <c r="H24" s="20" t="n">
        <v>8355</v>
      </c>
      <c r="I24" s="21">
        <f>G24-H24</f>
        <v/>
      </c>
      <c r="J24" s="8">
        <f>IF(G24=0,0,H24/G24)</f>
        <v/>
      </c>
      <c r="K24" s="35" t="inlineStr">
        <is>
          <t>N/A</t>
        </is>
      </c>
      <c r="L24" s="8">
        <f>MIN(J24,1)</f>
        <v/>
      </c>
      <c r="M24" t="inlineStr">
        <is>
          <t>Mold Remediation</t>
        </is>
      </c>
      <c r="N24" s="7">
        <f>IF(E24="GC","1st Call","Other")</f>
        <v/>
      </c>
      <c r="O24" s="7">
        <f>IF(L24&gt;=1,"Complete",IF(L24&gt;0,"In Progress","Not Started"))</f>
        <v/>
      </c>
      <c r="Q24" s="35">
        <f>IFERROR(MID($A$1,FIND(" acq",$A$1)-4,4)*1,"")</f>
        <v/>
      </c>
      <c r="R24" s="7" t="n"/>
      <c r="S24" s="111" t="n"/>
    </row>
    <row r="25" ht="45" customHeight="1">
      <c r="A25" s="7" t="n">
        <v>44</v>
      </c>
      <c r="B25" s="7" t="inlineStr">
        <is>
          <t>51172-00</t>
        </is>
      </c>
      <c r="C25" s="7" t="inlineStr">
        <is>
          <t>Carports / Garages</t>
        </is>
      </c>
      <c r="D25" s="40" t="inlineStr">
        <is>
          <t>Repair damaged coating in parking structure at spots 65, 66 and 68. Also, extend routed and repair expansion joint at ramp. PCA 3.2.9 -Garage Traffic Coating, Reapply</t>
        </is>
      </c>
      <c r="E25" s="41" t="inlineStr">
        <is>
          <t>GC</t>
        </is>
      </c>
      <c r="F25" s="7" t="inlineStr">
        <is>
          <t>Year 1</t>
        </is>
      </c>
      <c r="G25" s="20" t="n">
        <v>5250</v>
      </c>
      <c r="H25" s="20" t="n">
        <v>1575</v>
      </c>
      <c r="I25" s="21">
        <f>G25-H25</f>
        <v/>
      </c>
      <c r="J25" s="8">
        <f>IF(G25=0,0,H25/G25)</f>
        <v/>
      </c>
      <c r="K25" s="35" t="n">
        <v>3</v>
      </c>
      <c r="L25" s="8">
        <f>MIN(J25,1)</f>
        <v/>
      </c>
      <c r="M25" t="inlineStr">
        <is>
          <t>Repair damaged coating in parking structure at spots 65, 66 and 68. Also, extend routed and repair expansion joint at ramp. PCA 3.2.9 -Garage Traffic Coating, Reapply</t>
        </is>
      </c>
      <c r="N25" s="7">
        <f>IF(E25="GC","1st Call","Other")</f>
        <v/>
      </c>
      <c r="O25" s="7">
        <f>IF(L25&gt;=1,"Complete",IF(L25&gt;0,"In Progress","Not Started"))</f>
        <v/>
      </c>
      <c r="Q25" s="35">
        <f>IFERROR(MID($A$1,FIND(" acq",$A$1)-4,4)*1,"")</f>
        <v/>
      </c>
      <c r="R25" s="7" t="n"/>
      <c r="S25" s="111" t="n"/>
    </row>
    <row r="26" ht="30" customHeight="1">
      <c r="A26" s="17" t="n">
        <v>126</v>
      </c>
      <c r="B26" s="7" t="inlineStr">
        <is>
          <t>51030-00</t>
        </is>
      </c>
      <c r="C26" s="7" t="inlineStr">
        <is>
          <t>Signage - Building identification</t>
        </is>
      </c>
      <c r="D26" s="40" t="inlineStr">
        <is>
          <t>Adding signage to locate the leasing office - specifically on the North Building to guide tenants to the South Building more easily</t>
        </is>
      </c>
      <c r="E26" s="69" t="inlineStr">
        <is>
          <t>PMC</t>
        </is>
      </c>
      <c r="F26" s="7" t="inlineStr">
        <is>
          <t>Year 1</t>
        </is>
      </c>
      <c r="G26" s="20" t="n">
        <v>5000</v>
      </c>
      <c r="H26" s="20" t="n">
        <v>1100</v>
      </c>
      <c r="I26" s="21">
        <f>G26-H26</f>
        <v/>
      </c>
      <c r="J26" s="8">
        <f>IF(G26=0,0,H26/G26)</f>
        <v/>
      </c>
      <c r="K26" s="35" t="inlineStr">
        <is>
          <t>N/A</t>
        </is>
      </c>
      <c r="L26" s="8">
        <f>MIN(J26,1)</f>
        <v/>
      </c>
      <c r="M26" t="inlineStr">
        <is>
          <t>Adding signage to locate the leasing office - specifically on the North Building to guide tenants to the South Building more easily</t>
        </is>
      </c>
      <c r="N26" s="7">
        <f>IF(E26="GC","1st Call","Other")</f>
        <v/>
      </c>
      <c r="O26" s="7">
        <f>IF(L26&gt;=1,"Complete",IF(L26&gt;0,"In Progress","Not Started"))</f>
        <v/>
      </c>
      <c r="Q26" s="35">
        <f>IFERROR(MID($A$1,FIND(" acq",$A$1)-4,4)*1,"")</f>
        <v/>
      </c>
      <c r="R26" s="7" t="n"/>
      <c r="S26" s="111" t="n"/>
    </row>
    <row r="27" ht="30" customHeight="1">
      <c r="A27" s="7" t="n">
        <v>154</v>
      </c>
      <c r="B27" s="7" t="inlineStr">
        <is>
          <t>51130-00</t>
        </is>
      </c>
      <c r="C27" s="7" t="inlineStr">
        <is>
          <t>Water pressure regulator / back-flow preventer</t>
        </is>
      </c>
      <c r="D27" s="40" t="inlineStr">
        <is>
          <t>Install backflow prevention device at north building. Currently leaking.</t>
        </is>
      </c>
      <c r="E27" s="41" t="inlineStr">
        <is>
          <t>GC</t>
        </is>
      </c>
      <c r="F27" s="7" t="inlineStr">
        <is>
          <t>Year 1</t>
        </is>
      </c>
      <c r="G27" s="20" t="n">
        <v>2000</v>
      </c>
      <c r="H27" s="20" t="n">
        <v>600</v>
      </c>
      <c r="I27" s="21">
        <f>G27-H27</f>
        <v/>
      </c>
      <c r="J27" s="8">
        <f>IF(G27=0,0,H27/G27)</f>
        <v/>
      </c>
      <c r="K27" s="35" t="n">
        <v>3</v>
      </c>
      <c r="L27" s="8">
        <f>MIN(J27,1)</f>
        <v/>
      </c>
      <c r="M27" t="inlineStr">
        <is>
          <t>Install backflow prevention device at north building. Currently leaking.</t>
        </is>
      </c>
      <c r="N27" s="7">
        <f>IF(E27="GC","1st Call","Other")</f>
        <v/>
      </c>
      <c r="O27" s="7">
        <f>IF(L27&gt;=1,"Complete",IF(L27&gt;0,"In Progress","Not Started"))</f>
        <v/>
      </c>
      <c r="Q27" s="35">
        <f>IFERROR(MID($A$1,FIND(" acq",$A$1)-4,4)*1,"")</f>
        <v/>
      </c>
      <c r="R27" s="7" t="n"/>
      <c r="S27" s="111" t="n"/>
    </row>
    <row r="28" ht="62.25" customHeight="1">
      <c r="A28" s="17" t="n">
        <v>147</v>
      </c>
      <c r="B28" s="7" t="inlineStr">
        <is>
          <t>51140-00</t>
        </is>
      </c>
      <c r="C28" s="7" t="inlineStr">
        <is>
          <t>Smoke and Fire Detection System, central panel</t>
        </is>
      </c>
      <c r="D28" s="40" t="inlineStr">
        <is>
          <t>PCA 3.3.10: Current inspection tags were not observed on the main control panel, building panels or elevator panels. Inspection and certification of the fire alarm system by a qualified contractor is recommended.</t>
        </is>
      </c>
      <c r="E28" s="69" t="inlineStr">
        <is>
          <t>PMC</t>
        </is>
      </c>
      <c r="F28" s="7" t="inlineStr">
        <is>
          <t>Year 1</t>
        </is>
      </c>
      <c r="G28" s="20" t="n">
        <v>1500</v>
      </c>
      <c r="H28" s="20" t="n">
        <v>403</v>
      </c>
      <c r="I28" s="21">
        <f>G28-H28</f>
        <v/>
      </c>
      <c r="J28" s="8">
        <f>IF(G28=0,0,H28/G28)</f>
        <v/>
      </c>
      <c r="K28" s="35" t="inlineStr">
        <is>
          <t>N/A</t>
        </is>
      </c>
      <c r="L28" s="8">
        <f>MIN(J28,1)</f>
        <v/>
      </c>
      <c r="M28" t="inlineStr">
        <is>
          <t xml:space="preserve">PCA 3.3.10: Current inspection tags were not observed on the main control panel, building panels or elevator panels. Inspection and certification of the fire alarm system by a qualified contractor is </t>
        </is>
      </c>
      <c r="N28" s="7">
        <f>IF(E28="GC","1st Call","Other")</f>
        <v/>
      </c>
      <c r="O28" s="7">
        <f>IF(L28&gt;=1,"Complete",IF(L28&gt;0,"In Progress","Not Started"))</f>
        <v/>
      </c>
      <c r="Q28" s="35">
        <f>IFERROR(MID($A$1,FIND(" acq",$A$1)-4,4)*1,"")</f>
        <v/>
      </c>
      <c r="R28" s="7" t="n"/>
      <c r="S28" s="131" t="n">
        <v>46061</v>
      </c>
    </row>
    <row r="29">
      <c r="D29" s="40" t="n"/>
      <c r="E29" s="69" t="n"/>
      <c r="G29" s="20" t="n"/>
      <c r="H29" s="20" t="n"/>
      <c r="I29" s="21" t="n"/>
      <c r="J29" s="8" t="n"/>
      <c r="K29" s="35" t="n"/>
      <c r="L29" s="8" t="n"/>
      <c r="Q29" s="35" t="n"/>
      <c r="R29" s="7" t="n"/>
      <c r="S29" s="111" t="n"/>
    </row>
    <row r="30">
      <c r="C30" s="48" t="inlineStr">
        <is>
          <t>PROJECTS subtotal (excl. contingency/CM fee)</t>
        </is>
      </c>
      <c r="E30" s="68" t="n"/>
      <c r="G30" s="22">
        <f>SUM(G5:G28)</f>
        <v/>
      </c>
      <c r="H30" s="22">
        <f>SUM(H5:H28)</f>
        <v/>
      </c>
      <c r="I30" s="22">
        <f>SUM(I5:I28)</f>
        <v/>
      </c>
      <c r="J30" s="18">
        <f>IF(G30=0,0,H30/G30)</f>
        <v/>
      </c>
      <c r="K30" s="35" t="n"/>
      <c r="L30" s="8">
        <f>MIN(J30,1)</f>
        <v/>
      </c>
      <c r="O30" s="7">
        <f>IF(L30&gt;=1,"Complete",IF(L30&gt;0,"In Progress","Not Started"))</f>
        <v/>
      </c>
      <c r="Q30" s="35" t="n"/>
      <c r="R30" s="7" t="n"/>
      <c r="S30" s="111" t="n"/>
    </row>
    <row r="31">
      <c r="E31" s="52" t="n"/>
      <c r="K31" s="35" t="n"/>
      <c r="L31" s="8" t="n"/>
      <c r="Q31" s="35" t="n"/>
      <c r="R31" s="7" t="n"/>
      <c r="S31" s="111" t="n"/>
    </row>
    <row r="32">
      <c r="A32" s="7" t="n">
        <v>184</v>
      </c>
      <c r="B32" s="7" t="inlineStr">
        <is>
          <t>51175-00</t>
        </is>
      </c>
      <c r="C32" s="7" t="inlineStr">
        <is>
          <t>Contingency</t>
        </is>
      </c>
      <c r="D32" s="40" t="inlineStr">
        <is>
          <t>Construction Contingency</t>
        </is>
      </c>
      <c r="E32" s="67" t="inlineStr">
        <is>
          <t>CON</t>
        </is>
      </c>
      <c r="F32" s="15" t="inlineStr">
        <is>
          <t>Contingency</t>
        </is>
      </c>
      <c r="G32" s="20" t="n">
        <v>90693</v>
      </c>
      <c r="H32" s="20" t="n">
        <v>0</v>
      </c>
      <c r="I32" s="21" t="n">
        <v>90693</v>
      </c>
      <c r="J32" s="8">
        <f>IF(G32=0,0,H32/G32)</f>
        <v/>
      </c>
      <c r="K32" s="35" t="inlineStr">
        <is>
          <t>N/A</t>
        </is>
      </c>
      <c r="L32" s="8">
        <f>MIN(J32,1)</f>
        <v/>
      </c>
      <c r="M32" t="inlineStr">
        <is>
          <t>Construction Contingency</t>
        </is>
      </c>
      <c r="N32" s="7">
        <f>IF(E32="GC","1st Call","Other")</f>
        <v/>
      </c>
      <c r="O32" s="7">
        <f>IF(L32&gt;=1,"Complete",IF(L32&gt;0,"In Progress","Not Started"))</f>
        <v/>
      </c>
      <c r="Q32" s="35">
        <f>IFERROR(MID($A$1,FIND(" acq",$A$1)-4,4)*1,"")</f>
        <v/>
      </c>
      <c r="R32" s="7" t="n"/>
      <c r="S32" s="111" t="n"/>
    </row>
    <row r="33">
      <c r="A33" s="7" t="n">
        <v>185</v>
      </c>
      <c r="B33" s="7" t="inlineStr">
        <is>
          <t>51190-00</t>
        </is>
      </c>
      <c r="C33" s="7" t="inlineStr">
        <is>
          <t>Construction Management Fee</t>
        </is>
      </c>
      <c r="D33" s="40" t="inlineStr">
        <is>
          <t>CM Fees</t>
        </is>
      </c>
      <c r="E33" s="67" t="inlineStr">
        <is>
          <t>CMF</t>
        </is>
      </c>
      <c r="F33" s="15" t="inlineStr">
        <is>
          <t>CM Fee</t>
        </is>
      </c>
      <c r="G33" s="20" t="n">
        <v>69407</v>
      </c>
      <c r="H33" s="20" t="n">
        <v>17691</v>
      </c>
      <c r="I33" s="21" t="n">
        <v>69407</v>
      </c>
      <c r="J33" s="8">
        <f>IF(G33=0,0,H33/G33)</f>
        <v/>
      </c>
      <c r="K33" s="35" t="inlineStr">
        <is>
          <t>N/A</t>
        </is>
      </c>
      <c r="L33" s="8">
        <f>MIN(J33,1)</f>
        <v/>
      </c>
      <c r="M33" t="inlineStr">
        <is>
          <t>CM Fees</t>
        </is>
      </c>
      <c r="N33" s="7">
        <f>IF(E33="GC","1st Call","Other")</f>
        <v/>
      </c>
      <c r="O33" s="7">
        <f>IF(L33&gt;=1,"Complete",IF(L33&gt;0,"In Progress","Not Started"))</f>
        <v/>
      </c>
      <c r="Q33" s="35">
        <f>IFERROR(MID($A$1,FIND(" acq",$A$1)-4,4)*1,"")</f>
        <v/>
      </c>
      <c r="R33" s="7" t="n"/>
      <c r="S33" s="111" t="n"/>
    </row>
    <row r="34">
      <c r="K34" s="35" t="n"/>
      <c r="L34" s="8" t="n"/>
      <c r="Q34" s="35" t="n"/>
      <c r="R34" s="7" t="n"/>
      <c r="S34" s="111" t="n"/>
    </row>
    <row r="35">
      <c r="K35" s="35" t="n"/>
      <c r="L35" s="8" t="n"/>
      <c r="Q35" s="35" t="n"/>
      <c r="R35" s="7" t="n"/>
      <c r="S35" s="111" t="n"/>
    </row>
    <row r="36">
      <c r="K36" s="35" t="n"/>
      <c r="L36" s="8" t="n"/>
      <c r="Q36" s="35" t="n"/>
      <c r="R36" s="7" t="n"/>
      <c r="S36" s="111" t="n"/>
    </row>
    <row r="37">
      <c r="K37" s="35" t="n"/>
      <c r="L37" s="8" t="n"/>
      <c r="Q37" s="35" t="n"/>
      <c r="R37" s="7" t="n"/>
      <c r="S37" s="111" t="n"/>
    </row>
    <row r="38">
      <c r="K38" s="35" t="n"/>
      <c r="S38" s="112" t="n"/>
    </row>
    <row r="39">
      <c r="K39" s="35" t="n"/>
      <c r="L39" s="18" t="n"/>
      <c r="M39" s="48" t="n"/>
      <c r="N39" s="48" t="n"/>
      <c r="O39" s="48" t="n"/>
      <c r="P39" s="48" t="n"/>
      <c r="Q39" s="18" t="n"/>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28"/>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T173"/>
  <sheetViews>
    <sheetView topLeftCell="C47" zoomScaleNormal="100" workbookViewId="0">
      <selection activeCell="K47"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Orchard Glen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45" customHeight="1">
      <c r="A5" s="7" t="n">
        <v>52</v>
      </c>
      <c r="B5" s="7" t="inlineStr">
        <is>
          <t>51075-00</t>
        </is>
      </c>
      <c r="C5" s="7" t="inlineStr">
        <is>
          <t>Repair / replace wall shake shingles</t>
        </is>
      </c>
      <c r="D5" s="40" t="inlineStr">
        <is>
          <t>Post cost is inclusive of dry rot repair
Replace shake siding, T111 and window wall siding and repair textured siding</t>
        </is>
      </c>
      <c r="E5" s="41" t="inlineStr">
        <is>
          <t>GC</t>
        </is>
      </c>
      <c r="F5" s="7" t="inlineStr">
        <is>
          <t>Year 1</t>
        </is>
      </c>
      <c r="G5" s="20" t="n">
        <v>921600</v>
      </c>
      <c r="H5" s="20" t="n">
        <v>921600</v>
      </c>
      <c r="I5" s="21">
        <f>G5-H5</f>
        <v/>
      </c>
      <c r="J5" s="8">
        <f>IF(G5=0,0,H5/G5)</f>
        <v/>
      </c>
      <c r="K5" s="35" t="n">
        <v>0</v>
      </c>
      <c r="L5" s="8">
        <f>MIN(J5,1)</f>
        <v/>
      </c>
      <c r="M5" t="inlineStr">
        <is>
          <t>Post cost is inclusive of dry rot repair
Replace shake siding, T111 and window wall siding and repair textured siding</t>
        </is>
      </c>
      <c r="N5" s="7">
        <f>IF(E5="GC","1st Call","Other")</f>
        <v/>
      </c>
      <c r="O5" s="7">
        <f>IF(L5&gt;=1,"Complete",IF(L5&gt;0,"In Progress","Not Started"))</f>
        <v/>
      </c>
      <c r="Q5" s="35">
        <f>IFERROR(MID($A$1,FIND(" acq",$A$1)-4,4)*1,"")</f>
        <v/>
      </c>
      <c r="R5" s="7" t="n"/>
      <c r="S5" s="111" t="n"/>
    </row>
    <row r="6">
      <c r="A6" s="17" t="n">
        <v>53</v>
      </c>
      <c r="B6" s="7" t="inlineStr">
        <is>
          <t>51080-00</t>
        </is>
      </c>
      <c r="C6" s="7" t="inlineStr">
        <is>
          <t>Exterior building paint</t>
        </is>
      </c>
      <c r="D6" s="40" t="inlineStr">
        <is>
          <t>Exterior Painting</t>
        </is>
      </c>
      <c r="E6" s="41" t="inlineStr">
        <is>
          <t>GC</t>
        </is>
      </c>
      <c r="F6" s="7" t="inlineStr">
        <is>
          <t>Year 1</t>
        </is>
      </c>
      <c r="G6" s="20" t="n">
        <v>433550</v>
      </c>
      <c r="H6" s="20" t="n">
        <v>496173</v>
      </c>
      <c r="I6" s="21">
        <f>G6-H6</f>
        <v/>
      </c>
      <c r="J6" s="8">
        <f>IF(G6=0,0,H6/G6)</f>
        <v/>
      </c>
      <c r="K6" s="35" t="n">
        <v>0</v>
      </c>
      <c r="L6" s="8">
        <f>MIN(J6,1)</f>
        <v/>
      </c>
      <c r="M6" t="inlineStr">
        <is>
          <t>Exterior Painting</t>
        </is>
      </c>
      <c r="N6" s="7">
        <f>IF(E6="GC","1st Call","Other")</f>
        <v/>
      </c>
      <c r="O6" s="7">
        <f>IF(L6&gt;=1,"Complete",IF(L6&gt;0,"In Progress","Not Started"))</f>
        <v/>
      </c>
      <c r="Q6" s="35">
        <f>IFERROR(MID($A$1,FIND(" acq",$A$1)-4,4)*1,"")</f>
        <v/>
      </c>
      <c r="R6" s="7" t="n"/>
      <c r="S6" s="111" t="n"/>
    </row>
    <row r="7">
      <c r="A7" s="7" t="n">
        <v>48</v>
      </c>
      <c r="B7" s="7" t="inlineStr">
        <is>
          <t>51071-00</t>
        </is>
      </c>
      <c r="C7" s="7" t="inlineStr">
        <is>
          <t>Gutters &amp; downspouts</t>
        </is>
      </c>
      <c r="D7" s="40" t="inlineStr">
        <is>
          <t>Gutters &amp; Downspout Repairs</t>
        </is>
      </c>
      <c r="E7" s="41" t="inlineStr">
        <is>
          <t>GC</t>
        </is>
      </c>
      <c r="F7" s="7" t="inlineStr">
        <is>
          <t>Year 1</t>
        </is>
      </c>
      <c r="G7" s="20" t="n">
        <v>244800</v>
      </c>
      <c r="H7" s="20" t="n">
        <v>244800</v>
      </c>
      <c r="I7" s="21">
        <f>G7-H7</f>
        <v/>
      </c>
      <c r="J7" s="8">
        <f>IF(G7=0,0,H7/G7)</f>
        <v/>
      </c>
      <c r="K7" s="35" t="n">
        <v>0</v>
      </c>
      <c r="L7" s="8">
        <f>MIN(J7,1)</f>
        <v/>
      </c>
      <c r="M7" t="inlineStr">
        <is>
          <t>Gutters &amp; Downspout Repairs</t>
        </is>
      </c>
      <c r="N7" s="7">
        <f>IF(E7="GC","1st Call","Other")</f>
        <v/>
      </c>
      <c r="O7" s="7">
        <f>IF(L7&gt;=1,"Complete",IF(L7&gt;0,"In Progress","Not Started"))</f>
        <v/>
      </c>
      <c r="Q7" s="35">
        <f>IFERROR(MID($A$1,FIND(" acq",$A$1)-4,4)*1,"")</f>
        <v/>
      </c>
      <c r="R7" s="7" t="n"/>
      <c r="S7" s="111" t="n"/>
    </row>
    <row r="8" ht="30" customHeight="1">
      <c r="A8" s="17" t="n">
        <v>95</v>
      </c>
      <c r="B8" s="7" t="inlineStr">
        <is>
          <t>51990-00</t>
        </is>
      </c>
      <c r="C8" s="7" t="inlineStr">
        <is>
          <t>Green Up Program</t>
        </is>
      </c>
      <c r="D8" s="40" t="inlineStr">
        <is>
          <t>Domestic Hot Water - Gas Tank Heater - Large, (0.95 TE), Qty 12, Apartments</t>
        </is>
      </c>
      <c r="E8" s="67" t="inlineStr">
        <is>
          <t>Capex</t>
        </is>
      </c>
      <c r="F8" s="7" t="inlineStr">
        <is>
          <t>Year 1</t>
        </is>
      </c>
      <c r="G8" s="20" t="n">
        <v>187200</v>
      </c>
      <c r="H8" s="20" t="n">
        <v>187200</v>
      </c>
      <c r="I8" s="21">
        <f>G8-H8</f>
        <v/>
      </c>
      <c r="J8" s="8">
        <f>IF(G8=0,0,H8/G8)</f>
        <v/>
      </c>
      <c r="K8" s="35" t="inlineStr">
        <is>
          <t>N/A</t>
        </is>
      </c>
      <c r="L8" s="8">
        <f>MIN(J8,1)</f>
        <v/>
      </c>
      <c r="M8" t="inlineStr">
        <is>
          <t>Domestic Hot Water - Gas Tank Heater - Large, (0.95 TE), Qty 12, Apartments</t>
        </is>
      </c>
      <c r="N8" s="7">
        <f>IF(E8="GC","1st Call","Other")</f>
        <v/>
      </c>
      <c r="O8" s="7">
        <f>IF(L8&gt;=1,"Complete",IF(L8&gt;0,"In Progress","Not Started"))</f>
        <v/>
      </c>
      <c r="Q8" s="35">
        <f>IFERROR(MID($A$1,FIND(" acq",$A$1)-4,4)*1,"")</f>
        <v/>
      </c>
      <c r="R8" s="7" t="n"/>
      <c r="S8" s="111" t="n"/>
    </row>
    <row r="9" ht="120" customHeight="1">
      <c r="A9" s="7" t="n">
        <v>35</v>
      </c>
      <c r="B9" s="7" t="inlineStr">
        <is>
          <t>51992-00</t>
        </is>
      </c>
      <c r="C9" s="7" t="inlineStr">
        <is>
          <t>WDO Treatment/Repairs</t>
        </is>
      </c>
      <c r="D9" s="40" t="inlineStr">
        <is>
          <t>LPCA - Subsequent to thesite visit,managementprovided a WDOinspection reportconducted on 4/29/25 by TerminixInternational.Their findingsindicate thepresence of drywood termites andfungus/dry rot,and further
investigation isneeded. These
onditions werefound throughoutthe property, andtreatment andremoval, andreplacement ofdamagedmaterials arerecommended.</t>
        </is>
      </c>
      <c r="E9" s="67" t="inlineStr">
        <is>
          <t>Capex</t>
        </is>
      </c>
      <c r="F9" s="7" t="inlineStr">
        <is>
          <t>Year 1</t>
        </is>
      </c>
      <c r="G9" s="20" t="n">
        <v>160000</v>
      </c>
      <c r="H9" s="20" t="n">
        <v>34150</v>
      </c>
      <c r="I9" s="21">
        <f>G9-H9</f>
        <v/>
      </c>
      <c r="J9" s="8">
        <f>IF(G9=0,0,H9/G9)</f>
        <v/>
      </c>
      <c r="K9" s="35" t="inlineStr">
        <is>
          <t>N/A</t>
        </is>
      </c>
      <c r="L9" s="8">
        <f>MIN(J9,1)</f>
        <v/>
      </c>
      <c r="M9" t="inlineStr">
        <is>
          <t>LPCA - Subsequent to thesite visit,managementprovided a WDOinspection reportconducted on 4/29/25 by TerminixInternational.Their findingsindicate thepresence of drywood termites andfungus/dry rot,and f</t>
        </is>
      </c>
      <c r="N9" s="7">
        <f>IF(E9="GC","1st Call","Other")</f>
        <v/>
      </c>
      <c r="O9" s="7">
        <f>IF(L9&gt;=1,"Complete",IF(L9&gt;0,"In Progress","Not Started"))</f>
        <v/>
      </c>
      <c r="Q9" s="35">
        <f>IFERROR(MID($A$1,FIND(" acq",$A$1)-4,4)*1,"")</f>
        <v/>
      </c>
      <c r="R9" s="7" t="n"/>
      <c r="S9" s="131" t="n">
        <v>45828</v>
      </c>
    </row>
    <row r="10" ht="240" customHeight="1">
      <c r="A10" s="17" t="n">
        <v>54</v>
      </c>
      <c r="B10" s="7" t="inlineStr">
        <is>
          <t>51082-00</t>
        </is>
      </c>
      <c r="C10" s="7" t="inlineStr">
        <is>
          <t>Repair / replace wood trim</t>
        </is>
      </c>
      <c r="D10" s="40" t="inlineStr">
        <is>
          <t>EPCA 4.4.1 - Contingency for replacement of damaged wood decking and fascia during the first phase of roof replacements;
estimated at 20% of total roof area.Contingency for replacement of damaged wood decking and fascia during the second phase of roof replacements;
estimated at 20% of total roof area.
EPCA 4.2 - The exposed ends of some of the exterior wood beam extensions were noted with deterioration associated with
water damage from roof drainage. Remediation of exposed wood beams exhibiting deterioration
LPCA - many of the buildings' exterior finishes are showing signs of deterioration, such as dry rot in the plywood exterior siding, missing or damaged wood shingles, limited dry rot windor wood trims, and most of the door wood trims to the water heater room have dry rot. Remove all damaged materials and replace them with new ones to match.</t>
        </is>
      </c>
      <c r="E10" s="41" t="inlineStr">
        <is>
          <t>GC</t>
        </is>
      </c>
      <c r="F10" s="7" t="inlineStr">
        <is>
          <t>Year 1</t>
        </is>
      </c>
      <c r="G10" s="20" t="n">
        <v>151200</v>
      </c>
      <c r="H10" s="20" t="n">
        <v>151200</v>
      </c>
      <c r="I10" s="21">
        <f>G10-H10</f>
        <v/>
      </c>
      <c r="J10" s="8">
        <f>IF(G10=0,0,H10/G10)</f>
        <v/>
      </c>
      <c r="K10" s="35" t="n">
        <v>0</v>
      </c>
      <c r="L10" s="8">
        <f>MIN(J10,1)</f>
        <v/>
      </c>
      <c r="M10" t="inlineStr">
        <is>
          <t>EPCA 4.4.1 - Contingency for replacement of damaged wood decking and fascia during the first phase of roof replacements;
estimated at 20% of total roof area.Contingency for replacement of damaged wood</t>
        </is>
      </c>
      <c r="N10" s="7">
        <f>IF(E10="GC","1st Call","Other")</f>
        <v/>
      </c>
      <c r="O10" s="7">
        <f>IF(L10&gt;=1,"Complete",IF(L10&gt;0,"In Progress","Not Started"))</f>
        <v/>
      </c>
      <c r="Q10" s="35">
        <f>IFERROR(MID($A$1,FIND(" acq",$A$1)-4,4)*1,"")</f>
        <v/>
      </c>
      <c r="R10" s="7" t="n"/>
      <c r="S10" s="131" t="n">
        <v>45828</v>
      </c>
    </row>
    <row r="11" ht="75" customHeight="1">
      <c r="A11" s="7" t="n">
        <v>18</v>
      </c>
      <c r="B11" s="7" t="inlineStr">
        <is>
          <t>51053-00</t>
        </is>
      </c>
      <c r="C11" s="7" t="inlineStr">
        <is>
          <t xml:space="preserve">Asphalt Coating </t>
        </is>
      </c>
      <c r="D11" s="40" t="inlineStr">
        <is>
          <t>EPCA 3.2.2 - The asphalt seal coat and pavement markings and striping appeared to be in fair to poor condition. The seal coat
and striping appeared to be largely faded throughout the site. Partner recommends application of the seal coat and
striping with localized repairs at this time.</t>
        </is>
      </c>
      <c r="E11" s="41" t="inlineStr">
        <is>
          <t>GC</t>
        </is>
      </c>
      <c r="F11" s="7" t="inlineStr">
        <is>
          <t>Year 1</t>
        </is>
      </c>
      <c r="G11" s="20" t="n">
        <v>121000</v>
      </c>
      <c r="H11" s="20" t="n">
        <v>43650</v>
      </c>
      <c r="I11" s="21">
        <f>G11-H11</f>
        <v/>
      </c>
      <c r="J11" s="8">
        <f>IF(G11=0,0,H11/G11)</f>
        <v/>
      </c>
      <c r="K11" s="35" t="n">
        <v>3</v>
      </c>
      <c r="L11" s="8">
        <f>MIN(J11,1)</f>
        <v/>
      </c>
      <c r="M11" t="inlineStr">
        <is>
          <t>EPCA 3.2.2 - The asphalt seal coat and pavement markings and striping appeared to be in fair to poor condition. The seal coat
and striping appeared to be largely faded throughout the site. Partner rec</t>
        </is>
      </c>
      <c r="N11" s="7">
        <f>IF(E11="GC","1st Call","Other")</f>
        <v/>
      </c>
      <c r="O11" s="7">
        <f>IF(L11&gt;=1,"Complete",IF(L11&gt;0,"In Progress","Not Started"))</f>
        <v/>
      </c>
      <c r="Q11" s="35">
        <f>IFERROR(MID($A$1,FIND(" acq",$A$1)-4,4)*1,"")</f>
        <v/>
      </c>
      <c r="R11" s="7" t="n"/>
      <c r="S11" s="111" t="n"/>
    </row>
    <row r="12" ht="30" customHeight="1">
      <c r="A12" s="17" t="n">
        <v>99</v>
      </c>
      <c r="B12" s="7" t="inlineStr">
        <is>
          <t>51990-00</t>
        </is>
      </c>
      <c r="C12" s="7" t="inlineStr">
        <is>
          <t>Green Up Program</t>
        </is>
      </c>
      <c r="D12" s="40" t="inlineStr">
        <is>
          <t>Water Fixture - WaterSense Certified Toilets, (0.8 gpf), Qty 240, 75% of Total Toilets</t>
        </is>
      </c>
      <c r="E12" s="67" t="inlineStr">
        <is>
          <t>Capex</t>
        </is>
      </c>
      <c r="F12" s="7" t="inlineStr">
        <is>
          <t>Year 1</t>
        </is>
      </c>
      <c r="G12" s="20" t="n">
        <v>108960</v>
      </c>
      <c r="H12" s="20" t="n">
        <v>108960</v>
      </c>
      <c r="I12" s="21">
        <f>G12-H12</f>
        <v/>
      </c>
      <c r="J12" s="8">
        <f>IF(G12=0,0,H12/G12)</f>
        <v/>
      </c>
      <c r="K12" s="35" t="inlineStr">
        <is>
          <t>N/A</t>
        </is>
      </c>
      <c r="L12" s="8">
        <f>MIN(J12,1)</f>
        <v/>
      </c>
      <c r="M12" t="inlineStr">
        <is>
          <t>Water Fixture - WaterSense Certified Toilets, (0.8 gpf), Qty 240, 75% of Total Toilets</t>
        </is>
      </c>
      <c r="N12" s="7">
        <f>IF(E12="GC","1st Call","Other")</f>
        <v/>
      </c>
      <c r="O12" s="7">
        <f>IF(L12&gt;=1,"Complete",IF(L12&gt;0,"In Progress","Not Started"))</f>
        <v/>
      </c>
      <c r="Q12" s="35">
        <f>IFERROR(MID($A$1,FIND(" acq",$A$1)-4,4)*1,"")</f>
        <v/>
      </c>
      <c r="R12" s="7" t="n"/>
      <c r="S12" s="111" t="n"/>
    </row>
    <row r="13" ht="45" customHeight="1">
      <c r="A13" s="7" t="n">
        <v>17</v>
      </c>
      <c r="B13" s="7" t="inlineStr">
        <is>
          <t>51045-00</t>
        </is>
      </c>
      <c r="C13" s="7" t="inlineStr">
        <is>
          <t>Landscape Cleanup and Enhancements</t>
        </is>
      </c>
      <c r="D13" s="40" t="inlineStr">
        <is>
          <t>EPCA 4.4.1 - Cut back trees in contact with roofs.
Initial tree trim, landscape cleanup, entry and tour path enhancements, etc</t>
        </is>
      </c>
      <c r="E13" s="41" t="inlineStr">
        <is>
          <t>GC</t>
        </is>
      </c>
      <c r="F13" s="7" t="inlineStr">
        <is>
          <t>Year 1</t>
        </is>
      </c>
      <c r="G13" s="20" t="n">
        <v>100000</v>
      </c>
      <c r="H13" s="20" t="n">
        <v>6720</v>
      </c>
      <c r="I13" s="21">
        <f>G13-H13</f>
        <v/>
      </c>
      <c r="J13" s="8">
        <f>IF(G13=0,0,H13/G13)</f>
        <v/>
      </c>
      <c r="K13" s="35" t="n">
        <v>4</v>
      </c>
      <c r="L13" s="8">
        <f>MIN(J13,1)</f>
        <v/>
      </c>
      <c r="M13" t="inlineStr">
        <is>
          <t>EPCA 4.4.1 - Cut back trees in contact with roofs.
Initial tree trim, landscape cleanup, entry and tour path enhancements, etc</t>
        </is>
      </c>
      <c r="N13" s="7">
        <f>IF(E13="GC","1st Call","Other")</f>
        <v/>
      </c>
      <c r="O13" s="7">
        <f>IF(L13&gt;=1,"Complete",IF(L13&gt;0,"In Progress","Not Started"))</f>
        <v/>
      </c>
      <c r="Q13" s="35">
        <f>IFERROR(MID($A$1,FIND(" acq",$A$1)-4,4)*1,"")</f>
        <v/>
      </c>
      <c r="R13" s="7" t="n"/>
      <c r="S13" s="111" t="n"/>
    </row>
    <row r="14" ht="75" customHeight="1">
      <c r="A14" s="17" t="n">
        <v>46</v>
      </c>
      <c r="B14" s="7" t="inlineStr">
        <is>
          <t>51061-00</t>
        </is>
      </c>
      <c r="C14" s="7" t="inlineStr">
        <is>
          <t>Asphalt composite shingle roofing</t>
        </is>
      </c>
      <c r="D14" s="40" t="inlineStr">
        <is>
          <t>EPCA 4.4.1 - Replacement of half of the shingled roofs within the next year.
EPCA 4.4.1 - Replacement of half of the shingled roofs within the next two years.
Roof Tune Up Only</t>
        </is>
      </c>
      <c r="E14" s="41" t="inlineStr">
        <is>
          <t>GC</t>
        </is>
      </c>
      <c r="F14" s="7" t="inlineStr">
        <is>
          <t>Year 1</t>
        </is>
      </c>
      <c r="G14" s="20" t="n">
        <v>80000</v>
      </c>
      <c r="H14" s="20" t="n">
        <v>54500</v>
      </c>
      <c r="I14" s="21">
        <f>G14-H14</f>
        <v/>
      </c>
      <c r="J14" s="8">
        <f>IF(G14=0,0,H14/G14)</f>
        <v/>
      </c>
      <c r="K14" s="35" t="n">
        <v>2</v>
      </c>
      <c r="L14" s="8">
        <f>MIN(J14,1)</f>
        <v/>
      </c>
      <c r="M14" t="inlineStr">
        <is>
          <t>EPCA 4.4.1 - Replacement of half of the shingled roofs within the next year.
EPCA 4.4.1 - Replacement of half of the shingled roofs within the next two years.
Roof Tune Up Only</t>
        </is>
      </c>
      <c r="N14" s="7">
        <f>IF(E14="GC","1st Call","Other")</f>
        <v/>
      </c>
      <c r="O14" s="7">
        <f>IF(L14&gt;=1,"Complete",IF(L14&gt;0,"In Progress","Not Started"))</f>
        <v/>
      </c>
      <c r="Q14" s="35">
        <f>IFERROR(MID($A$1,FIND(" acq",$A$1)-4,4)*1,"")</f>
        <v/>
      </c>
      <c r="R14" s="7" t="n"/>
      <c r="S14" s="111" t="n"/>
    </row>
    <row r="15" ht="75" customHeight="1">
      <c r="A15" s="7" t="n">
        <v>28</v>
      </c>
      <c r="B15" s="7" t="inlineStr">
        <is>
          <t>51085-00</t>
        </is>
      </c>
      <c r="C15" s="7" t="inlineStr">
        <is>
          <t xml:space="preserve">Retaining walls </t>
        </is>
      </c>
      <c r="D15" s="40" t="inlineStr">
        <is>
          <t>The retaining walls appeared to be in fair condition. The walls appeared to exhibit lateral movement (leaning) and
separation along the length of the wall. Based on the observed condition, replacement of the leaning retaining wall appears warranted and is recommended at this time.</t>
        </is>
      </c>
      <c r="E15" s="41" t="inlineStr">
        <is>
          <t>GC</t>
        </is>
      </c>
      <c r="F15" s="7" t="inlineStr">
        <is>
          <t>Year 1</t>
        </is>
      </c>
      <c r="G15" s="20" t="n">
        <v>62900</v>
      </c>
      <c r="H15" s="20" t="n">
        <v>62900</v>
      </c>
      <c r="I15" s="21">
        <f>G15-H15</f>
        <v/>
      </c>
      <c r="J15" s="8">
        <f>IF(G15=0,0,H15/G15)</f>
        <v/>
      </c>
      <c r="K15" s="35" t="n">
        <v>0</v>
      </c>
      <c r="L15" s="8">
        <f>MIN(J15,1)</f>
        <v/>
      </c>
      <c r="M15" t="inlineStr">
        <is>
          <t>The retaining walls appeared to be in fair condition. The walls appeared to exhibit lateral movement (leaning) and
separation along the length of the wall. Based on the observed condition, replacement</t>
        </is>
      </c>
      <c r="N15" s="7">
        <f>IF(E15="GC","1st Call","Other")</f>
        <v/>
      </c>
      <c r="O15" s="7">
        <f>IF(L15&gt;=1,"Complete",IF(L15&gt;0,"In Progress","Not Started"))</f>
        <v/>
      </c>
      <c r="Q15" s="35">
        <f>IFERROR(MID($A$1,FIND(" acq",$A$1)-4,4)*1,"")</f>
        <v/>
      </c>
      <c r="R15" s="7" t="n"/>
      <c r="S15" s="111" t="n"/>
    </row>
    <row r="16">
      <c r="A16" s="17" t="n">
        <v>29</v>
      </c>
      <c r="B16" s="7" t="inlineStr">
        <is>
          <t>51023-00</t>
        </is>
      </c>
      <c r="C16" s="7" t="inlineStr">
        <is>
          <t>Resurface swimming pool</t>
        </is>
      </c>
      <c r="D16" s="40" t="inlineStr">
        <is>
          <t>Pool Resurfacing</t>
        </is>
      </c>
      <c r="E16" s="41" t="inlineStr">
        <is>
          <t>GC</t>
        </is>
      </c>
      <c r="F16" s="7" t="inlineStr">
        <is>
          <t>Year 1</t>
        </is>
      </c>
      <c r="G16" s="20" t="n">
        <v>51000</v>
      </c>
      <c r="H16" s="20" t="n">
        <v>30600</v>
      </c>
      <c r="I16" s="21">
        <f>G16-H16</f>
        <v/>
      </c>
      <c r="J16" s="8">
        <f>IF(G16=0,0,H16/G16)</f>
        <v/>
      </c>
      <c r="K16" s="35" t="n">
        <v>2</v>
      </c>
      <c r="L16" s="8">
        <f>MIN(J16,1)</f>
        <v/>
      </c>
      <c r="M16" t="inlineStr">
        <is>
          <t>Pool Resurfacing</t>
        </is>
      </c>
      <c r="N16" s="7">
        <f>IF(E16="GC","1st Call","Other")</f>
        <v/>
      </c>
      <c r="O16" s="7">
        <f>IF(L16&gt;=1,"Complete",IF(L16&gt;0,"In Progress","Not Started"))</f>
        <v/>
      </c>
      <c r="Q16" s="35">
        <f>IFERROR(MID($A$1,FIND(" acq",$A$1)-4,4)*1,"")</f>
        <v/>
      </c>
      <c r="R16" s="7" t="n"/>
      <c r="S16" s="111" t="n"/>
    </row>
    <row r="17">
      <c r="A17" s="7" t="n">
        <v>39</v>
      </c>
      <c r="B17" s="7" t="inlineStr">
        <is>
          <t>51070-00</t>
        </is>
      </c>
      <c r="C17" s="7" t="inlineStr">
        <is>
          <t>Wall framing</t>
        </is>
      </c>
      <c r="D17" s="40" t="inlineStr">
        <is>
          <t>replace damaged framing in chimney</t>
        </is>
      </c>
      <c r="E17" s="41" t="inlineStr">
        <is>
          <t>GC</t>
        </is>
      </c>
      <c r="F17" s="7" t="inlineStr">
        <is>
          <t>Year 1</t>
        </is>
      </c>
      <c r="G17" s="20" t="n">
        <v>48000</v>
      </c>
      <c r="H17" s="20" t="n">
        <v>48000</v>
      </c>
      <c r="I17" s="21">
        <f>G17-H17</f>
        <v/>
      </c>
      <c r="J17" s="8">
        <f>IF(G17=0,0,H17/G17)</f>
        <v/>
      </c>
      <c r="K17" s="35" t="n">
        <v>0</v>
      </c>
      <c r="L17" s="8">
        <f>MIN(J17,1)</f>
        <v/>
      </c>
      <c r="M17" t="inlineStr">
        <is>
          <t>replace damaged framing in chimney</t>
        </is>
      </c>
      <c r="N17" s="7">
        <f>IF(E17="GC","1st Call","Other")</f>
        <v/>
      </c>
      <c r="O17" s="7">
        <f>IF(L17&gt;=1,"Complete",IF(L17&gt;0,"In Progress","Not Started"))</f>
        <v/>
      </c>
      <c r="Q17" s="35">
        <f>IFERROR(MID($A$1,FIND(" acq",$A$1)-4,4)*1,"")</f>
        <v/>
      </c>
      <c r="R17" s="7" t="n"/>
      <c r="S17" s="111" t="n"/>
    </row>
    <row r="18" ht="45" customHeight="1">
      <c r="A18" s="17" t="n">
        <v>47</v>
      </c>
      <c r="B18" s="7" t="inlineStr">
        <is>
          <t>51062-00</t>
        </is>
      </c>
      <c r="C18" s="7" t="inlineStr">
        <is>
          <t>Repairs to roof systems</t>
        </is>
      </c>
      <c r="D18" s="40" t="inlineStr">
        <is>
          <t>EPCA 4.4.1 - Immediate repairs to roof system to maintain water-tightness leading up to replacement. Immediate Repairs to Roof System during overall building tune up.</t>
        </is>
      </c>
      <c r="E18" s="41" t="inlineStr">
        <is>
          <t>GC</t>
        </is>
      </c>
      <c r="F18" s="7" t="inlineStr">
        <is>
          <t>Year 1</t>
        </is>
      </c>
      <c r="G18" s="20" t="n">
        <v>45000</v>
      </c>
      <c r="H18" s="20" t="n">
        <v>45000</v>
      </c>
      <c r="I18" s="21">
        <f>G18-H18</f>
        <v/>
      </c>
      <c r="J18" s="8">
        <f>IF(G18=0,0,H18/G18)</f>
        <v/>
      </c>
      <c r="K18" s="35" t="n">
        <v>0</v>
      </c>
      <c r="L18" s="8">
        <f>MIN(J18,1)</f>
        <v/>
      </c>
      <c r="M18" t="inlineStr">
        <is>
          <t>EPCA 4.4.1 - Immediate repairs to roof system to maintain water-tightness leading up to replacement. Immediate Repairs to Roof System during overall building tune up.</t>
        </is>
      </c>
      <c r="N18" s="7">
        <f>IF(E18="GC","1st Call","Other")</f>
        <v/>
      </c>
      <c r="O18" s="7">
        <f>IF(L18&gt;=1,"Complete",IF(L18&gt;0,"In Progress","Not Started"))</f>
        <v/>
      </c>
      <c r="Q18" s="35">
        <f>IFERROR(MID($A$1,FIND(" acq",$A$1)-4,4)*1,"")</f>
        <v/>
      </c>
      <c r="R18" s="7" t="n"/>
      <c r="S18" s="111" t="n"/>
    </row>
    <row r="19">
      <c r="A19" s="7" t="n">
        <v>38</v>
      </c>
      <c r="B19" s="7" t="inlineStr">
        <is>
          <t>51072-00</t>
        </is>
      </c>
      <c r="C19" s="7" t="inlineStr">
        <is>
          <t>Concrete deck / floor fill</t>
        </is>
      </c>
      <c r="D19" s="40" t="inlineStr">
        <is>
          <t>repair and paint balconies</t>
        </is>
      </c>
      <c r="E19" s="41" t="inlineStr">
        <is>
          <t>GC</t>
        </is>
      </c>
      <c r="F19" s="7" t="inlineStr">
        <is>
          <t>Year 1</t>
        </is>
      </c>
      <c r="G19" s="20" t="n">
        <v>40000</v>
      </c>
      <c r="H19" s="20" t="n">
        <v>40000</v>
      </c>
      <c r="I19" s="21">
        <f>G19-H19</f>
        <v/>
      </c>
      <c r="J19" s="8">
        <f>IF(G19=0,0,H19/G19)</f>
        <v/>
      </c>
      <c r="K19" s="35" t="n">
        <v>0</v>
      </c>
      <c r="L19" s="8">
        <f>MIN(J19,1)</f>
        <v/>
      </c>
      <c r="M19" t="inlineStr">
        <is>
          <t>repair and paint balconies</t>
        </is>
      </c>
      <c r="N19" s="7">
        <f>IF(E19="GC","1st Call","Other")</f>
        <v/>
      </c>
      <c r="O19" s="7">
        <f>IF(L19&gt;=1,"Complete",IF(L19&gt;0,"In Progress","Not Started"))</f>
        <v/>
      </c>
      <c r="Q19" s="35">
        <f>IFERROR(MID($A$1,FIND(" acq",$A$1)-4,4)*1,"")</f>
        <v/>
      </c>
      <c r="R19" s="7" t="n"/>
      <c r="S19" s="111" t="n"/>
    </row>
    <row r="20">
      <c r="A20" s="17" t="n">
        <v>30</v>
      </c>
      <c r="B20" s="7" t="inlineStr">
        <is>
          <t>51076-00</t>
        </is>
      </c>
      <c r="C20" s="7" t="inlineStr">
        <is>
          <t>Fences &amp; gates - swimming pool</t>
        </is>
      </c>
      <c r="D20" s="40" t="inlineStr">
        <is>
          <t>Swimming Pool Gate Repairs</t>
        </is>
      </c>
      <c r="E20" s="41" t="inlineStr">
        <is>
          <t>GC</t>
        </is>
      </c>
      <c r="F20" s="7" t="inlineStr">
        <is>
          <t>Year 1</t>
        </is>
      </c>
      <c r="G20" s="20" t="n">
        <v>38000</v>
      </c>
      <c r="H20" s="20" t="n">
        <v>38000</v>
      </c>
      <c r="I20" s="21">
        <f>G20-H20</f>
        <v/>
      </c>
      <c r="J20" s="8">
        <f>IF(G20=0,0,H20/G20)</f>
        <v/>
      </c>
      <c r="K20" s="35" t="n">
        <v>0</v>
      </c>
      <c r="L20" s="8">
        <f>MIN(J20,1)</f>
        <v/>
      </c>
      <c r="M20" t="inlineStr">
        <is>
          <t>Swimming Pool Gate Repairs</t>
        </is>
      </c>
      <c r="N20" s="7">
        <f>IF(E20="GC","1st Call","Other")</f>
        <v/>
      </c>
      <c r="O20" s="7">
        <f>IF(L20&gt;=1,"Complete",IF(L20&gt;0,"In Progress","Not Started"))</f>
        <v/>
      </c>
      <c r="Q20" s="35">
        <f>IFERROR(MID($A$1,FIND(" acq",$A$1)-4,4)*1,"")</f>
        <v/>
      </c>
      <c r="R20" s="7" t="n"/>
      <c r="S20" s="111" t="n"/>
    </row>
    <row r="21">
      <c r="A21" s="7" t="n">
        <v>50</v>
      </c>
      <c r="B21" s="7" t="inlineStr">
        <is>
          <t>51062-00</t>
        </is>
      </c>
      <c r="C21" s="7" t="inlineStr">
        <is>
          <t>Flashing</t>
        </is>
      </c>
      <c r="D21" s="40" t="inlineStr">
        <is>
          <t>Flashing Repairs</t>
        </is>
      </c>
      <c r="E21" s="41" t="inlineStr">
        <is>
          <t>GC</t>
        </is>
      </c>
      <c r="F21" s="7" t="inlineStr">
        <is>
          <t>Year 1</t>
        </is>
      </c>
      <c r="G21" s="20" t="n">
        <v>38000</v>
      </c>
      <c r="H21" s="20" t="n">
        <v>38000</v>
      </c>
      <c r="I21" s="21">
        <f>G21-H21</f>
        <v/>
      </c>
      <c r="J21" s="8">
        <f>IF(G21=0,0,H21/G21)</f>
        <v/>
      </c>
      <c r="K21" s="35" t="n">
        <v>0</v>
      </c>
      <c r="L21" s="8">
        <f>MIN(J21,1)</f>
        <v/>
      </c>
      <c r="M21" t="inlineStr">
        <is>
          <t>Flashing Repairs</t>
        </is>
      </c>
      <c r="N21" s="7">
        <f>IF(E21="GC","1st Call","Other")</f>
        <v/>
      </c>
      <c r="O21" s="7">
        <f>IF(L21&gt;=1,"Complete",IF(L21&gt;0,"In Progress","Not Started"))</f>
        <v/>
      </c>
      <c r="Q21" s="35">
        <f>IFERROR(MID($A$1,FIND(" acq",$A$1)-4,4)*1,"")</f>
        <v/>
      </c>
      <c r="R21" s="7" t="n"/>
      <c r="S21" s="111" t="n"/>
    </row>
    <row r="22" ht="60" customHeight="1">
      <c r="A22" s="17" t="n">
        <v>25</v>
      </c>
      <c r="B22" s="7" t="inlineStr">
        <is>
          <t>51091-00</t>
        </is>
      </c>
      <c r="C22" s="7" t="inlineStr">
        <is>
          <t>Sidewalks</t>
        </is>
      </c>
      <c r="D22" s="40" t="inlineStr">
        <is>
          <t>LPCA - limited sidewalk cracks were observed by the west playground equipment
LPCA (PR-90) - a limited concrete sidewalk section was observed by Unit 3959-277 that is heaved and cracked causing a trip hazard</t>
        </is>
      </c>
      <c r="E22" s="41" t="inlineStr">
        <is>
          <t>GC</t>
        </is>
      </c>
      <c r="F22" s="7" t="inlineStr">
        <is>
          <t>Year 1</t>
        </is>
      </c>
      <c r="G22" s="20" t="n">
        <v>32000</v>
      </c>
      <c r="H22" s="20" t="n">
        <v>32000</v>
      </c>
      <c r="I22" s="21">
        <f>G22-H22</f>
        <v/>
      </c>
      <c r="J22" s="8">
        <f>IF(G22=0,0,H22/G22)</f>
        <v/>
      </c>
      <c r="K22" s="35" t="n">
        <v>0</v>
      </c>
      <c r="L22" s="8">
        <f>MIN(J22,1)</f>
        <v/>
      </c>
      <c r="M22" t="inlineStr">
        <is>
          <t>LPCA - limited sidewalk cracks were observed by the west playground equipment
LPCA (PR-90) - a limited concrete sidewalk section was observed by Unit 3959-277 that is heaved and cracked causing a trip</t>
        </is>
      </c>
      <c r="N22" s="7">
        <f>IF(E22="GC","1st Call","Other")</f>
        <v/>
      </c>
      <c r="O22" s="7">
        <f>IF(L22&gt;=1,"Complete",IF(L22&gt;0,"In Progress","Not Started"))</f>
        <v/>
      </c>
      <c r="Q22" s="35">
        <f>IFERROR(MID($A$1,FIND(" acq",$A$1)-4,4)*1,"")</f>
        <v/>
      </c>
      <c r="R22" s="7" t="n"/>
      <c r="S22" s="131" t="n">
        <v>45920</v>
      </c>
    </row>
    <row r="23" ht="105" customHeight="1">
      <c r="A23" s="7" t="n">
        <v>22</v>
      </c>
      <c r="B23" s="7" t="inlineStr">
        <is>
          <t>51172-00</t>
        </is>
      </c>
      <c r="C23" s="7" t="inlineStr">
        <is>
          <t>Carports / Garages</t>
        </is>
      </c>
      <c r="D23" s="40" t="inlineStr">
        <is>
          <t>Repair carports and paint post and pearling
EPCA 4.4.1 - Repair of impact damage to metal carport canopies.
EPCA 3.2.9 - Damaged roof panels and carport support beams/posts from suspected vehicular impact were noted in several
locations. Repair or replacement of the damaged components is recommended, as required</t>
        </is>
      </c>
      <c r="E23" s="41" t="inlineStr">
        <is>
          <t>GC</t>
        </is>
      </c>
      <c r="F23" s="7" t="inlineStr">
        <is>
          <t>Year 1</t>
        </is>
      </c>
      <c r="G23" s="20" t="n">
        <v>28000</v>
      </c>
      <c r="H23" s="20" t="n">
        <v>16800</v>
      </c>
      <c r="I23" s="21">
        <f>G23-H23</f>
        <v/>
      </c>
      <c r="J23" s="8">
        <f>IF(G23=0,0,H23/G23)</f>
        <v/>
      </c>
      <c r="K23" s="35" t="n">
        <v>2</v>
      </c>
      <c r="L23" s="8">
        <f>MIN(J23,1)</f>
        <v/>
      </c>
      <c r="M23" t="inlineStr">
        <is>
          <t>Repair carports and paint post and pearling
EPCA 4.4.1 - Repair of impact damage to metal carport canopies.
EPCA 3.2.9 - Damaged roof panels and carport support beams/posts from suspected vehicular im</t>
        </is>
      </c>
      <c r="N23" s="7">
        <f>IF(E23="GC","1st Call","Other")</f>
        <v/>
      </c>
      <c r="O23" s="7">
        <f>IF(L23&gt;=1,"Complete",IF(L23&gt;0,"In Progress","Not Started"))</f>
        <v/>
      </c>
      <c r="Q23" s="35">
        <f>IFERROR(MID($A$1,FIND(" acq",$A$1)-4,4)*1,"")</f>
        <v/>
      </c>
      <c r="R23" s="7" t="n"/>
      <c r="S23" s="111" t="n"/>
    </row>
    <row r="24">
      <c r="A24" s="17" t="n">
        <v>91</v>
      </c>
      <c r="B24" s="7" t="inlineStr">
        <is>
          <t>51131-00</t>
        </is>
      </c>
      <c r="C24" s="7" t="inlineStr">
        <is>
          <t>Stormwater Pipe Repair</t>
        </is>
      </c>
      <c r="D24" s="40" t="inlineStr">
        <is>
          <t>Clean storm drains</t>
        </is>
      </c>
      <c r="E24" s="41" t="inlineStr">
        <is>
          <t>GC</t>
        </is>
      </c>
      <c r="F24" s="7" t="inlineStr">
        <is>
          <t>Year 1</t>
        </is>
      </c>
      <c r="G24" s="20" t="n">
        <v>25000</v>
      </c>
      <c r="H24" s="20" t="n">
        <v>25000</v>
      </c>
      <c r="I24" s="21">
        <f>G24-H24</f>
        <v/>
      </c>
      <c r="J24" s="8">
        <f>IF(G24=0,0,H24/G24)</f>
        <v/>
      </c>
      <c r="K24" s="35" t="n">
        <v>0</v>
      </c>
      <c r="L24" s="8">
        <f>MIN(J24,1)</f>
        <v/>
      </c>
      <c r="M24" t="inlineStr">
        <is>
          <t>Clean storm drains</t>
        </is>
      </c>
      <c r="N24" s="7">
        <f>IF(E24="GC","1st Call","Other")</f>
        <v/>
      </c>
      <c r="O24" s="7">
        <f>IF(L24&gt;=1,"Complete",IF(L24&gt;0,"In Progress","Not Started"))</f>
        <v/>
      </c>
      <c r="Q24" s="35">
        <f>IFERROR(MID($A$1,FIND(" acq",$A$1)-4,4)*1,"")</f>
        <v/>
      </c>
      <c r="R24" s="7" t="n"/>
      <c r="S24" s="111" t="n"/>
    </row>
    <row r="25">
      <c r="A25" s="7" t="n">
        <v>44</v>
      </c>
      <c r="B25" s="7" t="inlineStr">
        <is>
          <t>51070-00</t>
        </is>
      </c>
      <c r="C25" s="7" t="inlineStr">
        <is>
          <t>Expansion joints</t>
        </is>
      </c>
      <c r="D25" s="40" t="inlineStr">
        <is>
          <t>Repair exterior expansion joints</t>
        </is>
      </c>
      <c r="E25" s="41" t="inlineStr">
        <is>
          <t>GC</t>
        </is>
      </c>
      <c r="F25" s="7" t="inlineStr">
        <is>
          <t>Year 1</t>
        </is>
      </c>
      <c r="G25" s="20" t="n">
        <v>24000</v>
      </c>
      <c r="H25" s="20" t="n">
        <v>24000</v>
      </c>
      <c r="I25" s="21">
        <f>G25-H25</f>
        <v/>
      </c>
      <c r="J25" s="8">
        <f>IF(G25=0,0,H25/G25)</f>
        <v/>
      </c>
      <c r="K25" s="35" t="n">
        <v>0</v>
      </c>
      <c r="L25" s="8">
        <f>MIN(J25,1)</f>
        <v/>
      </c>
      <c r="M25" t="inlineStr">
        <is>
          <t>Repair exterior expansion joints</t>
        </is>
      </c>
      <c r="N25" s="7">
        <f>IF(E25="GC","1st Call","Other")</f>
        <v/>
      </c>
      <c r="O25" s="7">
        <f>IF(L25&gt;=1,"Complete",IF(L25&gt;0,"In Progress","Not Started"))</f>
        <v/>
      </c>
      <c r="Q25" s="35">
        <f>IFERROR(MID($A$1,FIND(" acq",$A$1)-4,4)*1,"")</f>
        <v/>
      </c>
      <c r="R25" s="7" t="n"/>
      <c r="S25" s="111" t="n"/>
    </row>
    <row r="26">
      <c r="A26" s="17" t="n">
        <v>49</v>
      </c>
      <c r="B26" s="7" t="inlineStr">
        <is>
          <t>51062-00</t>
        </is>
      </c>
      <c r="C26" s="7" t="inlineStr">
        <is>
          <t xml:space="preserve">Sealants &amp; caulking </t>
        </is>
      </c>
      <c r="D26" s="40" t="inlineStr">
        <is>
          <t>Sealants and Caulking for Roof</t>
        </is>
      </c>
      <c r="E26" s="41" t="inlineStr">
        <is>
          <t>GC</t>
        </is>
      </c>
      <c r="F26" s="7" t="inlineStr">
        <is>
          <t>Year 1</t>
        </is>
      </c>
      <c r="G26" s="20" t="n">
        <v>24000</v>
      </c>
      <c r="H26" s="20" t="n">
        <v>24000</v>
      </c>
      <c r="I26" s="21">
        <f>G26-H26</f>
        <v/>
      </c>
      <c r="J26" s="8">
        <f>IF(G26=0,0,H26/G26)</f>
        <v/>
      </c>
      <c r="K26" s="35" t="n">
        <v>0</v>
      </c>
      <c r="L26" s="8">
        <f>MIN(J26,1)</f>
        <v/>
      </c>
      <c r="M26" t="inlineStr">
        <is>
          <t>Sealants and Caulking for Roof</t>
        </is>
      </c>
      <c r="N26" s="7">
        <f>IF(E26="GC","1st Call","Other")</f>
        <v/>
      </c>
      <c r="O26" s="7">
        <f>IF(L26&gt;=1,"Complete",IF(L26&gt;0,"In Progress","Not Started"))</f>
        <v/>
      </c>
      <c r="Q26" s="35">
        <f>IFERROR(MID($A$1,FIND(" acq",$A$1)-4,4)*1,"")</f>
        <v/>
      </c>
      <c r="R26" s="7" t="n"/>
      <c r="S26" s="111" t="n"/>
    </row>
    <row r="27" ht="60" customHeight="1">
      <c r="A27" s="7" t="n">
        <v>90</v>
      </c>
      <c r="B27" s="7" t="inlineStr">
        <is>
          <t>51120-00</t>
        </is>
      </c>
      <c r="C27" s="7" t="inlineStr">
        <is>
          <t>Split HVAC System (Move to HVAC)</t>
        </is>
      </c>
      <c r="D27" s="40" t="inlineStr">
        <is>
          <t>EPCA 5.2 - The split heat pump system serving the clubhouse is more than 20 years old. Based on age and EUL, replacement
of this system is anticipated. Both the indoor and outdoor unit should be replaced.</t>
        </is>
      </c>
      <c r="E27" s="67" t="inlineStr">
        <is>
          <t>Capex</t>
        </is>
      </c>
      <c r="F27" s="7" t="inlineStr">
        <is>
          <t>Year 1</t>
        </is>
      </c>
      <c r="G27" s="20" t="n">
        <v>24000</v>
      </c>
      <c r="H27" s="20" t="n">
        <v>3786</v>
      </c>
      <c r="I27" s="21">
        <f>G27-H27</f>
        <v/>
      </c>
      <c r="J27" s="8">
        <f>IF(G27=0,0,H27/G27)</f>
        <v/>
      </c>
      <c r="K27" s="35" t="inlineStr">
        <is>
          <t>N/A</t>
        </is>
      </c>
      <c r="L27" s="8">
        <f>MIN(J27,1)</f>
        <v/>
      </c>
      <c r="M27" t="inlineStr">
        <is>
          <t>EPCA 5.2 - The split heat pump system serving the clubhouse is more than 20 years old. Based on age and EUL, replacement
of this system is anticipated. Both the indoor and outdoor unit should be repla</t>
        </is>
      </c>
      <c r="N27" s="7">
        <f>IF(E27="GC","1st Call","Other")</f>
        <v/>
      </c>
      <c r="O27" s="7">
        <f>IF(L27&gt;=1,"Complete",IF(L27&gt;0,"In Progress","Not Started"))</f>
        <v/>
      </c>
      <c r="Q27" s="35">
        <f>IFERROR(MID($A$1,FIND(" acq",$A$1)-4,4)*1,"")</f>
        <v/>
      </c>
      <c r="R27" s="7" t="n"/>
      <c r="S27" s="111" t="n"/>
    </row>
    <row r="28">
      <c r="A28" s="17" t="n">
        <v>23</v>
      </c>
      <c r="B28" s="7" t="inlineStr">
        <is>
          <t>51053-00</t>
        </is>
      </c>
      <c r="C28" s="7" t="inlineStr">
        <is>
          <t>Stripe parking areas</t>
        </is>
      </c>
      <c r="D28" s="40" t="inlineStr">
        <is>
          <t>Striping of Parking Lots</t>
        </is>
      </c>
      <c r="E28" s="41" t="inlineStr">
        <is>
          <t>GC</t>
        </is>
      </c>
      <c r="F28" s="7" t="inlineStr">
        <is>
          <t>Year 1</t>
        </is>
      </c>
      <c r="G28" s="20" t="n">
        <v>23000</v>
      </c>
      <c r="H28" s="20" t="n">
        <v>6900</v>
      </c>
      <c r="I28" s="21">
        <f>G28-H28</f>
        <v/>
      </c>
      <c r="J28" s="8">
        <f>IF(G28=0,0,H28/G28)</f>
        <v/>
      </c>
      <c r="K28" s="35" t="n">
        <v>3</v>
      </c>
      <c r="L28" s="8">
        <f>MIN(J28,1)</f>
        <v/>
      </c>
      <c r="M28" t="inlineStr">
        <is>
          <t>Striping of Parking Lots</t>
        </is>
      </c>
      <c r="N28" s="7">
        <f>IF(E28="GC","1st Call","Other")</f>
        <v/>
      </c>
      <c r="O28" s="7">
        <f>IF(L28&gt;=1,"Complete",IF(L28&gt;0,"In Progress","Not Started"))</f>
        <v/>
      </c>
      <c r="Q28" s="35">
        <f>IFERROR(MID($A$1,FIND(" acq",$A$1)-4,4)*1,"")</f>
        <v/>
      </c>
      <c r="R28" s="7" t="n"/>
      <c r="S28" s="111" t="n"/>
    </row>
    <row r="29" ht="45" customHeight="1">
      <c r="A29" s="7" t="n">
        <v>93</v>
      </c>
      <c r="B29" s="7" t="inlineStr">
        <is>
          <t>51130-00</t>
        </is>
      </c>
      <c r="C29" s="7" t="inlineStr">
        <is>
          <t>Natural Gas Seismic Shutoff</t>
        </is>
      </c>
      <c r="D29" s="40" t="inlineStr">
        <is>
          <t>EPCA 5.3 - Seismic shut-off valves were not installed on the natural gas services. The property is located in a seismic zone and
installation of shut-off valves is recommended.</t>
        </is>
      </c>
      <c r="E29" s="41" t="inlineStr">
        <is>
          <t>GC</t>
        </is>
      </c>
      <c r="F29" s="7" t="inlineStr">
        <is>
          <t>Year 1</t>
        </is>
      </c>
      <c r="G29" s="20" t="n">
        <v>21000</v>
      </c>
      <c r="H29" s="20" t="n">
        <v>21000</v>
      </c>
      <c r="I29" s="21">
        <f>G29-H29</f>
        <v/>
      </c>
      <c r="J29" s="8">
        <f>IF(G29=0,0,H29/G29)</f>
        <v/>
      </c>
      <c r="K29" s="35" t="n">
        <v>0</v>
      </c>
      <c r="L29" s="8">
        <f>MIN(J29,1)</f>
        <v/>
      </c>
      <c r="M29" t="inlineStr">
        <is>
          <t>EPCA 5.3 - Seismic shut-off valves were not installed on the natural gas services. The property is located in a seismic zone and
installation of shut-off valves is recommended.</t>
        </is>
      </c>
      <c r="N29" s="7">
        <f>IF(E29="GC","1st Call","Other")</f>
        <v/>
      </c>
      <c r="O29" s="7">
        <f>IF(L29&gt;=1,"Complete",IF(L29&gt;0,"In Progress","Not Started"))</f>
        <v/>
      </c>
      <c r="Q29" s="35">
        <f>IFERROR(MID($A$1,FIND(" acq",$A$1)-4,4)*1,"")</f>
        <v/>
      </c>
      <c r="R29" s="7" t="n"/>
      <c r="S29" s="111" t="n"/>
    </row>
    <row r="30" ht="225" customHeight="1">
      <c r="A30" s="17" t="n">
        <v>57</v>
      </c>
      <c r="B30" s="7" t="inlineStr">
        <is>
          <t>52111-00</t>
        </is>
      </c>
      <c r="C30" s="7" t="inlineStr">
        <is>
          <t>Down Units</t>
        </is>
      </c>
      <c r="D30" s="40" t="inlineStr">
        <is>
          <t>EPCA 6.5.2 - At the time of the site assessment, one residential unit (Unit 142) was identified to be in an un-rentable/down
condition. According to property management, the entire unit suffered severe smoke damage associated with a fire.
Some portions of the unit also suffered physical damage associated with the flames. Per property management, the
entire unit was gutted down to the studs for a complete refurbishment. At the time of the site assessment, drywall
had been added and bathroom fixtures had also been added. Property management indicated that the subject
property was awaiting the finalization of permits to complete the unit refurbishment. Renovation of the unit to a
rentable status is warranted.
LPCA (PR-90) - Unit 142 is the only down unit. A resident caused a fire in Sep. 2024</t>
        </is>
      </c>
      <c r="E30" s="67" t="inlineStr">
        <is>
          <t>Capex</t>
        </is>
      </c>
      <c r="F30" s="7" t="inlineStr">
        <is>
          <t>Year 1</t>
        </is>
      </c>
      <c r="G30" s="20" t="n">
        <v>20000</v>
      </c>
      <c r="H30" s="20" t="n">
        <v>35021</v>
      </c>
      <c r="I30" s="21">
        <f>G30-H30</f>
        <v/>
      </c>
      <c r="J30" s="8">
        <f>IF(G30=0,0,H30/G30)</f>
        <v/>
      </c>
      <c r="K30" s="35" t="inlineStr">
        <is>
          <t>N/A</t>
        </is>
      </c>
      <c r="L30" s="8">
        <f>MIN(J30,1)</f>
        <v/>
      </c>
      <c r="M30" t="inlineStr">
        <is>
          <t>EPCA 6.5.2 - At the time of the site assessment, one residential unit (Unit 142) was identified to be in an un-rentable/down
condition. According to property management, the entire unit suffered sever</t>
        </is>
      </c>
      <c r="N30" s="7">
        <f>IF(E30="GC","1st Call","Other")</f>
        <v/>
      </c>
      <c r="O30" s="7">
        <f>IF(L30&gt;=1,"Complete",IF(L30&gt;0,"In Progress","Not Started"))</f>
        <v/>
      </c>
      <c r="Q30" s="35">
        <f>IFERROR(MID($A$1,FIND(" acq",$A$1)-4,4)*1,"")</f>
        <v/>
      </c>
      <c r="R30" s="7" t="n"/>
      <c r="S30" s="131" t="n">
        <v>45920</v>
      </c>
    </row>
    <row r="31" ht="30" customHeight="1">
      <c r="A31" s="7" t="n">
        <v>98</v>
      </c>
      <c r="B31" s="7" t="inlineStr">
        <is>
          <t>51990-00</t>
        </is>
      </c>
      <c r="C31" s="7" t="inlineStr">
        <is>
          <t>Green Up Program</t>
        </is>
      </c>
      <c r="D31" s="40" t="inlineStr">
        <is>
          <t>Water Fixture - WaterSense Certified Showerheads, (1.25 gpm), Qty 294, 92% of Total Showerheads</t>
        </is>
      </c>
      <c r="E31" s="67" t="inlineStr">
        <is>
          <t>Capex</t>
        </is>
      </c>
      <c r="F31" s="7" t="inlineStr">
        <is>
          <t>Year 1</t>
        </is>
      </c>
      <c r="G31" s="20" t="n">
        <v>19110</v>
      </c>
      <c r="H31" s="20" t="n">
        <v>19110</v>
      </c>
      <c r="I31" s="21">
        <f>G31-H31</f>
        <v/>
      </c>
      <c r="J31" s="8">
        <f>IF(G31=0,0,H31/G31)</f>
        <v/>
      </c>
      <c r="K31" s="35" t="inlineStr">
        <is>
          <t>N/A</t>
        </is>
      </c>
      <c r="L31" s="8">
        <f>MIN(J31,1)</f>
        <v/>
      </c>
      <c r="M31" t="inlineStr">
        <is>
          <t>Water Fixture - WaterSense Certified Showerheads, (1.25 gpm), Qty 294, 92% of Total Showerheads</t>
        </is>
      </c>
      <c r="N31" s="7">
        <f>IF(E31="GC","1st Call","Other")</f>
        <v/>
      </c>
      <c r="O31" s="7">
        <f>IF(L31&gt;=1,"Complete",IF(L31&gt;0,"In Progress","Not Started"))</f>
        <v/>
      </c>
      <c r="Q31" s="35">
        <f>IFERROR(MID($A$1,FIND(" acq",$A$1)-4,4)*1,"")</f>
        <v/>
      </c>
      <c r="R31" s="7" t="n"/>
      <c r="S31" s="111" t="n"/>
    </row>
    <row r="32" ht="165" customHeight="1">
      <c r="A32" s="17" t="n">
        <v>42</v>
      </c>
      <c r="B32" s="7" t="inlineStr">
        <is>
          <t>51077-00</t>
        </is>
      </c>
      <c r="C32" s="7" t="inlineStr">
        <is>
          <t>Balconies/handrails/guardrails</t>
        </is>
      </c>
      <c r="D32" s="40" t="inlineStr">
        <is>
          <t>Patio fence repairs and paint
EPCA 4.2 - Elevated balconies and walkways are provided with wood guardrails, where posts are connected to the rim boards
with bolted anchorage. Some connection locations were noted with unconventional repairs, and others were noted to
be failing. Allowance for replacement/repair of failed wood guardrail post connections
LPCA - Dry rot was observed in balcony areas and elevated walkways. These conditions were observed throughout the balconies and elevated walkways. Remove all damaged materials and replace them with new ones to match.</t>
        </is>
      </c>
      <c r="E32" s="41" t="inlineStr">
        <is>
          <t>GC</t>
        </is>
      </c>
      <c r="F32" s="7" t="inlineStr">
        <is>
          <t>Year 1</t>
        </is>
      </c>
      <c r="G32" s="20" t="n">
        <v>18000</v>
      </c>
      <c r="H32" s="20" t="n">
        <v>72000</v>
      </c>
      <c r="I32" s="21">
        <f>G32-H32</f>
        <v/>
      </c>
      <c r="J32" s="8">
        <f>IF(G32=0,0,H32/G32)</f>
        <v/>
      </c>
      <c r="K32" s="35" t="n">
        <v>0</v>
      </c>
      <c r="L32" s="8">
        <f>MIN(J32,1)</f>
        <v/>
      </c>
      <c r="M32" t="inlineStr">
        <is>
          <t>Patio fence repairs and paint
EPCA 4.2 - Elevated balconies and walkways are provided with wood guardrails, where posts are connected to the rim boards
with bolted anchorage. Some connection locations</t>
        </is>
      </c>
      <c r="N32" s="7">
        <f>IF(E32="GC","1st Call","Other")</f>
        <v/>
      </c>
      <c r="O32" s="7">
        <f>IF(L32&gt;=1,"Complete",IF(L32&gt;0,"In Progress","Not Started"))</f>
        <v/>
      </c>
      <c r="Q32" s="35">
        <f>IFERROR(MID($A$1,FIND(" acq",$A$1)-4,4)*1,"")</f>
        <v/>
      </c>
      <c r="R32" s="7" t="n"/>
      <c r="S32" s="131" t="n">
        <v>45828</v>
      </c>
    </row>
    <row r="33" ht="45" customHeight="1">
      <c r="A33" s="7" t="n">
        <v>34</v>
      </c>
      <c r="B33" s="7" t="inlineStr">
        <is>
          <t>51090-00</t>
        </is>
      </c>
      <c r="C33" s="7" t="inlineStr">
        <is>
          <t>Replacement of damaged concrete treads at stairs</t>
        </is>
      </c>
      <c r="D33" s="40" t="inlineStr">
        <is>
          <t>EPCA 4.2 - The concrete stair treads were noted with cracks (varying degrees) and spalling areas with exposed steel reinforcement.</t>
        </is>
      </c>
      <c r="E33" s="41" t="inlineStr">
        <is>
          <t>GC</t>
        </is>
      </c>
      <c r="F33" s="7" t="inlineStr">
        <is>
          <t>Year 1</t>
        </is>
      </c>
      <c r="G33" s="20" t="n">
        <v>16000</v>
      </c>
      <c r="H33" s="20" t="n">
        <v>16000</v>
      </c>
      <c r="I33" s="21">
        <f>G33-H33</f>
        <v/>
      </c>
      <c r="J33" s="8">
        <f>IF(G33=0,0,H33/G33)</f>
        <v/>
      </c>
      <c r="K33" s="35" t="n">
        <v>0</v>
      </c>
      <c r="L33" s="8">
        <f>MIN(J33,1)</f>
        <v/>
      </c>
      <c r="M33" t="inlineStr">
        <is>
          <t>EPCA 4.2 - The concrete stair treads were noted with cracks (varying degrees) and spalling areas with exposed steel reinforcement.</t>
        </is>
      </c>
      <c r="N33" s="7">
        <f>IF(E33="GC","1st Call","Other")</f>
        <v/>
      </c>
      <c r="O33" s="7">
        <f>IF(L33&gt;=1,"Complete",IF(L33&gt;0,"In Progress","Not Started"))</f>
        <v/>
      </c>
      <c r="Q33" s="35">
        <f>IFERROR(MID($A$1,FIND(" acq",$A$1)-4,4)*1,"")</f>
        <v/>
      </c>
      <c r="R33" s="7" t="n"/>
      <c r="S33" s="111" t="n"/>
    </row>
    <row r="34">
      <c r="A34" s="17" t="n">
        <v>40</v>
      </c>
      <c r="B34" s="7" t="inlineStr">
        <is>
          <t>51072-00</t>
        </is>
      </c>
      <c r="C34" s="7" t="inlineStr">
        <is>
          <t>Balcony framing &amp; decking</t>
        </is>
      </c>
      <c r="D34" s="40" t="inlineStr">
        <is>
          <t>Repair balcony framing &amp; decking</t>
        </is>
      </c>
      <c r="E34" s="41" t="inlineStr">
        <is>
          <t>GC</t>
        </is>
      </c>
      <c r="F34" s="7" t="inlineStr">
        <is>
          <t>Year 1</t>
        </is>
      </c>
      <c r="G34" s="20" t="n">
        <v>16000</v>
      </c>
      <c r="H34" s="20" t="n">
        <v>16000</v>
      </c>
      <c r="I34" s="21">
        <f>G34-H34</f>
        <v/>
      </c>
      <c r="J34" s="8">
        <f>IF(G34=0,0,H34/G34)</f>
        <v/>
      </c>
      <c r="K34" s="35" t="n">
        <v>0</v>
      </c>
      <c r="L34" s="8">
        <f>MIN(J34,1)</f>
        <v/>
      </c>
      <c r="M34" t="inlineStr">
        <is>
          <t>Repair balcony framing &amp; decking</t>
        </is>
      </c>
      <c r="N34" s="7">
        <f>IF(E34="GC","1st Call","Other")</f>
        <v/>
      </c>
      <c r="O34" s="7">
        <f>IF(L34&gt;=1,"Complete",IF(L34&gt;0,"In Progress","Not Started"))</f>
        <v/>
      </c>
      <c r="Q34" s="35">
        <f>IFERROR(MID($A$1,FIND(" acq",$A$1)-4,4)*1,"")</f>
        <v/>
      </c>
      <c r="R34" s="7" t="n"/>
      <c r="S34" s="111" t="n"/>
    </row>
    <row r="35" ht="60" customHeight="1">
      <c r="A35" s="7" t="n">
        <v>89</v>
      </c>
      <c r="B35" s="7" t="inlineStr">
        <is>
          <t>51130-00</t>
        </is>
      </c>
      <c r="C35" s="7" t="inlineStr">
        <is>
          <t>Back-flow preventer</t>
        </is>
      </c>
      <c r="D35" s="40" t="inlineStr">
        <is>
          <t>EPCA 5.1 - The two 6" reduced pressure backflow prevention devices appear to be original and should be replaced. Annual
inspections are recommended as part of routine maintenance thereafter.</t>
        </is>
      </c>
      <c r="E35" s="67" t="inlineStr">
        <is>
          <t>Capex</t>
        </is>
      </c>
      <c r="F35" s="7" t="inlineStr">
        <is>
          <t>Year 1</t>
        </is>
      </c>
      <c r="G35" s="20" t="n">
        <v>16000</v>
      </c>
      <c r="H35" s="20" t="n">
        <v>25479</v>
      </c>
      <c r="I35" s="21">
        <f>G35-H35</f>
        <v/>
      </c>
      <c r="J35" s="8">
        <f>IF(G35=0,0,H35/G35)</f>
        <v/>
      </c>
      <c r="K35" s="35" t="inlineStr">
        <is>
          <t>N/A</t>
        </is>
      </c>
      <c r="L35" s="8">
        <f>MIN(J35,1)</f>
        <v/>
      </c>
      <c r="M35" t="inlineStr">
        <is>
          <t>EPCA 5.1 - The two 6" reduced pressure backflow prevention devices appear to be original and should be replaced. Annual
inspections are recommended as part of routine maintenance thereafter.</t>
        </is>
      </c>
      <c r="N35" s="7">
        <f>IF(E35="GC","1st Call","Other")</f>
        <v/>
      </c>
      <c r="O35" s="7">
        <f>IF(L35&gt;=1,"Complete",IF(L35&gt;0,"In Progress","Not Started"))</f>
        <v/>
      </c>
      <c r="Q35" s="35">
        <f>IFERROR(MID($A$1,FIND(" acq",$A$1)-4,4)*1,"")</f>
        <v/>
      </c>
      <c r="R35" s="7" t="n"/>
      <c r="S35" s="111" t="n"/>
    </row>
    <row r="36">
      <c r="A36" s="17" t="n">
        <v>107</v>
      </c>
      <c r="B36" s="7" t="inlineStr">
        <is>
          <t>51140-00</t>
        </is>
      </c>
      <c r="C36" s="7" t="inlineStr">
        <is>
          <t>Electrical service and distribution, Ongoing Repalce</t>
        </is>
      </c>
      <c r="D36" s="40" t="inlineStr">
        <is>
          <t>inspect and repair lighting controllers on all buildings</t>
        </is>
      </c>
      <c r="E36" s="41" t="inlineStr">
        <is>
          <t>GC</t>
        </is>
      </c>
      <c r="F36" s="7" t="inlineStr">
        <is>
          <t>Year 1</t>
        </is>
      </c>
      <c r="G36" s="20" t="n">
        <v>16000</v>
      </c>
      <c r="H36" s="20" t="n">
        <v>16000</v>
      </c>
      <c r="I36" s="21">
        <f>G36-H36</f>
        <v/>
      </c>
      <c r="J36" s="8">
        <f>IF(G36=0,0,H36/G36)</f>
        <v/>
      </c>
      <c r="K36" s="35" t="n">
        <v>0</v>
      </c>
      <c r="L36" s="8">
        <f>MIN(J36,1)</f>
        <v/>
      </c>
      <c r="M36" t="inlineStr">
        <is>
          <t>inspect and repair lighting controllers on all buildings</t>
        </is>
      </c>
      <c r="N36" s="7">
        <f>IF(E36="GC","1st Call","Other")</f>
        <v/>
      </c>
      <c r="O36" s="7">
        <f>IF(L36&gt;=1,"Complete",IF(L36&gt;0,"In Progress","Not Started"))</f>
        <v/>
      </c>
      <c r="Q36" s="35">
        <f>IFERROR(MID($A$1,FIND(" acq",$A$1)-4,4)*1,"")</f>
        <v/>
      </c>
      <c r="R36" s="7" t="n"/>
      <c r="S36" s="111" t="n"/>
    </row>
    <row r="37">
      <c r="A37" s="7" t="n">
        <v>20</v>
      </c>
      <c r="B37" s="7" t="inlineStr">
        <is>
          <t>51026-00</t>
        </is>
      </c>
      <c r="C37" s="7" t="inlineStr">
        <is>
          <t>Repair / replace swimming pool pumps</t>
        </is>
      </c>
      <c r="D37" s="40" t="inlineStr">
        <is>
          <t>Pool Pumps</t>
        </is>
      </c>
      <c r="E37" s="41" t="inlineStr">
        <is>
          <t>GC</t>
        </is>
      </c>
      <c r="F37" s="7" t="inlineStr">
        <is>
          <t>Year 1</t>
        </is>
      </c>
      <c r="G37" s="20" t="n">
        <v>6800</v>
      </c>
      <c r="H37" s="20" t="n">
        <v>4080</v>
      </c>
      <c r="I37" s="21">
        <f>G37-H37</f>
        <v/>
      </c>
      <c r="J37" s="8">
        <f>IF(G37=0,0,H37/G37)</f>
        <v/>
      </c>
      <c r="K37" s="35" t="n">
        <v>2</v>
      </c>
      <c r="L37" s="8">
        <f>MIN(J37,1)</f>
        <v/>
      </c>
      <c r="M37" t="inlineStr">
        <is>
          <t>Pool Pumps</t>
        </is>
      </c>
      <c r="N37" s="7">
        <f>IF(E37="GC","1st Call","Other")</f>
        <v/>
      </c>
      <c r="O37" s="7">
        <f>IF(L37&gt;=1,"Complete",IF(L37&gt;0,"In Progress","Not Started"))</f>
        <v/>
      </c>
      <c r="Q37" s="35">
        <f>IFERROR(MID($A$1,FIND(" acq",$A$1)-4,4)*1,"")</f>
        <v/>
      </c>
      <c r="R37" s="7" t="n"/>
      <c r="S37" s="111" t="n"/>
    </row>
    <row r="38" ht="150" customHeight="1">
      <c r="A38" s="17" t="n">
        <v>27</v>
      </c>
      <c r="B38" s="7" t="inlineStr">
        <is>
          <t>51076-00</t>
        </is>
      </c>
      <c r="C38" s="7" t="inlineStr">
        <is>
          <t>Fences &amp; gates - site perimeter</t>
        </is>
      </c>
      <c r="D38" s="40" t="inlineStr">
        <is>
          <t>EPCA 3.2.7 - Damage/deterioration of the metal security perimeter fencing and the welded steel pool fencing was noted in several locations as well. The deterioration/damage appeared to primarily consist of corrosion and was generally observed along the base of the metal fencing. Additional damage/deterioration was noted on several chain-link panels at the
trash dumpster enclosures. Cracked and missing concrete was observed in several areas along the concrete perimeter wall causing the exposure of the underlying metal structural rebar. Repair of the fencing and concrete wall is recommended.</t>
        </is>
      </c>
      <c r="E38" s="41" t="inlineStr">
        <is>
          <t>GC</t>
        </is>
      </c>
      <c r="F38" s="7" t="inlineStr">
        <is>
          <t>Year 1</t>
        </is>
      </c>
      <c r="G38" s="20" t="n">
        <v>5000</v>
      </c>
      <c r="H38" s="20" t="n">
        <v>5000</v>
      </c>
      <c r="I38" s="21">
        <f>G38-H38</f>
        <v/>
      </c>
      <c r="J38" s="8">
        <f>IF(G38=0,0,H38/G38)</f>
        <v/>
      </c>
      <c r="K38" s="35" t="n">
        <v>0</v>
      </c>
      <c r="L38" s="8">
        <f>MIN(J38,1)</f>
        <v/>
      </c>
      <c r="M38" t="inlineStr">
        <is>
          <t>EPCA 3.2.7 - Damage/deterioration of the metal security perimeter fencing and the welded steel pool fencing was noted in several locations as well. The deterioration/damage appeared to primarily consi</t>
        </is>
      </c>
      <c r="N38" s="7">
        <f>IF(E38="GC","1st Call","Other")</f>
        <v/>
      </c>
      <c r="O38" s="7">
        <f>IF(L38&gt;=1,"Complete",IF(L38&gt;0,"In Progress","Not Started"))</f>
        <v/>
      </c>
      <c r="Q38" s="35">
        <f>IFERROR(MID($A$1,FIND(" acq",$A$1)-4,4)*1,"")</f>
        <v/>
      </c>
      <c r="S38" s="112" t="n"/>
    </row>
    <row r="39" ht="30" customHeight="1">
      <c r="A39" s="7" t="n">
        <v>97</v>
      </c>
      <c r="B39" s="7" t="inlineStr">
        <is>
          <t>51990-00</t>
        </is>
      </c>
      <c r="C39" s="7" t="inlineStr">
        <is>
          <t>Green Up Program</t>
        </is>
      </c>
      <c r="D39" s="40" t="inlineStr">
        <is>
          <t>Water Fixture - Bathroom Aerators, (0.5 gpm 100% Aerator Replacement), Qty 320, Apartments</t>
        </is>
      </c>
      <c r="E39" s="69" t="inlineStr">
        <is>
          <t>PMC</t>
        </is>
      </c>
      <c r="F39" s="7" t="inlineStr">
        <is>
          <t>Year 1</t>
        </is>
      </c>
      <c r="G39" s="20" t="n">
        <v>3200</v>
      </c>
      <c r="H39" s="20" t="n">
        <v>3200</v>
      </c>
      <c r="I39" s="21">
        <f>G39-H39</f>
        <v/>
      </c>
      <c r="J39" s="8">
        <f>IF(G39=0,0,H39/G39)</f>
        <v/>
      </c>
      <c r="K39" s="35" t="inlineStr">
        <is>
          <t>N/A</t>
        </is>
      </c>
      <c r="L39" s="18">
        <f>MIN(J39,1)</f>
        <v/>
      </c>
      <c r="M39" s="48" t="inlineStr">
        <is>
          <t>Water Fixture - Bathroom Aerators, (0.5 gpm 100% Aerator Replacement), Qty 320, Apartments</t>
        </is>
      </c>
      <c r="N39" s="48">
        <f>IF(E39="GC","1st Call","Other")</f>
        <v/>
      </c>
      <c r="O39" s="48">
        <f>IF(L39&gt;=1,"Complete",IF(L39&gt;0,"In Progress","Not Started"))</f>
        <v/>
      </c>
      <c r="P39" s="48" t="n"/>
      <c r="Q39" s="70">
        <f>IFERROR(MID($A$1,FIND(" acq",$A$1)-4,4)*1,"")</f>
        <v/>
      </c>
      <c r="S39" s="112" t="n"/>
    </row>
    <row r="40" ht="30" customHeight="1">
      <c r="A40" s="17" t="n">
        <v>96</v>
      </c>
      <c r="B40" s="7" t="inlineStr">
        <is>
          <t>51990-00</t>
        </is>
      </c>
      <c r="C40" s="7" t="inlineStr">
        <is>
          <t>Green Up Program</t>
        </is>
      </c>
      <c r="D40" s="40" t="inlineStr">
        <is>
          <t>Water Fixture - Kitchen Aerators, (1.2 gpm 100% Aerator Replacement), Qty 288, Apartments</t>
        </is>
      </c>
      <c r="E40" s="69" t="inlineStr">
        <is>
          <t>PMC</t>
        </is>
      </c>
      <c r="F40" s="7" t="inlineStr">
        <is>
          <t>Year 1</t>
        </is>
      </c>
      <c r="G40" s="20" t="n">
        <v>2880</v>
      </c>
      <c r="H40" s="20" t="n">
        <v>2880</v>
      </c>
      <c r="I40" s="21">
        <f>G40-H40</f>
        <v/>
      </c>
      <c r="J40" s="8">
        <f>IF(G40=0,0,H40/G40)</f>
        <v/>
      </c>
      <c r="K40" s="35" t="inlineStr">
        <is>
          <t>N/A</t>
        </is>
      </c>
      <c r="L40" s="8">
        <f>MIN(J40,1)</f>
        <v/>
      </c>
      <c r="M40" t="inlineStr">
        <is>
          <t>Water Fixture - Kitchen Aerators, (1.2 gpm 100% Aerator Replacement), Qty 288, Apartments</t>
        </is>
      </c>
      <c r="N40" s="7">
        <f>IF(E40="GC","1st Call","Other")</f>
        <v/>
      </c>
      <c r="O40" s="7">
        <f>IF(L40&gt;=1,"Complete",IF(L40&gt;0,"In Progress","Not Started"))</f>
        <v/>
      </c>
      <c r="Q40" s="35">
        <f>IFERROR(MID($A$1,FIND(" acq",$A$1)-4,4)*1,"")</f>
        <v/>
      </c>
      <c r="S40" s="112" t="n"/>
    </row>
    <row r="41" ht="105" customHeight="1">
      <c r="A41" s="7" t="n">
        <v>36</v>
      </c>
      <c r="B41" s="7" t="inlineStr">
        <is>
          <t>51992-00</t>
        </is>
      </c>
      <c r="C41" s="7" t="inlineStr">
        <is>
          <t>WDO Inspection</t>
        </is>
      </c>
      <c r="D41" s="40" t="inlineStr">
        <is>
          <t>LPCA - Subsequent to the site visit, management provided a WDO inspection report conducted on 4/29/25 by Terminix International. Their findings indicate the presence of dry wood termites and fungus/dry rot, and further investigation is needed. These conditions were found throughout the property, and treatment and removal, and replacement of damaged materials are recommended.</t>
        </is>
      </c>
      <c r="E41" s="69" t="inlineStr">
        <is>
          <t>PMC</t>
        </is>
      </c>
      <c r="F41" s="7" t="inlineStr">
        <is>
          <t>Year 1</t>
        </is>
      </c>
      <c r="G41" s="20" t="n">
        <v>2000</v>
      </c>
      <c r="H41" s="20" t="n">
        <v>2000</v>
      </c>
      <c r="I41" s="21">
        <f>G41-H41</f>
        <v/>
      </c>
      <c r="J41" s="8">
        <f>IF(G41=0,0,H41/G41)</f>
        <v/>
      </c>
      <c r="K41" s="35" t="inlineStr">
        <is>
          <t>N/A</t>
        </is>
      </c>
      <c r="L41" s="8">
        <f>MIN(J41,1)</f>
        <v/>
      </c>
      <c r="M41" t="inlineStr">
        <is>
          <t>LPCA - Subsequent to the site visit, management provided a WDO inspection report conducted on 4/29/25 by Terminix International. Their findings indicate the presence of dry wood termites and fungus/dr</t>
        </is>
      </c>
      <c r="N41" s="7">
        <f>IF(E41="GC","1st Call","Other")</f>
        <v/>
      </c>
      <c r="O41" s="7">
        <f>IF(L41&gt;=1,"Complete",IF(L41&gt;0,"In Progress","Not Started"))</f>
        <v/>
      </c>
      <c r="Q41" s="35">
        <f>IFERROR(MID($A$1,FIND(" acq",$A$1)-4,4)*1,"")</f>
        <v/>
      </c>
      <c r="S41" s="132" t="n">
        <v>45828</v>
      </c>
    </row>
    <row r="42" ht="45" customHeight="1">
      <c r="A42" s="17" t="n">
        <v>24</v>
      </c>
      <c r="B42" s="7" t="inlineStr">
        <is>
          <t>51091-00</t>
        </is>
      </c>
      <c r="C42" s="7" t="inlineStr">
        <is>
          <t>Repair ADA deficiencies</t>
        </is>
      </c>
      <c r="D42" s="40" t="inlineStr">
        <is>
          <t>LPCA - No ADA access aisles were observed in three ADA parking spaces. No insulation under the common area restroom sink at the Leasing Office</t>
        </is>
      </c>
      <c r="E42" s="41" t="inlineStr">
        <is>
          <t>GC</t>
        </is>
      </c>
      <c r="F42" s="7" t="inlineStr">
        <is>
          <t>Year 1</t>
        </is>
      </c>
      <c r="G42" s="20" t="n">
        <v>1500</v>
      </c>
      <c r="H42" s="20" t="n">
        <v>450</v>
      </c>
      <c r="I42" s="21">
        <f>G42-H42</f>
        <v/>
      </c>
      <c r="J42" s="8">
        <f>IF(G42=0,0,H42/G42)</f>
        <v/>
      </c>
      <c r="K42" s="35" t="n">
        <v>3</v>
      </c>
      <c r="L42" s="8">
        <f>MIN(J42,1)</f>
        <v/>
      </c>
      <c r="M42" t="inlineStr">
        <is>
          <t>LPCA - No ADA access aisles were observed in three ADA parking spaces. No insulation under the common area restroom sink at the Leasing Office</t>
        </is>
      </c>
      <c r="N42" s="7">
        <f>IF(E42="GC","1st Call","Other")</f>
        <v/>
      </c>
      <c r="O42" s="7">
        <f>IF(L42&gt;=1,"Complete",IF(L42&gt;0,"In Progress","Not Started"))</f>
        <v/>
      </c>
      <c r="Q42" s="35">
        <f>IFERROR(MID($A$1,FIND(" acq",$A$1)-4,4)*1,"")</f>
        <v/>
      </c>
      <c r="S42" s="132" t="n">
        <v>45920</v>
      </c>
    </row>
    <row r="43" ht="75" customHeight="1">
      <c r="A43" s="7" t="n">
        <v>56</v>
      </c>
      <c r="B43" s="7" t="inlineStr">
        <is>
          <t>52111-00</t>
        </is>
      </c>
      <c r="C43" s="7" t="inlineStr">
        <is>
          <t>Remove Microbial Growth</t>
        </is>
      </c>
      <c r="D43" s="40" t="inlineStr">
        <is>
          <t>LPCA (PR-90) - CBRE observed microbial growth. Specifically, these conditions were observed at the bathtub of Unit 3873-1 and the bathroom of Unit 5-100. Affected, damaged porous materials should be removed and replaced to match existing finishes, and nonporous surfaces should be cleaned.</t>
        </is>
      </c>
      <c r="E43" s="69" t="inlineStr">
        <is>
          <t>PMC</t>
        </is>
      </c>
      <c r="F43" s="7" t="inlineStr">
        <is>
          <t>Year 1</t>
        </is>
      </c>
      <c r="G43" s="20" t="n">
        <v>1100</v>
      </c>
      <c r="H43" s="20" t="n">
        <v>1100</v>
      </c>
      <c r="I43" s="21">
        <f>G43-H43</f>
        <v/>
      </c>
      <c r="J43" s="8">
        <f>IF(G43=0,0,H43/G43)</f>
        <v/>
      </c>
      <c r="K43" s="35" t="inlineStr">
        <is>
          <t>N/A</t>
        </is>
      </c>
      <c r="L43" s="8">
        <f>MIN(J43,1)</f>
        <v/>
      </c>
      <c r="M43" t="inlineStr">
        <is>
          <t>LPCA (PR-90) - CBRE observed microbial growth. Specifically, these conditions were observed at the bathtub of Unit 3873-1 and the bathroom of Unit 5-100. Affected, damaged porous materials should be r</t>
        </is>
      </c>
      <c r="N43" s="7">
        <f>IF(E43="GC","1st Call","Other")</f>
        <v/>
      </c>
      <c r="O43" s="7">
        <f>IF(L43&gt;=1,"Complete",IF(L43&gt;0,"In Progress","Not Started"))</f>
        <v/>
      </c>
      <c r="Q43" s="35">
        <f>IFERROR(MID($A$1,FIND(" acq",$A$1)-4,4)*1,"")</f>
        <v/>
      </c>
      <c r="S43" s="132" t="n">
        <v>45920</v>
      </c>
    </row>
    <row r="44" ht="90" customHeight="1">
      <c r="A44" s="17" t="n">
        <v>21</v>
      </c>
      <c r="B44" s="7" t="inlineStr">
        <is>
          <t>51076-00</t>
        </is>
      </c>
      <c r="C44" s="7" t="inlineStr">
        <is>
          <t>Fences &amp; gates - patios</t>
        </is>
      </c>
      <c r="D44" s="40" t="inlineStr">
        <is>
          <t>EPCA 3.2.3 - The ground floor patio fence (wood guardrail) located between Units 85 and 87 was noted to be leaning outward with
connection failure. The fence was noted with separation at the median connection point between the perimeter fence
and the perpendicular demising wall. Prior attempted repairs were</t>
        </is>
      </c>
      <c r="E44" s="41" t="inlineStr">
        <is>
          <t>GC</t>
        </is>
      </c>
      <c r="F44" s="7" t="inlineStr">
        <is>
          <t>Year 1</t>
        </is>
      </c>
      <c r="G44" s="20" t="n">
        <v>1000</v>
      </c>
      <c r="H44" s="20" t="n">
        <v>1000</v>
      </c>
      <c r="I44" s="21">
        <f>G44-H44</f>
        <v/>
      </c>
      <c r="J44" s="8">
        <f>IF(G44=0,0,H44/G44)</f>
        <v/>
      </c>
      <c r="K44" s="35" t="n">
        <v>0</v>
      </c>
      <c r="L44" s="8">
        <f>MIN(J44,1)</f>
        <v/>
      </c>
      <c r="M44" t="inlineStr">
        <is>
          <t>EPCA 3.2.3 - The ground floor patio fence (wood guardrail) located between Units 85 and 87 was noted to be leaning outward with
connection failure. The fence was noted with separation at the median co</t>
        </is>
      </c>
      <c r="N44" s="7">
        <f>IF(E44="GC","1st Call","Other")</f>
        <v/>
      </c>
      <c r="O44" s="7">
        <f>IF(L44&gt;=1,"Complete",IF(L44&gt;0,"In Progress","Not Started"))</f>
        <v/>
      </c>
      <c r="Q44" s="35">
        <f>IFERROR(MID($A$1,FIND(" acq",$A$1)-4,4)*1,"")</f>
        <v/>
      </c>
      <c r="S44" s="112" t="n"/>
    </row>
    <row r="45" ht="45" customHeight="1">
      <c r="A45" s="7" t="n">
        <v>33</v>
      </c>
      <c r="B45" s="7" t="inlineStr">
        <is>
          <t>51070-00</t>
        </is>
      </c>
      <c r="C45" s="7" t="inlineStr">
        <is>
          <t>Replacement of metal standoff post bases</t>
        </is>
      </c>
      <c r="D45" s="40" t="inlineStr">
        <is>
          <t>EPCA 4.2 - The metal standoff bases at the wood walkway and stair posts near Unit 169 were exhibiting corrosion and potential
steel connection failure.</t>
        </is>
      </c>
      <c r="E45" s="41" t="inlineStr">
        <is>
          <t>GC</t>
        </is>
      </c>
      <c r="F45" s="7" t="inlineStr">
        <is>
          <t>Year 1</t>
        </is>
      </c>
      <c r="G45" s="20" t="n">
        <v>1000</v>
      </c>
      <c r="H45" s="20" t="n">
        <v>1000</v>
      </c>
      <c r="I45" s="21">
        <f>G45-H45</f>
        <v/>
      </c>
      <c r="J45" s="8">
        <f>IF(G45=0,0,H45/G45)</f>
        <v/>
      </c>
      <c r="K45" s="35" t="n">
        <v>0</v>
      </c>
      <c r="L45" s="8">
        <f>MIN(J45,1)</f>
        <v/>
      </c>
      <c r="M45" t="inlineStr">
        <is>
          <t>EPCA 4.2 - The metal standoff bases at the wood walkway and stair posts near Unit 169 were exhibiting corrosion and potential
steel connection failure.</t>
        </is>
      </c>
      <c r="N45" s="7">
        <f>IF(E45="GC","1st Call","Other")</f>
        <v/>
      </c>
      <c r="O45" s="7">
        <f>IF(L45&gt;=1,"Complete",IF(L45&gt;0,"In Progress","Not Started"))</f>
        <v/>
      </c>
      <c r="Q45" s="35">
        <f>IFERROR(MID($A$1,FIND(" acq",$A$1)-4,4)*1,"")</f>
        <v/>
      </c>
      <c r="S45" s="112" t="n"/>
    </row>
    <row r="46" ht="105" customHeight="1">
      <c r="A46" s="17" t="n">
        <v>58</v>
      </c>
      <c r="B46" s="7" t="inlineStr">
        <is>
          <t>52111-00</t>
        </is>
      </c>
      <c r="C46" s="7" t="inlineStr">
        <is>
          <t>Damaged Ceiling</t>
        </is>
      </c>
      <c r="D46" s="40" t="inlineStr">
        <is>
          <t>LPCA (PR-90) - During an additional inspection conducted by the Lender, ceiling damage and possible water intrusion were observed in the bathroom ceiling at Unit 9-204. CBRE recommends that management verify that the water intrusion, if caused by leaking from above, has been repaired. In addition, the damaged ceiling drywall should be removed and replaced with new materials and match existing finishes.</t>
        </is>
      </c>
      <c r="E46" s="69" t="inlineStr">
        <is>
          <t>PMC</t>
        </is>
      </c>
      <c r="F46" s="7" t="inlineStr">
        <is>
          <t>Year 1</t>
        </is>
      </c>
      <c r="G46" s="20" t="n">
        <v>700</v>
      </c>
      <c r="H46" s="20" t="n">
        <v>700</v>
      </c>
      <c r="I46" s="21">
        <f>G46-H46</f>
        <v/>
      </c>
      <c r="J46" s="8">
        <f>IF(G46=0,0,H46/G46)</f>
        <v/>
      </c>
      <c r="K46" s="35" t="inlineStr">
        <is>
          <t>N/A</t>
        </is>
      </c>
      <c r="L46" s="8">
        <f>MIN(J46,1)</f>
        <v/>
      </c>
      <c r="M46" t="inlineStr">
        <is>
          <t>LPCA (PR-90) - During an additional inspection conducted by the Lender, ceiling damage and possible water intrusion were observed in the bathroom ceiling at Unit 9-204. CBRE recommends that management</t>
        </is>
      </c>
      <c r="N46" s="7">
        <f>IF(E46="GC","1st Call","Other")</f>
        <v/>
      </c>
      <c r="O46" s="7">
        <f>IF(L46&gt;=1,"Complete",IF(L46&gt;0,"In Progress","Not Started"))</f>
        <v/>
      </c>
      <c r="Q46" s="35">
        <f>IFERROR(MID($A$1,FIND(" acq",$A$1)-4,4)*1,"")</f>
        <v/>
      </c>
      <c r="S46" s="132" t="n">
        <v>45920</v>
      </c>
    </row>
    <row r="47" ht="60" customHeight="1">
      <c r="A47" s="7" t="n">
        <v>19</v>
      </c>
      <c r="B47" s="7" t="inlineStr">
        <is>
          <t>51091-00</t>
        </is>
      </c>
      <c r="C47" s="7" t="inlineStr">
        <is>
          <t>Accessibility</t>
        </is>
      </c>
      <c r="D47" s="40" t="inlineStr">
        <is>
          <t>EPCA 7.1 - The leasing office restroom lacked scald protection at the exposed lavatory piping. Installation is recommended.
EPCA 7.1 - The leasing office restroom lacked a rear grab bar. Installation of a rear grab bar is recommended.</t>
        </is>
      </c>
      <c r="E47" s="41" t="inlineStr">
        <is>
          <t>GC</t>
        </is>
      </c>
      <c r="F47" s="7" t="inlineStr">
        <is>
          <t>Year 1</t>
        </is>
      </c>
      <c r="G47" s="20" t="n">
        <v>400</v>
      </c>
      <c r="H47" s="20" t="n">
        <v>400</v>
      </c>
      <c r="I47" s="21">
        <f>G47-H47</f>
        <v/>
      </c>
      <c r="J47" s="8">
        <f>IF(G47=0,0,H47/G47)</f>
        <v/>
      </c>
      <c r="K47" s="35" t="n">
        <v>0</v>
      </c>
      <c r="L47" s="8">
        <f>MIN(J47,1)</f>
        <v/>
      </c>
      <c r="M47" t="inlineStr">
        <is>
          <t xml:space="preserve">EPCA 7.1 - The leasing office restroom lacked scald protection at the exposed lavatory piping. Installation is recommended.
EPCA 7.1 - The leasing office restroom lacked a rear grab bar. Installation </t>
        </is>
      </c>
      <c r="N47" s="7">
        <f>IF(E47="GC","1st Call","Other")</f>
        <v/>
      </c>
      <c r="O47" s="7">
        <f>IF(L47&gt;=1,"Complete",IF(L47&gt;0,"In Progress","Not Started"))</f>
        <v/>
      </c>
      <c r="Q47" s="35">
        <f>IFERROR(MID($A$1,FIND(" acq",$A$1)-4,4)*1,"")</f>
        <v/>
      </c>
      <c r="S47" s="112" t="n"/>
    </row>
    <row r="48" ht="60" customHeight="1">
      <c r="A48" s="17" t="n">
        <v>59</v>
      </c>
      <c r="B48" s="7" t="inlineStr">
        <is>
          <t>51992-00</t>
        </is>
      </c>
      <c r="C48" s="7" t="inlineStr">
        <is>
          <t>Roach Treatment</t>
        </is>
      </c>
      <c r="D48" s="40" t="inlineStr">
        <is>
          <t>LPCA (PR-90) - During an additional inspection conducted by the Lender, evidence of roaches was observed in Unit 1-10. CBRE recommends that treatment for roaches be completed and the area cleaned at this time.</t>
        </is>
      </c>
      <c r="E48" s="69" t="inlineStr">
        <is>
          <t>PMC</t>
        </is>
      </c>
      <c r="F48" s="7" t="inlineStr">
        <is>
          <t>Year 1</t>
        </is>
      </c>
      <c r="G48" s="20" t="n">
        <v>350</v>
      </c>
      <c r="H48" s="20" t="n">
        <v>120</v>
      </c>
      <c r="I48" s="21">
        <f>G48-H48</f>
        <v/>
      </c>
      <c r="J48" s="8">
        <f>IF(G48=0,0,H48/G48)</f>
        <v/>
      </c>
      <c r="K48" s="35" t="inlineStr">
        <is>
          <t>N/A</t>
        </is>
      </c>
      <c r="L48" s="8">
        <f>MIN(J48,1)</f>
        <v/>
      </c>
      <c r="M48" t="inlineStr">
        <is>
          <t>LPCA (PR-90) - During an additional inspection conducted by the Lender, evidence of roaches was observed in Unit 1-10. CBRE recommends that treatment for roaches be completed and the area cleaned at t</t>
        </is>
      </c>
      <c r="N48" s="7">
        <f>IF(E48="GC","1st Call","Other")</f>
        <v/>
      </c>
      <c r="O48" s="7">
        <f>IF(L48&gt;=1,"Complete",IF(L48&gt;0,"In Progress","Not Started"))</f>
        <v/>
      </c>
      <c r="Q48" s="35">
        <f>IFERROR(MID($A$1,FIND(" acq",$A$1)-4,4)*1,"")</f>
        <v/>
      </c>
      <c r="S48" s="132" t="n">
        <v>45920</v>
      </c>
    </row>
    <row r="49">
      <c r="D49" s="40" t="n"/>
      <c r="E49" s="69" t="n"/>
      <c r="G49" s="20" t="n"/>
      <c r="H49" s="20" t="n"/>
      <c r="I49" s="21" t="n"/>
      <c r="J49" s="8" t="n"/>
      <c r="K49" s="35" t="n"/>
      <c r="S49" s="112" t="n"/>
    </row>
    <row r="50">
      <c r="C50" s="48" t="inlineStr">
        <is>
          <t>PROJECTS subtotal (excl. contingency/CM fee)</t>
        </is>
      </c>
      <c r="E50" s="68" t="n"/>
      <c r="G50" s="22">
        <f>SUM(G5:G48)</f>
        <v/>
      </c>
      <c r="H50" s="22">
        <f>SUM(H5:H48)</f>
        <v/>
      </c>
      <c r="I50" s="22">
        <f>SUM(I5:I48)</f>
        <v/>
      </c>
      <c r="J50" s="18">
        <f>IF(G50=0,0,H50/G50)</f>
        <v/>
      </c>
      <c r="K50" s="35" t="n"/>
      <c r="L50" s="8">
        <f>MIN(J50,1)</f>
        <v/>
      </c>
      <c r="O50" s="7">
        <f>IF(L50&gt;=1,"Complete",IF(L50&gt;0,"In Progress","Not Started"))</f>
        <v/>
      </c>
      <c r="S50" s="112" t="n"/>
    </row>
    <row r="51">
      <c r="E51" s="52" t="n"/>
      <c r="K51" s="35" t="n"/>
      <c r="S51" s="112" t="n"/>
    </row>
    <row r="52">
      <c r="A52" s="7" t="n">
        <v>111</v>
      </c>
      <c r="B52" s="7" t="inlineStr">
        <is>
          <t>51190-00</t>
        </is>
      </c>
      <c r="C52" s="7" t="inlineStr">
        <is>
          <t>Construction Management Fee</t>
        </is>
      </c>
      <c r="D52" s="40" t="inlineStr">
        <is>
          <t>CM Fee</t>
        </is>
      </c>
      <c r="E52" s="67" t="inlineStr">
        <is>
          <t>CMF</t>
        </is>
      </c>
      <c r="F52" s="15" t="inlineStr">
        <is>
          <t>CM Fee</t>
        </is>
      </c>
      <c r="G52" s="20" t="n">
        <v>174700</v>
      </c>
      <c r="H52" s="20" t="n">
        <v>119663</v>
      </c>
      <c r="I52" s="21" t="n">
        <v>174700</v>
      </c>
      <c r="J52" s="8">
        <f>IF(G52=0,0,H52/G52)</f>
        <v/>
      </c>
      <c r="K52" s="35" t="inlineStr">
        <is>
          <t>N/A</t>
        </is>
      </c>
      <c r="L52" s="8">
        <f>MIN(J52,1)</f>
        <v/>
      </c>
      <c r="M52" t="inlineStr">
        <is>
          <t>CM Fee</t>
        </is>
      </c>
      <c r="N52" s="7">
        <f>IF(E52="GC","1st Call","Other")</f>
        <v/>
      </c>
      <c r="O52" s="7">
        <f>IF(L52&gt;=1,"Complete",IF(L52&gt;0,"In Progress","Not Started"))</f>
        <v/>
      </c>
      <c r="Q52" s="35">
        <f>IFERROR(MID($A$1,FIND(" acq",$A$1)-4,4)*1,"")</f>
        <v/>
      </c>
      <c r="S52" s="112" t="n"/>
    </row>
    <row r="53">
      <c r="A53" s="17" t="n">
        <v>110</v>
      </c>
      <c r="B53" s="7" t="inlineStr">
        <is>
          <t>51180-00</t>
        </is>
      </c>
      <c r="C53" s="7" t="inlineStr">
        <is>
          <t>Contingency</t>
        </is>
      </c>
      <c r="D53" s="40" t="inlineStr">
        <is>
          <t>Contingency Amount</t>
        </is>
      </c>
      <c r="E53" s="67" t="inlineStr">
        <is>
          <t>CON</t>
        </is>
      </c>
      <c r="F53" s="15" t="inlineStr">
        <is>
          <t>Contingency</t>
        </is>
      </c>
      <c r="G53" s="20" t="n">
        <v>166381</v>
      </c>
      <c r="H53" s="20" t="n">
        <v>0</v>
      </c>
      <c r="I53" s="21" t="n">
        <v>166381</v>
      </c>
      <c r="J53" s="8">
        <f>IF(G53=0,0,H53/G53)</f>
        <v/>
      </c>
      <c r="K53" s="35" t="inlineStr">
        <is>
          <t>N/A</t>
        </is>
      </c>
      <c r="L53" s="8">
        <f>MIN(J53,1)</f>
        <v/>
      </c>
      <c r="M53" t="inlineStr">
        <is>
          <t>Contingency Amount</t>
        </is>
      </c>
      <c r="N53" s="7">
        <f>IF(E53="GC","1st Call","Other")</f>
        <v/>
      </c>
      <c r="O53" s="7">
        <f>IF(L53&gt;=1,"Complete",IF(L53&gt;0,"In Progress","Not Started"))</f>
        <v/>
      </c>
      <c r="Q53" s="35">
        <f>IFERROR(MID($A$1,FIND(" acq",$A$1)-4,4)*1,"")</f>
        <v/>
      </c>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8"/>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T173"/>
  <sheetViews>
    <sheetView topLeftCell="C30" zoomScaleNormal="100" workbookViewId="0">
      <selection activeCell="K34"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Paddock Club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90" customHeight="1">
      <c r="A5" s="7" t="n">
        <v>18</v>
      </c>
      <c r="B5" s="7" t="inlineStr">
        <is>
          <t>84204</t>
        </is>
      </c>
      <c r="C5" s="7" t="inlineStr">
        <is>
          <t xml:space="preserve">Asphalt Coating </t>
        </is>
      </c>
      <c r="D5" s="40" t="inlineStr">
        <is>
          <t>Crack fill and double seal coat asphalt throughout property.
Lender PCA Item- Damaged pavement consisting of linear cracking, alligator cracking, potholes, and surface raveling was present at the drive aisles in isolated locations throughout the subject property typical of the conditions noted near Building 21. Repairs are recommended.</t>
        </is>
      </c>
      <c r="E5" s="41" t="inlineStr">
        <is>
          <t>GC</t>
        </is>
      </c>
      <c r="F5" s="7" t="inlineStr">
        <is>
          <t>Year 1</t>
        </is>
      </c>
      <c r="G5" s="20" t="n">
        <v>425000</v>
      </c>
      <c r="H5" s="20" t="n">
        <v>425000</v>
      </c>
      <c r="I5" s="21">
        <f>G5-H5</f>
        <v/>
      </c>
      <c r="J5" s="8">
        <f>IF(G5=0,0,H5/G5)</f>
        <v/>
      </c>
      <c r="K5" s="35" t="n">
        <v>0</v>
      </c>
      <c r="L5" s="8">
        <f>MIN(J5,1)</f>
        <v/>
      </c>
      <c r="M5" t="inlineStr">
        <is>
          <t>Crack fill and double seal coat asphalt throughout property.
Lender PCA Item- Damaged pavement consisting of linear cracking, alligator cracking, potholes, and surface raveling was present at the driv</t>
        </is>
      </c>
      <c r="N5" s="7">
        <f>IF(E5="GC","1st Call","Other")</f>
        <v/>
      </c>
      <c r="O5" s="7">
        <f>IF(L5&gt;=1,"Complete",IF(L5&gt;0,"In Progress","Not Started"))</f>
        <v/>
      </c>
      <c r="Q5" s="35">
        <f>IFERROR(MID($A$1,FIND(" acq",$A$1)-4,4)*1,"")</f>
        <v/>
      </c>
      <c r="R5" s="7" t="n"/>
      <c r="S5" s="131" t="n">
        <v>365</v>
      </c>
    </row>
    <row r="6" ht="45" customHeight="1">
      <c r="A6" s="17" t="n">
        <v>23</v>
      </c>
      <c r="B6" s="7" t="inlineStr">
        <is>
          <t>84303</t>
        </is>
      </c>
      <c r="C6" s="7" t="inlineStr">
        <is>
          <t>Landscaping</t>
        </is>
      </c>
      <c r="D6" s="40" t="inlineStr">
        <is>
          <t>Tree trim around property, especially around the lake. Clean up of brush foliage around lakes, as well. 
1st call bidding in conjunction with Fairways for better pricing</t>
        </is>
      </c>
      <c r="E6" s="41" t="inlineStr">
        <is>
          <t>GC</t>
        </is>
      </c>
      <c r="F6" s="7" t="inlineStr">
        <is>
          <t>Year 1</t>
        </is>
      </c>
      <c r="G6" s="20" t="n">
        <v>125000</v>
      </c>
      <c r="H6" s="20" t="n">
        <v>125000</v>
      </c>
      <c r="I6" s="21">
        <f>G6-H6</f>
        <v/>
      </c>
      <c r="J6" s="8">
        <f>IF(G6=0,0,H6/G6)</f>
        <v/>
      </c>
      <c r="K6" s="35" t="n">
        <v>0</v>
      </c>
      <c r="L6" s="8">
        <f>MIN(J6,1)</f>
        <v/>
      </c>
      <c r="M6" t="inlineStr">
        <is>
          <t>Tree trim around property, especially around the lake. Clean up of brush foliage around lakes, as well. 
1st call bidding in conjunction with Fairways for better pricing</t>
        </is>
      </c>
      <c r="N6" s="7">
        <f>IF(E6="GC","1st Call","Other")</f>
        <v/>
      </c>
      <c r="O6" s="7">
        <f>IF(L6&gt;=1,"Complete",IF(L6&gt;0,"In Progress","Not Started"))</f>
        <v/>
      </c>
      <c r="Q6" s="35">
        <f>IFERROR(MID($A$1,FIND(" acq",$A$1)-4,4)*1,"")</f>
        <v/>
      </c>
      <c r="R6" s="7" t="n"/>
      <c r="S6" s="111" t="n"/>
    </row>
    <row r="7" ht="30" customHeight="1">
      <c r="A7" s="7" t="n">
        <v>77</v>
      </c>
      <c r="B7" s="7" t="inlineStr">
        <is>
          <t>84105</t>
        </is>
      </c>
      <c r="C7" s="7" t="inlineStr">
        <is>
          <t>Repair / replace wood trim</t>
        </is>
      </c>
      <c r="D7" s="40" t="inlineStr">
        <is>
          <t>Repair/replace rotted trim, fascia throughout peroperty. Paint to match. Include ALL buildings throughout property.</t>
        </is>
      </c>
      <c r="E7" s="41" t="inlineStr">
        <is>
          <t>GC</t>
        </is>
      </c>
      <c r="F7" s="7" t="inlineStr">
        <is>
          <t>Year 1</t>
        </is>
      </c>
      <c r="G7" s="20" t="n">
        <v>95000</v>
      </c>
      <c r="H7" s="20" t="n">
        <v>95000</v>
      </c>
      <c r="I7" s="21">
        <f>G7-H7</f>
        <v/>
      </c>
      <c r="J7" s="8">
        <f>IF(G7=0,0,H7/G7)</f>
        <v/>
      </c>
      <c r="K7" s="35" t="n">
        <v>0</v>
      </c>
      <c r="L7" s="8">
        <f>MIN(J7,1)</f>
        <v/>
      </c>
      <c r="M7" t="inlineStr">
        <is>
          <t>Repair/replace rotted trim, fascia throughout peroperty. Paint to match. Include ALL buildings throughout property.</t>
        </is>
      </c>
      <c r="N7" s="7">
        <f>IF(E7="GC","1st Call","Other")</f>
        <v/>
      </c>
      <c r="O7" s="7">
        <f>IF(L7&gt;=1,"Complete",IF(L7&gt;0,"In Progress","Not Started"))</f>
        <v/>
      </c>
      <c r="Q7" s="35">
        <f>IFERROR(MID($A$1,FIND(" acq",$A$1)-4,4)*1,"")</f>
        <v/>
      </c>
      <c r="R7" s="7" t="n"/>
      <c r="S7" s="111" t="n"/>
    </row>
    <row r="8" ht="60" customHeight="1">
      <c r="A8" s="17" t="n">
        <v>64</v>
      </c>
      <c r="B8" s="7" t="inlineStr">
        <is>
          <t>84433</t>
        </is>
      </c>
      <c r="C8" s="7" t="inlineStr">
        <is>
          <t>Asphalt composite shingle roofing</t>
        </is>
      </c>
      <c r="D8" s="40" t="inlineStr">
        <is>
          <t>Moderate Roof Tune up on every building. This would include securing shingles, flashing, etc. Repairs of moderate water damange and patching leaks. If the damage is more extensive or needs full replacement, will need to do a change order.</t>
        </is>
      </c>
      <c r="E8" s="41" t="inlineStr">
        <is>
          <t>GC</t>
        </is>
      </c>
      <c r="F8" s="7" t="inlineStr">
        <is>
          <t>Year 1</t>
        </is>
      </c>
      <c r="G8" s="20" t="n">
        <v>75000</v>
      </c>
      <c r="H8" s="20" t="n">
        <v>75000</v>
      </c>
      <c r="I8" s="21">
        <f>G8-H8</f>
        <v/>
      </c>
      <c r="J8" s="8">
        <f>IF(G8=0,0,H8/G8)</f>
        <v/>
      </c>
      <c r="K8" s="35" t="n">
        <v>0</v>
      </c>
      <c r="L8" s="8">
        <f>MIN(J8,1)</f>
        <v/>
      </c>
      <c r="M8" t="inlineStr">
        <is>
          <t>Moderate Roof Tune up on every building. This would include securing shingles, flashing, etc. Repairs of moderate water damange and patching leaks. If the damage is more extensive or needs full replac</t>
        </is>
      </c>
      <c r="N8" s="7">
        <f>IF(E8="GC","1st Call","Other")</f>
        <v/>
      </c>
      <c r="O8" s="7">
        <f>IF(L8&gt;=1,"Complete",IF(L8&gt;0,"In Progress","Not Started"))</f>
        <v/>
      </c>
      <c r="Q8" s="35">
        <f>IFERROR(MID($A$1,FIND(" acq",$A$1)-4,4)*1,"")</f>
        <v/>
      </c>
      <c r="R8" s="7" t="n"/>
      <c r="S8" s="111" t="n"/>
    </row>
    <row r="9" ht="30" customHeight="1">
      <c r="A9" s="7" t="n">
        <v>75</v>
      </c>
      <c r="B9" s="7" t="inlineStr">
        <is>
          <t>84206</t>
        </is>
      </c>
      <c r="C9" s="7" t="inlineStr">
        <is>
          <t>Repair / replace cement fiber siding</t>
        </is>
      </c>
      <c r="D9" s="40" t="inlineStr">
        <is>
          <t>Repair/replace areas of failed hardie board and paint to match throughout property</t>
        </is>
      </c>
      <c r="E9" s="41" t="inlineStr">
        <is>
          <t>GC</t>
        </is>
      </c>
      <c r="F9" s="7" t="inlineStr">
        <is>
          <t>Year 1</t>
        </is>
      </c>
      <c r="G9" s="20" t="n">
        <v>68500</v>
      </c>
      <c r="H9" s="20" t="n">
        <v>68500</v>
      </c>
      <c r="I9" s="21">
        <f>G9-H9</f>
        <v/>
      </c>
      <c r="J9" s="8">
        <f>IF(G9=0,0,H9/G9)</f>
        <v/>
      </c>
      <c r="K9" s="35" t="n">
        <v>0</v>
      </c>
      <c r="L9" s="8">
        <f>MIN(J9,1)</f>
        <v/>
      </c>
      <c r="M9" t="inlineStr">
        <is>
          <t>Repair/replace areas of failed hardie board and paint to match throughout property</t>
        </is>
      </c>
      <c r="N9" s="7">
        <f>IF(E9="GC","1st Call","Other")</f>
        <v/>
      </c>
      <c r="O9" s="7">
        <f>IF(L9&gt;=1,"Complete",IF(L9&gt;0,"In Progress","Not Started"))</f>
        <v/>
      </c>
      <c r="Q9" s="35">
        <f>IFERROR(MID($A$1,FIND(" acq",$A$1)-4,4)*1,"")</f>
        <v/>
      </c>
      <c r="R9" s="7" t="n"/>
      <c r="S9" s="111" t="n"/>
    </row>
    <row r="10" ht="45" customHeight="1">
      <c r="A10" s="17" t="n">
        <v>76</v>
      </c>
      <c r="B10" s="7" t="inlineStr">
        <is>
          <t>84206</t>
        </is>
      </c>
      <c r="C10" s="7" t="inlineStr">
        <is>
          <t>Repair / replace vinyl siding</t>
        </is>
      </c>
      <c r="D10" s="40" t="inlineStr">
        <is>
          <t>Repair areas of damaged vinyl siding and clean vinyl covered in mold and grime throughout property. Also, secure vinyl soffit throughout property.</t>
        </is>
      </c>
      <c r="E10" s="41" t="inlineStr">
        <is>
          <t>GC</t>
        </is>
      </c>
      <c r="F10" s="7" t="inlineStr">
        <is>
          <t>Year 1</t>
        </is>
      </c>
      <c r="G10" s="20" t="n">
        <v>68500</v>
      </c>
      <c r="H10" s="20" t="n">
        <v>68500</v>
      </c>
      <c r="I10" s="21">
        <f>G10-H10</f>
        <v/>
      </c>
      <c r="J10" s="8">
        <f>IF(G10=0,0,H10/G10)</f>
        <v/>
      </c>
      <c r="K10" s="35" t="n">
        <v>0</v>
      </c>
      <c r="L10" s="8">
        <f>MIN(J10,1)</f>
        <v/>
      </c>
      <c r="M10" t="inlineStr">
        <is>
          <t>Repair areas of damaged vinyl siding and clean vinyl covered in mold and grime throughout property. Also, secure vinyl soffit throughout property.</t>
        </is>
      </c>
      <c r="N10" s="7">
        <f>IF(E10="GC","1st Call","Other")</f>
        <v/>
      </c>
      <c r="O10" s="7">
        <f>IF(L10&gt;=1,"Complete",IF(L10&gt;0,"In Progress","Not Started"))</f>
        <v/>
      </c>
      <c r="Q10" s="35">
        <f>IFERROR(MID($A$1,FIND(" acq",$A$1)-4,4)*1,"")</f>
        <v/>
      </c>
      <c r="R10" s="7" t="n"/>
      <c r="S10" s="111" t="n"/>
    </row>
    <row r="11" ht="60" customHeight="1">
      <c r="A11" s="7" t="n">
        <v>21</v>
      </c>
      <c r="B11" s="7" t="inlineStr">
        <is>
          <t>84205</t>
        </is>
      </c>
      <c r="C11" s="7" t="inlineStr">
        <is>
          <t>Fences &amp; gates - site perimeter</t>
        </is>
      </c>
      <c r="D11" s="40" t="inlineStr">
        <is>
          <t>Repair deck walkways/fencing throughout property. Some areas have broken stairs and missing areas of pickets. 
Railing repairs at walkway bridges to units- 3 buildings, 6 walkways with railing on each side</t>
        </is>
      </c>
      <c r="E11" s="41" t="inlineStr">
        <is>
          <t>GC</t>
        </is>
      </c>
      <c r="F11" s="7" t="inlineStr">
        <is>
          <t>Year 1</t>
        </is>
      </c>
      <c r="G11" s="20" t="n">
        <v>50000</v>
      </c>
      <c r="H11" s="20" t="n">
        <v>50000</v>
      </c>
      <c r="I11" s="21">
        <f>G11-H11</f>
        <v/>
      </c>
      <c r="J11" s="8">
        <f>IF(G11=0,0,H11/G11)</f>
        <v/>
      </c>
      <c r="K11" s="35" t="n">
        <v>0</v>
      </c>
      <c r="L11" s="8">
        <f>MIN(J11,1)</f>
        <v/>
      </c>
      <c r="M11" t="inlineStr">
        <is>
          <t>Repair deck walkways/fencing throughout property. Some areas have broken stairs and missing areas of pickets. 
Railing repairs at walkway bridges to units- 3 buildings, 6 walkways with railing on each</t>
        </is>
      </c>
      <c r="N11" s="7">
        <f>IF(E11="GC","1st Call","Other")</f>
        <v/>
      </c>
      <c r="O11" s="7">
        <f>IF(L11&gt;=1,"Complete",IF(L11&gt;0,"In Progress","Not Started"))</f>
        <v/>
      </c>
      <c r="Q11" s="35">
        <f>IFERROR(MID($A$1,FIND(" acq",$A$1)-4,4)*1,"")</f>
        <v/>
      </c>
      <c r="R11" s="7" t="n"/>
      <c r="S11" s="111" t="n"/>
    </row>
    <row r="12">
      <c r="A12" s="17" t="n">
        <v>120</v>
      </c>
      <c r="B12" s="7" t="inlineStr">
        <is>
          <t>84306</t>
        </is>
      </c>
      <c r="C12" s="7" t="inlineStr">
        <is>
          <t>Clubhouse / Office Furniture</t>
        </is>
      </c>
      <c r="D12" s="40" t="inlineStr">
        <is>
          <t>Clubhouse Furniture</t>
        </is>
      </c>
      <c r="E12" s="67" t="inlineStr">
        <is>
          <t>Capex</t>
        </is>
      </c>
      <c r="F12" s="7" t="inlineStr">
        <is>
          <t>Year 1</t>
        </is>
      </c>
      <c r="G12" s="20" t="n">
        <v>50000</v>
      </c>
      <c r="H12" s="20" t="n">
        <v>50000</v>
      </c>
      <c r="I12" s="21">
        <f>G12-H12</f>
        <v/>
      </c>
      <c r="J12" s="8">
        <f>IF(G12=0,0,H12/G12)</f>
        <v/>
      </c>
      <c r="K12" s="35" t="inlineStr">
        <is>
          <t>N/A</t>
        </is>
      </c>
      <c r="L12" s="8">
        <f>MIN(J12,1)</f>
        <v/>
      </c>
      <c r="M12" t="inlineStr">
        <is>
          <t>Clubhouse Furniture</t>
        </is>
      </c>
      <c r="N12" s="7">
        <f>IF(E12="GC","1st Call","Other")</f>
        <v/>
      </c>
      <c r="O12" s="7">
        <f>IF(L12&gt;=1,"Complete",IF(L12&gt;0,"In Progress","Not Started"))</f>
        <v/>
      </c>
      <c r="Q12" s="35">
        <f>IFERROR(MID($A$1,FIND(" acq",$A$1)-4,4)*1,"")</f>
        <v/>
      </c>
      <c r="R12" s="7" t="n"/>
      <c r="S12" s="111" t="n"/>
    </row>
    <row r="13">
      <c r="A13" s="7" t="n">
        <v>124</v>
      </c>
      <c r="B13" s="7" t="inlineStr">
        <is>
          <t>84360</t>
        </is>
      </c>
      <c r="C13" s="7" t="inlineStr">
        <is>
          <t>Pool Furniture</t>
        </is>
      </c>
      <c r="D13" s="40" t="inlineStr">
        <is>
          <t>New furniture and games needed</t>
        </is>
      </c>
      <c r="E13" s="67" t="inlineStr">
        <is>
          <t>Capex</t>
        </is>
      </c>
      <c r="F13" s="7" t="inlineStr">
        <is>
          <t>Year 1</t>
        </is>
      </c>
      <c r="G13" s="20" t="n">
        <v>50000</v>
      </c>
      <c r="H13" s="20" t="n">
        <v>57216</v>
      </c>
      <c r="I13" s="21">
        <f>G13-H13</f>
        <v/>
      </c>
      <c r="J13" s="8">
        <f>IF(G13=0,0,H13/G13)</f>
        <v/>
      </c>
      <c r="K13" s="35" t="inlineStr">
        <is>
          <t>N/A</t>
        </is>
      </c>
      <c r="L13" s="8">
        <f>MIN(J13,1)</f>
        <v/>
      </c>
      <c r="M13" t="inlineStr">
        <is>
          <t>New furniture and games needed</t>
        </is>
      </c>
      <c r="N13" s="7">
        <f>IF(E13="GC","1st Call","Other")</f>
        <v/>
      </c>
      <c r="O13" s="7">
        <f>IF(L13&gt;=1,"Complete",IF(L13&gt;0,"In Progress","Not Started"))</f>
        <v/>
      </c>
      <c r="Q13" s="35">
        <f>IFERROR(MID($A$1,FIND(" acq",$A$1)-4,4)*1,"")</f>
        <v/>
      </c>
      <c r="R13" s="7" t="n"/>
      <c r="S13" s="111" t="n"/>
    </row>
    <row r="14" ht="30" customHeight="1">
      <c r="A14" s="17" t="n">
        <v>159</v>
      </c>
      <c r="B14" s="7" t="inlineStr">
        <is>
          <t>84112</t>
        </is>
      </c>
      <c r="C14" s="7" t="inlineStr">
        <is>
          <t xml:space="preserve">Replace breezeway lights </t>
        </is>
      </c>
      <c r="D14" s="40" t="inlineStr">
        <is>
          <t>Install LED pole lights on pre-existing posts throughout the propety</t>
        </is>
      </c>
      <c r="E14" s="41" t="inlineStr">
        <is>
          <t>GC</t>
        </is>
      </c>
      <c r="F14" s="7" t="inlineStr">
        <is>
          <t>Year 1</t>
        </is>
      </c>
      <c r="G14" s="20" t="n">
        <v>50000</v>
      </c>
      <c r="H14" s="20" t="n">
        <v>50000</v>
      </c>
      <c r="I14" s="21">
        <f>G14-H14</f>
        <v/>
      </c>
      <c r="J14" s="8">
        <f>IF(G14=0,0,H14/G14)</f>
        <v/>
      </c>
      <c r="K14" s="35" t="n">
        <v>0</v>
      </c>
      <c r="L14" s="8">
        <f>MIN(J14,1)</f>
        <v/>
      </c>
      <c r="M14" t="inlineStr">
        <is>
          <t>Install LED pole lights on pre-existing posts throughout the propety</t>
        </is>
      </c>
      <c r="N14" s="7">
        <f>IF(E14="GC","1st Call","Other")</f>
        <v/>
      </c>
      <c r="O14" s="7">
        <f>IF(L14&gt;=1,"Complete",IF(L14&gt;0,"In Progress","Not Started"))</f>
        <v/>
      </c>
      <c r="Q14" s="35">
        <f>IFERROR(MID($A$1,FIND(" acq",$A$1)-4,4)*1,"")</f>
        <v/>
      </c>
      <c r="R14" s="7" t="n"/>
      <c r="S14" s="111" t="n"/>
    </row>
    <row r="15">
      <c r="A15" s="7" t="n">
        <v>24</v>
      </c>
      <c r="B15" s="7" t="inlineStr">
        <is>
          <t>84095</t>
        </is>
      </c>
      <c r="C15" s="7" t="inlineStr">
        <is>
          <t>Resurface swimming pool</t>
        </is>
      </c>
      <c r="D15" s="40" t="inlineStr">
        <is>
          <t>Resurface main pool at clubhouse.</t>
        </is>
      </c>
      <c r="E15" s="41" t="inlineStr">
        <is>
          <t>GC</t>
        </is>
      </c>
      <c r="F15" s="7" t="inlineStr">
        <is>
          <t>Year 1</t>
        </is>
      </c>
      <c r="G15" s="20" t="n">
        <v>42750</v>
      </c>
      <c r="H15" s="20" t="n">
        <v>42750</v>
      </c>
      <c r="I15" s="21">
        <f>G15-H15</f>
        <v/>
      </c>
      <c r="J15" s="8">
        <f>IF(G15=0,0,H15/G15)</f>
        <v/>
      </c>
      <c r="K15" s="35" t="n">
        <v>0</v>
      </c>
      <c r="L15" s="8">
        <f>MIN(J15,1)</f>
        <v/>
      </c>
      <c r="M15" t="inlineStr">
        <is>
          <t>Resurface main pool at clubhouse.</t>
        </is>
      </c>
      <c r="N15" s="7">
        <f>IF(E15="GC","1st Call","Other")</f>
        <v/>
      </c>
      <c r="O15" s="7">
        <f>IF(L15&gt;=1,"Complete",IF(L15&gt;0,"In Progress","Not Started"))</f>
        <v/>
      </c>
      <c r="Q15" s="35">
        <f>IFERROR(MID($A$1,FIND(" acq",$A$1)-4,4)*1,"")</f>
        <v/>
      </c>
      <c r="R15" s="7" t="n"/>
      <c r="S15" s="111" t="n"/>
    </row>
    <row r="16">
      <c r="A16" s="17" t="n">
        <v>20</v>
      </c>
      <c r="B16" s="7" t="inlineStr">
        <is>
          <t>84115</t>
        </is>
      </c>
      <c r="C16" s="7" t="inlineStr">
        <is>
          <t>Sidewalks</t>
        </is>
      </c>
      <c r="D16" s="40" t="inlineStr">
        <is>
          <t>Repair cracked/broken sidewalks throughout property.</t>
        </is>
      </c>
      <c r="E16" s="41" t="inlineStr">
        <is>
          <t>GC</t>
        </is>
      </c>
      <c r="F16" s="7" t="inlineStr">
        <is>
          <t>Year 1</t>
        </is>
      </c>
      <c r="G16" s="20" t="n">
        <v>40000</v>
      </c>
      <c r="H16" s="20" t="n">
        <v>40000</v>
      </c>
      <c r="I16" s="21">
        <f>G16-H16</f>
        <v/>
      </c>
      <c r="J16" s="8">
        <f>IF(G16=0,0,H16/G16)</f>
        <v/>
      </c>
      <c r="K16" s="35" t="n">
        <v>0</v>
      </c>
      <c r="L16" s="8">
        <f>MIN(J16,1)</f>
        <v/>
      </c>
      <c r="M16" t="inlineStr">
        <is>
          <t>Repair cracked/broken sidewalks throughout property.</t>
        </is>
      </c>
      <c r="N16" s="7">
        <f>IF(E16="GC","1st Call","Other")</f>
        <v/>
      </c>
      <c r="O16" s="7">
        <f>IF(L16&gt;=1,"Complete",IF(L16&gt;0,"In Progress","Not Started"))</f>
        <v/>
      </c>
      <c r="Q16" s="35">
        <f>IFERROR(MID($A$1,FIND(" acq",$A$1)-4,4)*1,"")</f>
        <v/>
      </c>
      <c r="R16" s="7" t="n"/>
      <c r="S16" s="111" t="n"/>
    </row>
    <row r="17" ht="30" customHeight="1">
      <c r="A17" s="7" t="n">
        <v>133</v>
      </c>
      <c r="B17" s="7" t="inlineStr">
        <is>
          <t>84305</t>
        </is>
      </c>
      <c r="C17" s="7" t="inlineStr">
        <is>
          <t>Package Lockers</t>
        </is>
      </c>
      <c r="D17" s="40" t="inlineStr">
        <is>
          <t>Look at adding to laundry room. Budget 1 locker per 4-5 units @$400/locker</t>
        </is>
      </c>
      <c r="E17" s="67" t="inlineStr">
        <is>
          <t>Capex</t>
        </is>
      </c>
      <c r="F17" s="7" t="inlineStr">
        <is>
          <t>Year 1</t>
        </is>
      </c>
      <c r="G17" s="20" t="n">
        <v>33600</v>
      </c>
      <c r="H17" s="20" t="n">
        <v>13600</v>
      </c>
      <c r="I17" s="21">
        <f>G17-H17</f>
        <v/>
      </c>
      <c r="J17" s="8">
        <f>IF(G17=0,0,H17/G17)</f>
        <v/>
      </c>
      <c r="K17" s="35" t="inlineStr">
        <is>
          <t>N/A</t>
        </is>
      </c>
      <c r="L17" s="8">
        <f>MIN(J17,1)</f>
        <v/>
      </c>
      <c r="M17" t="inlineStr">
        <is>
          <t>Look at adding to laundry room. Budget 1 locker per 4-5 units @$400/locker</t>
        </is>
      </c>
      <c r="N17" s="7">
        <f>IF(E17="GC","1st Call","Other")</f>
        <v/>
      </c>
      <c r="O17" s="7">
        <f>IF(L17&gt;=1,"Complete",IF(L17&gt;0,"In Progress","Not Started"))</f>
        <v/>
      </c>
      <c r="Q17" s="35">
        <f>IFERROR(MID($A$1,FIND(" acq",$A$1)-4,4)*1,"")</f>
        <v/>
      </c>
      <c r="R17" s="7" t="n"/>
      <c r="S17" s="111" t="n"/>
    </row>
    <row r="18" ht="30" customHeight="1">
      <c r="A18" s="17" t="n">
        <v>154</v>
      </c>
      <c r="B18" s="7" t="inlineStr">
        <is>
          <t>84217</t>
        </is>
      </c>
      <c r="C18" s="7" t="inlineStr">
        <is>
          <t xml:space="preserve">HVAC inspection and maintenance </t>
        </is>
      </c>
      <c r="D18" s="40" t="inlineStr">
        <is>
          <t>Clean foliage around condensors and raise AC units with HVAC pads where needed.</t>
        </is>
      </c>
      <c r="E18" s="41" t="inlineStr">
        <is>
          <t>GC</t>
        </is>
      </c>
      <c r="F18" s="7" t="inlineStr">
        <is>
          <t>Year 1</t>
        </is>
      </c>
      <c r="G18" s="20" t="n">
        <v>33600</v>
      </c>
      <c r="H18" s="20" t="n">
        <v>33600</v>
      </c>
      <c r="I18" s="21">
        <f>G18-H18</f>
        <v/>
      </c>
      <c r="J18" s="8">
        <f>IF(G18=0,0,H18/G18)</f>
        <v/>
      </c>
      <c r="K18" s="35" t="n">
        <v>0</v>
      </c>
      <c r="L18" s="8">
        <f>MIN(J18,1)</f>
        <v/>
      </c>
      <c r="M18" t="inlineStr">
        <is>
          <t>Clean foliage around condensors and raise AC units with HVAC pads where needed.</t>
        </is>
      </c>
      <c r="N18" s="7">
        <f>IF(E18="GC","1st Call","Other")</f>
        <v/>
      </c>
      <c r="O18" s="7">
        <f>IF(L18&gt;=1,"Complete",IF(L18&gt;0,"In Progress","Not Started"))</f>
        <v/>
      </c>
      <c r="Q18" s="35">
        <f>IFERROR(MID($A$1,FIND(" acq",$A$1)-4,4)*1,"")</f>
        <v/>
      </c>
      <c r="R18" s="7" t="n"/>
      <c r="S18" s="111" t="n"/>
    </row>
    <row r="19">
      <c r="A19" s="7" t="n">
        <v>158</v>
      </c>
      <c r="B19" s="7" t="inlineStr">
        <is>
          <t>84112</t>
        </is>
      </c>
      <c r="C19" s="7" t="inlineStr">
        <is>
          <t>Common area light fixtures</t>
        </is>
      </c>
      <c r="D19" s="40" t="inlineStr">
        <is>
          <t>Replace wallpacks on all buildings</t>
        </is>
      </c>
      <c r="E19" s="41" t="inlineStr">
        <is>
          <t>GC</t>
        </is>
      </c>
      <c r="F19" s="7" t="inlineStr">
        <is>
          <t>Year 1</t>
        </is>
      </c>
      <c r="G19" s="20" t="n">
        <v>28000</v>
      </c>
      <c r="H19" s="20" t="n">
        <v>28000</v>
      </c>
      <c r="I19" s="21">
        <f>G19-H19</f>
        <v/>
      </c>
      <c r="J19" s="8">
        <f>IF(G19=0,0,H19/G19)</f>
        <v/>
      </c>
      <c r="K19" s="35" t="n">
        <v>0</v>
      </c>
      <c r="L19" s="8">
        <f>MIN(J19,1)</f>
        <v/>
      </c>
      <c r="M19" t="inlineStr">
        <is>
          <t>Replace wallpacks on all buildings</t>
        </is>
      </c>
      <c r="N19" s="7">
        <f>IF(E19="GC","1st Call","Other")</f>
        <v/>
      </c>
      <c r="O19" s="7">
        <f>IF(L19&gt;=1,"Complete",IF(L19&gt;0,"In Progress","Not Started"))</f>
        <v/>
      </c>
      <c r="Q19" s="35">
        <f>IFERROR(MID($A$1,FIND(" acq",$A$1)-4,4)*1,"")</f>
        <v/>
      </c>
      <c r="R19" s="7" t="n"/>
      <c r="S19" s="111" t="n"/>
    </row>
    <row r="20" ht="30" customHeight="1">
      <c r="A20" s="17" t="n">
        <v>27</v>
      </c>
      <c r="B20" s="7" t="inlineStr">
        <is>
          <t>84105</t>
        </is>
      </c>
      <c r="C20" s="7" t="inlineStr">
        <is>
          <t>Pergola Court</t>
        </is>
      </c>
      <c r="D20" s="40" t="inlineStr">
        <is>
          <t>Replace any damaged/rotted decking around the clubhouse and pool area.</t>
        </is>
      </c>
      <c r="E20" s="41" t="inlineStr">
        <is>
          <t>GC</t>
        </is>
      </c>
      <c r="F20" s="7" t="inlineStr">
        <is>
          <t>Year 1</t>
        </is>
      </c>
      <c r="G20" s="20" t="n">
        <v>26500</v>
      </c>
      <c r="H20" s="20" t="n">
        <v>26500</v>
      </c>
      <c r="I20" s="21">
        <f>G20-H20</f>
        <v/>
      </c>
      <c r="J20" s="8">
        <f>IF(G20=0,0,H20/G20)</f>
        <v/>
      </c>
      <c r="K20" s="35" t="n">
        <v>0</v>
      </c>
      <c r="L20" s="8">
        <f>MIN(J20,1)</f>
        <v/>
      </c>
      <c r="M20" t="inlineStr">
        <is>
          <t>Replace any damaged/rotted decking around the clubhouse and pool area.</t>
        </is>
      </c>
      <c r="N20" s="7">
        <f>IF(E20="GC","1st Call","Other")</f>
        <v/>
      </c>
      <c r="O20" s="7">
        <f>IF(L20&gt;=1,"Complete",IF(L20&gt;0,"In Progress","Not Started"))</f>
        <v/>
      </c>
      <c r="Q20" s="35">
        <f>IFERROR(MID($A$1,FIND(" acq",$A$1)-4,4)*1,"")</f>
        <v/>
      </c>
      <c r="R20" s="7" t="n"/>
      <c r="S20" s="111" t="n"/>
    </row>
    <row r="21">
      <c r="A21" s="7" t="n">
        <v>157</v>
      </c>
      <c r="B21" s="7" t="inlineStr">
        <is>
          <t>84210</t>
        </is>
      </c>
      <c r="C21" s="7" t="inlineStr">
        <is>
          <t>Electrical distribution</t>
        </is>
      </c>
      <c r="D21" s="40" t="inlineStr">
        <is>
          <t>Electrical Distribution</t>
        </is>
      </c>
      <c r="E21" s="41" t="inlineStr">
        <is>
          <t>GC</t>
        </is>
      </c>
      <c r="F21" s="7" t="inlineStr">
        <is>
          <t>Year 1</t>
        </is>
      </c>
      <c r="G21" s="20" t="n">
        <v>26000</v>
      </c>
      <c r="H21" s="20" t="n">
        <v>26000</v>
      </c>
      <c r="I21" s="21">
        <f>G21-H21</f>
        <v/>
      </c>
      <c r="J21" s="8">
        <f>IF(G21=0,0,H21/G21)</f>
        <v/>
      </c>
      <c r="K21" s="35" t="n">
        <v>0</v>
      </c>
      <c r="L21" s="8">
        <f>MIN(J21,1)</f>
        <v/>
      </c>
      <c r="M21" t="inlineStr">
        <is>
          <t>Electrical Distribution</t>
        </is>
      </c>
      <c r="N21" s="7">
        <f>IF(E21="GC","1st Call","Other")</f>
        <v/>
      </c>
      <c r="O21" s="7">
        <f>IF(L21&gt;=1,"Complete",IF(L21&gt;0,"In Progress","Not Started"))</f>
        <v/>
      </c>
      <c r="Q21" s="35">
        <f>IFERROR(MID($A$1,FIND(" acq",$A$1)-4,4)*1,"")</f>
        <v/>
      </c>
      <c r="R21" s="7" t="n"/>
      <c r="S21" s="111" t="n"/>
    </row>
    <row r="22">
      <c r="A22" s="17" t="n">
        <v>98</v>
      </c>
      <c r="B22" s="7" t="inlineStr">
        <is>
          <t>84106</t>
        </is>
      </c>
      <c r="C22" s="7" t="inlineStr">
        <is>
          <t>Clean Drier vents</t>
        </is>
      </c>
      <c r="D22" s="40" t="inlineStr">
        <is>
          <t>Clean dryer vents throughout property.</t>
        </is>
      </c>
      <c r="E22" s="41" t="inlineStr">
        <is>
          <t>GC</t>
        </is>
      </c>
      <c r="F22" s="7" t="inlineStr">
        <is>
          <t>Year 1</t>
        </is>
      </c>
      <c r="G22" s="20" t="n">
        <v>25200</v>
      </c>
      <c r="H22" s="20" t="n">
        <v>25200</v>
      </c>
      <c r="I22" s="21">
        <f>G22-H22</f>
        <v/>
      </c>
      <c r="J22" s="8">
        <f>IF(G22=0,0,H22/G22)</f>
        <v/>
      </c>
      <c r="K22" s="35" t="n">
        <v>0</v>
      </c>
      <c r="L22" s="8">
        <f>MIN(J22,1)</f>
        <v/>
      </c>
      <c r="M22" t="inlineStr">
        <is>
          <t>Clean dryer vents throughout property.</t>
        </is>
      </c>
      <c r="N22" s="7">
        <f>IF(E22="GC","1st Call","Other")</f>
        <v/>
      </c>
      <c r="O22" s="7">
        <f>IF(L22&gt;=1,"Complete",IF(L22&gt;0,"In Progress","Not Started"))</f>
        <v/>
      </c>
      <c r="Q22" s="35">
        <f>IFERROR(MID($A$1,FIND(" acq",$A$1)-4,4)*1,"")</f>
        <v/>
      </c>
      <c r="R22" s="7" t="n"/>
      <c r="S22" s="111" t="n"/>
    </row>
    <row r="23">
      <c r="A23" s="7" t="n">
        <v>17</v>
      </c>
      <c r="B23" s="7" t="inlineStr">
        <is>
          <t>84201</t>
        </is>
      </c>
      <c r="C23" s="7" t="inlineStr">
        <is>
          <t>Stripe parking areas</t>
        </is>
      </c>
      <c r="D23" s="40" t="inlineStr">
        <is>
          <t>Stripe Parking Lots</t>
        </is>
      </c>
      <c r="E23" s="41" t="inlineStr">
        <is>
          <t>GC</t>
        </is>
      </c>
      <c r="F23" s="7" t="inlineStr">
        <is>
          <t>Year 1</t>
        </is>
      </c>
      <c r="G23" s="20" t="n">
        <v>24000</v>
      </c>
      <c r="H23" s="20" t="n">
        <v>24000</v>
      </c>
      <c r="I23" s="21">
        <f>G23-H23</f>
        <v/>
      </c>
      <c r="J23" s="8">
        <f>IF(G23=0,0,H23/G23)</f>
        <v/>
      </c>
      <c r="K23" s="35" t="n">
        <v>0</v>
      </c>
      <c r="L23" s="8">
        <f>MIN(J23,1)</f>
        <v/>
      </c>
      <c r="M23" t="inlineStr">
        <is>
          <t>Stripe Parking Lots</t>
        </is>
      </c>
      <c r="N23" s="7">
        <f>IF(E23="GC","1st Call","Other")</f>
        <v/>
      </c>
      <c r="O23" s="7">
        <f>IF(L23&gt;=1,"Complete",IF(L23&gt;0,"In Progress","Not Started"))</f>
        <v/>
      </c>
      <c r="Q23" s="35">
        <f>IFERROR(MID($A$1,FIND(" acq",$A$1)-4,4)*1,"")</f>
        <v/>
      </c>
      <c r="R23" s="7" t="n"/>
      <c r="S23" s="111" t="n"/>
    </row>
    <row r="24" ht="75" customHeight="1">
      <c r="A24" s="17" t="n">
        <v>108</v>
      </c>
      <c r="B24" s="7" t="inlineStr">
        <is>
          <t>82131</t>
        </is>
      </c>
      <c r="C24" s="7" t="inlineStr">
        <is>
          <t xml:space="preserve">Co 2 detectors </t>
        </is>
      </c>
      <c r="D24" s="40" t="inlineStr">
        <is>
          <t>Install Co2 detectors in each unit.
Lender PCR Item- Due to the presence of gas-fire water heaters at each unit, carbon monoxide detectors are required. Installation of carbon monoxide detectors recommended.
TAM to order and install on turn, PM inspections and WOs</t>
        </is>
      </c>
      <c r="E24" s="67" t="inlineStr">
        <is>
          <t>Capex</t>
        </is>
      </c>
      <c r="F24" s="7" t="inlineStr">
        <is>
          <t>Year 1</t>
        </is>
      </c>
      <c r="G24" s="20" t="n">
        <v>23520</v>
      </c>
      <c r="H24" s="20" t="n">
        <v>0</v>
      </c>
      <c r="I24" s="21">
        <f>G24-H24</f>
        <v/>
      </c>
      <c r="J24" s="8">
        <f>IF(G24=0,0,H24/G24)</f>
        <v/>
      </c>
      <c r="K24" s="35" t="inlineStr">
        <is>
          <t>N/A</t>
        </is>
      </c>
      <c r="L24" s="8">
        <f>MIN(J24,1)</f>
        <v/>
      </c>
      <c r="M24" t="inlineStr">
        <is>
          <t>Install Co2 detectors in each unit.
Lender PCR Item- Due to the presence of gas-fire water heaters at each unit, carbon monoxide detectors are required. Installation of carbon monoxide detectors recom</t>
        </is>
      </c>
      <c r="N24" s="7">
        <f>IF(E24="GC","1st Call","Other")</f>
        <v/>
      </c>
      <c r="O24" s="7">
        <f>IF(L24&gt;=1,"Complete",IF(L24&gt;0,"In Progress","Not Started"))</f>
        <v/>
      </c>
      <c r="Q24" s="35">
        <f>IFERROR(MID($A$1,FIND(" acq",$A$1)-4,4)*1,"")</f>
        <v/>
      </c>
      <c r="R24" s="7" t="n"/>
      <c r="S24" s="131" t="n">
        <v>365</v>
      </c>
    </row>
    <row r="25" ht="30" customHeight="1">
      <c r="A25" s="7" t="n">
        <v>26</v>
      </c>
      <c r="B25" s="7" t="inlineStr">
        <is>
          <t>84361</t>
        </is>
      </c>
      <c r="C25" s="7" t="inlineStr">
        <is>
          <t>Repair swimming pool deck</t>
        </is>
      </c>
      <c r="D25" s="40" t="inlineStr">
        <is>
          <t>Clean pool deck, fill cracks and seal. Also, clean and resurface concreted steps going down to pool from clubhouse.</t>
        </is>
      </c>
      <c r="E25" s="41" t="inlineStr">
        <is>
          <t>GC</t>
        </is>
      </c>
      <c r="F25" s="7" t="inlineStr">
        <is>
          <t>Year 1</t>
        </is>
      </c>
      <c r="G25" s="20" t="n">
        <v>22500</v>
      </c>
      <c r="H25" s="20" t="n">
        <v>22500</v>
      </c>
      <c r="I25" s="21">
        <f>G25-H25</f>
        <v/>
      </c>
      <c r="J25" s="8">
        <f>IF(G25=0,0,H25/G25)</f>
        <v/>
      </c>
      <c r="K25" s="35" t="n">
        <v>0</v>
      </c>
      <c r="L25" s="8">
        <f>MIN(J25,1)</f>
        <v/>
      </c>
      <c r="M25" t="inlineStr">
        <is>
          <t>Clean pool deck, fill cracks and seal. Also, clean and resurface concreted steps going down to pool from clubhouse.</t>
        </is>
      </c>
      <c r="N25" s="7">
        <f>IF(E25="GC","1st Call","Other")</f>
        <v/>
      </c>
      <c r="O25" s="7">
        <f>IF(L25&gt;=1,"Complete",IF(L25&gt;0,"In Progress","Not Started"))</f>
        <v/>
      </c>
      <c r="Q25" s="35">
        <f>IFERROR(MID($A$1,FIND(" acq",$A$1)-4,4)*1,"")</f>
        <v/>
      </c>
      <c r="R25" s="7" t="n"/>
      <c r="S25" s="111" t="n"/>
    </row>
    <row r="26" ht="30" customHeight="1">
      <c r="A26" s="17" t="n">
        <v>16</v>
      </c>
      <c r="B26" s="7" t="inlineStr">
        <is>
          <t>84303</t>
        </is>
      </c>
      <c r="C26" s="7" t="inlineStr">
        <is>
          <t>Landscape Cleanup and Enhancements</t>
        </is>
      </c>
      <c r="D26" s="40" t="inlineStr">
        <is>
          <t>Initial property tree trim, landscape cleanup, entry and tour path enhancements, etc</t>
        </is>
      </c>
      <c r="E26" s="67" t="inlineStr">
        <is>
          <t>Capex</t>
        </is>
      </c>
      <c r="F26" s="7" t="inlineStr">
        <is>
          <t>Year 1</t>
        </is>
      </c>
      <c r="G26" s="20" t="n">
        <v>20000</v>
      </c>
      <c r="H26" s="20" t="n">
        <v>37500</v>
      </c>
      <c r="I26" s="21">
        <f>G26-H26</f>
        <v/>
      </c>
      <c r="J26" s="8">
        <f>IF(G26=0,0,H26/G26)</f>
        <v/>
      </c>
      <c r="K26" s="35" t="inlineStr">
        <is>
          <t>N/A</t>
        </is>
      </c>
      <c r="L26" s="8">
        <f>MIN(J26,1)</f>
        <v/>
      </c>
      <c r="M26" t="inlineStr">
        <is>
          <t>Initial property tree trim, landscape cleanup, entry and tour path enhancements, etc</t>
        </is>
      </c>
      <c r="N26" s="7">
        <f>IF(E26="GC","1st Call","Other")</f>
        <v/>
      </c>
      <c r="O26" s="7">
        <f>IF(L26&gt;=1,"Complete",IF(L26&gt;0,"In Progress","Not Started"))</f>
        <v/>
      </c>
      <c r="Q26" s="35">
        <f>IFERROR(MID($A$1,FIND(" acq",$A$1)-4,4)*1,"")</f>
        <v/>
      </c>
      <c r="R26" s="7" t="n"/>
      <c r="S26" s="111" t="n"/>
    </row>
    <row r="27" ht="30" customHeight="1">
      <c r="A27" s="7" t="n">
        <v>119</v>
      </c>
      <c r="B27" s="7" t="inlineStr">
        <is>
          <t>84208</t>
        </is>
      </c>
      <c r="C27" s="7" t="inlineStr">
        <is>
          <t>Clubhouse / Office Remodel</t>
        </is>
      </c>
      <c r="D27" s="40" t="inlineStr">
        <is>
          <t>Placeholder budget, paint the blue framed wall areas - possibly use 1st call to renovate kitchen if budget permits</t>
        </is>
      </c>
      <c r="E27" s="41" t="inlineStr">
        <is>
          <t>GC</t>
        </is>
      </c>
      <c r="F27" s="7" t="inlineStr">
        <is>
          <t>Year 1</t>
        </is>
      </c>
      <c r="G27" s="20" t="n">
        <v>20000</v>
      </c>
      <c r="H27" s="20" t="n">
        <v>16212</v>
      </c>
      <c r="I27" s="21">
        <f>G27-H27</f>
        <v/>
      </c>
      <c r="J27" s="8">
        <f>IF(G27=0,0,H27/G27)</f>
        <v/>
      </c>
      <c r="K27" s="35" t="n">
        <v>2</v>
      </c>
      <c r="L27" s="8" t="n">
        <v>1</v>
      </c>
      <c r="M27" t="inlineStr">
        <is>
          <t>Placeholder budget, paint the blue framed wall areas - possibly use 1st call to renovate kitchen if budget permits</t>
        </is>
      </c>
      <c r="N27" s="7">
        <f>IF(E27="GC","1st Call","Other")</f>
        <v/>
      </c>
      <c r="O27" s="7" t="inlineStr">
        <is>
          <t>Completed</t>
        </is>
      </c>
      <c r="Q27" s="35">
        <f>IFERROR(MID($A$1,FIND(" acq",$A$1)-4,4)*1,"")</f>
        <v/>
      </c>
      <c r="R27" s="7" t="n"/>
      <c r="S27" s="111" t="n"/>
    </row>
    <row r="28" ht="30" customHeight="1">
      <c r="A28" s="17" t="n">
        <v>122</v>
      </c>
      <c r="B28" s="7" t="inlineStr">
        <is>
          <t>84190</t>
        </is>
      </c>
      <c r="C28" s="7" t="inlineStr">
        <is>
          <t>Fitness Equipment</t>
        </is>
      </c>
      <c r="D28" s="40" t="inlineStr">
        <is>
          <t>Replace broken  items, add equipment- functional trainer, stair stepper</t>
        </is>
      </c>
      <c r="E28" s="67" t="inlineStr">
        <is>
          <t>Capex</t>
        </is>
      </c>
      <c r="F28" s="7" t="inlineStr">
        <is>
          <t>Year 1</t>
        </is>
      </c>
      <c r="G28" s="20" t="n">
        <v>18000</v>
      </c>
      <c r="H28" s="20" t="n">
        <v>19675</v>
      </c>
      <c r="I28" s="21">
        <f>G28-H28</f>
        <v/>
      </c>
      <c r="J28" s="8">
        <f>IF(G28=0,0,H28/G28)</f>
        <v/>
      </c>
      <c r="K28" s="35" t="inlineStr">
        <is>
          <t>N/A</t>
        </is>
      </c>
      <c r="L28" s="8">
        <f>MIN(J28,1)</f>
        <v/>
      </c>
      <c r="M28" t="inlineStr">
        <is>
          <t>Replace broken  items, add equipment- functional trainer, stair stepper</t>
        </is>
      </c>
      <c r="N28" s="7">
        <f>IF(E28="GC","1st Call","Other")</f>
        <v/>
      </c>
      <c r="O28" s="7">
        <f>IF(L28&gt;=1,"Complete",IF(L28&gt;0,"In Progress","Not Started"))</f>
        <v/>
      </c>
      <c r="Q28" s="35">
        <f>IFERROR(MID($A$1,FIND(" acq",$A$1)-4,4)*1,"")</f>
        <v/>
      </c>
      <c r="R28" s="7" t="n"/>
      <c r="S28" s="111" t="n"/>
    </row>
    <row r="29">
      <c r="A29" s="7" t="n">
        <v>109</v>
      </c>
      <c r="B29" s="7" t="inlineStr">
        <is>
          <t>84239</t>
        </is>
      </c>
      <c r="C29" s="7" t="inlineStr">
        <is>
          <t>Fire Stops</t>
        </is>
      </c>
      <c r="D29" s="40" t="inlineStr">
        <is>
          <t>Basic Fire Stop (Pair covers 4 burner range)- For range vent hoods</t>
        </is>
      </c>
      <c r="E29" s="67" t="inlineStr">
        <is>
          <t>Capex</t>
        </is>
      </c>
      <c r="F29" s="7" t="inlineStr">
        <is>
          <t>Year 1</t>
        </is>
      </c>
      <c r="G29" s="20" t="n">
        <v>16269</v>
      </c>
      <c r="H29" s="20" t="n">
        <v>0</v>
      </c>
      <c r="I29" s="21">
        <f>G29-H29</f>
        <v/>
      </c>
      <c r="J29" s="8">
        <f>IF(G29=0,0,H29/G29)</f>
        <v/>
      </c>
      <c r="K29" s="35" t="inlineStr">
        <is>
          <t>N/A</t>
        </is>
      </c>
      <c r="L29" s="8">
        <f>MIN(J29,1)</f>
        <v/>
      </c>
      <c r="M29" t="inlineStr">
        <is>
          <t>Basic Fire Stop (Pair covers 4 burner range)- For range vent hoods</t>
        </is>
      </c>
      <c r="N29" s="7">
        <f>IF(E29="GC","1st Call","Other")</f>
        <v/>
      </c>
      <c r="O29" s="7">
        <f>IF(L29&gt;=1,"Complete",IF(L29&gt;0,"In Progress","Not Started"))</f>
        <v/>
      </c>
      <c r="Q29" s="35">
        <f>IFERROR(MID($A$1,FIND(" acq",$A$1)-4,4)*1,"")</f>
        <v/>
      </c>
      <c r="R29" s="7" t="n"/>
      <c r="S29" s="111" t="n"/>
    </row>
    <row r="30" ht="45" customHeight="1">
      <c r="A30" s="17" t="n">
        <v>19</v>
      </c>
      <c r="B30" s="7" t="inlineStr">
        <is>
          <t>84221</t>
        </is>
      </c>
      <c r="C30" s="7" t="inlineStr">
        <is>
          <t>ADA parking &amp; curb cuts</t>
        </is>
      </c>
      <c r="D30" s="40" t="inlineStr">
        <is>
          <t>Lender PCA Item- Inadequate number of accessible parking and van accessible parking spaces at the leasing office. Installation of a van-accessible space is recommended at the leasing office.</t>
        </is>
      </c>
      <c r="E30" s="41" t="inlineStr">
        <is>
          <t>GC</t>
        </is>
      </c>
      <c r="F30" s="7" t="inlineStr">
        <is>
          <t>Year 1</t>
        </is>
      </c>
      <c r="G30" s="20" t="n">
        <v>15000</v>
      </c>
      <c r="H30" s="20" t="n">
        <v>15000</v>
      </c>
      <c r="I30" s="21">
        <f>G30-H30</f>
        <v/>
      </c>
      <c r="J30" s="8">
        <f>IF(G30=0,0,H30/G30)</f>
        <v/>
      </c>
      <c r="K30" s="35" t="n">
        <v>0</v>
      </c>
      <c r="L30" s="8">
        <f>MIN(J30,1)</f>
        <v/>
      </c>
      <c r="M30" t="inlineStr">
        <is>
          <t>Lender PCA Item- Inadequate number of accessible parking and van accessible parking spaces at the leasing office. Installation of a van-accessible space is recommended at the leasing office.</t>
        </is>
      </c>
      <c r="N30" s="7">
        <f>IF(E30="GC","1st Call","Other")</f>
        <v/>
      </c>
      <c r="O30" s="7">
        <f>IF(L30&gt;=1,"Complete",IF(L30&gt;0,"In Progress","Not Started"))</f>
        <v/>
      </c>
      <c r="Q30" s="35">
        <f>IFERROR(MID($A$1,FIND(" acq",$A$1)-4,4)*1,"")</f>
        <v/>
      </c>
      <c r="R30" s="7" t="n"/>
      <c r="S30" s="131" t="n">
        <v>365</v>
      </c>
    </row>
    <row r="31" ht="60" customHeight="1">
      <c r="A31" s="7" t="n">
        <v>22</v>
      </c>
      <c r="B31" s="7" t="inlineStr">
        <is>
          <t>84434</t>
        </is>
      </c>
      <c r="C31" s="7" t="inlineStr">
        <is>
          <t xml:space="preserve">Retaining walls </t>
        </is>
      </c>
      <c r="D31" s="40" t="inlineStr">
        <is>
          <t>Repair retaining walls where railroad ties are rotted out. 
Lender PCA Item- Damage was observed at a section of retaining wall along the north property perimeter. Repairs are recommended. 480 linear feet @ $100/ft = $48k</t>
        </is>
      </c>
      <c r="E31" s="41" t="inlineStr">
        <is>
          <t>GC</t>
        </is>
      </c>
      <c r="F31" s="7" t="inlineStr">
        <is>
          <t>Year 1</t>
        </is>
      </c>
      <c r="G31" s="20" t="n">
        <v>12500</v>
      </c>
      <c r="H31" s="20" t="n">
        <v>48000</v>
      </c>
      <c r="I31" s="21">
        <f>G31-H31</f>
        <v/>
      </c>
      <c r="J31" s="8">
        <f>IF(G31=0,0,H31/G31)</f>
        <v/>
      </c>
      <c r="K31" s="35" t="n">
        <v>0</v>
      </c>
      <c r="L31" s="8">
        <f>MIN(J31,1)</f>
        <v/>
      </c>
      <c r="M31" t="inlineStr">
        <is>
          <t xml:space="preserve">Repair retaining walls where railroad ties are rotted out. 
Lender PCA Item- Damage was observed at a section of retaining wall along the north property perimeter. Repairs are recommended. 480 linear </t>
        </is>
      </c>
      <c r="N31" s="7">
        <f>IF(E31="GC","1st Call","Other")</f>
        <v/>
      </c>
      <c r="O31" s="7">
        <f>IF(L31&gt;=1,"Complete",IF(L31&gt;0,"In Progress","Not Started"))</f>
        <v/>
      </c>
      <c r="Q31" s="35">
        <f>IFERROR(MID($A$1,FIND(" acq",$A$1)-4,4)*1,"")</f>
        <v/>
      </c>
      <c r="R31" s="7" t="n"/>
      <c r="S31" s="131" t="n">
        <v>365</v>
      </c>
    </row>
    <row r="32" ht="60" customHeight="1">
      <c r="A32" s="17" t="n">
        <v>111</v>
      </c>
      <c r="B32" s="7" t="inlineStr">
        <is>
          <t>84431</t>
        </is>
      </c>
      <c r="C32" s="7" t="inlineStr">
        <is>
          <t>Hard turn/ renovation units</t>
        </is>
      </c>
      <c r="D32" s="40" t="inlineStr">
        <is>
          <t>Lender PCA Item- Partner recommends completing the hard turn/ renovation in Units 130 and 281, which includes
repair of any damaged finishes subsequent to the plumbing repairs discussed above.</t>
        </is>
      </c>
      <c r="E32" s="67" t="inlineStr">
        <is>
          <t>Capex</t>
        </is>
      </c>
      <c r="F32" s="7" t="inlineStr">
        <is>
          <t>Year 1</t>
        </is>
      </c>
      <c r="G32" s="20" t="n">
        <v>10000</v>
      </c>
      <c r="H32" s="20" t="n">
        <v>17250</v>
      </c>
      <c r="I32" s="21">
        <f>G32-H32</f>
        <v/>
      </c>
      <c r="J32" s="8">
        <f>IF(G32=0,0,H32/G32)</f>
        <v/>
      </c>
      <c r="K32" s="35" t="inlineStr">
        <is>
          <t>N/A</t>
        </is>
      </c>
      <c r="L32" s="8">
        <f>MIN(J32,1)</f>
        <v/>
      </c>
      <c r="M32" t="inlineStr">
        <is>
          <t>Lender PCA Item- Partner recommends completing the hard turn/ renovation in Units 130 and 281, which includes
repair of any damaged finishes subsequent to the plumbing repairs discussed above.</t>
        </is>
      </c>
      <c r="N32" s="7">
        <f>IF(E32="GC","1st Call","Other")</f>
        <v/>
      </c>
      <c r="O32" s="7">
        <f>IF(L32&gt;=1,"Complete",IF(L32&gt;0,"In Progress","Not Started"))</f>
        <v/>
      </c>
      <c r="Q32" s="35">
        <f>IFERROR(MID($A$1,FIND(" acq",$A$1)-4,4)*1,"")</f>
        <v/>
      </c>
      <c r="R32" s="7" t="n"/>
      <c r="S32" s="131" t="n">
        <v>365</v>
      </c>
    </row>
    <row r="33">
      <c r="A33" s="7" t="n">
        <v>123</v>
      </c>
      <c r="B33" s="7" t="inlineStr">
        <is>
          <t>84361</t>
        </is>
      </c>
      <c r="C33" s="7" t="inlineStr">
        <is>
          <t>Pool Area Remodel</t>
        </is>
      </c>
      <c r="D33" s="40" t="inlineStr">
        <is>
          <t>Placeholder budget</t>
        </is>
      </c>
      <c r="E33" s="67" t="inlineStr">
        <is>
          <t>Capex</t>
        </is>
      </c>
      <c r="F33" s="7" t="inlineStr">
        <is>
          <t>Year 1</t>
        </is>
      </c>
      <c r="G33" s="20" t="n">
        <v>10000</v>
      </c>
      <c r="H33" s="20" t="n">
        <v>5620</v>
      </c>
      <c r="I33" s="21">
        <f>G33-H33</f>
        <v/>
      </c>
      <c r="J33" s="8">
        <f>IF(G33=0,0,H33/G33)</f>
        <v/>
      </c>
      <c r="K33" s="35" t="inlineStr">
        <is>
          <t>N/A</t>
        </is>
      </c>
      <c r="L33" s="8">
        <f>MIN(J33,1)</f>
        <v/>
      </c>
      <c r="M33" t="inlineStr">
        <is>
          <t>Placeholder budget</t>
        </is>
      </c>
      <c r="N33" s="7">
        <f>IF(E33="GC","1st Call","Other")</f>
        <v/>
      </c>
      <c r="O33" s="7">
        <f>IF(L33&gt;=1,"Complete",IF(L33&gt;0,"In Progress","Not Started"))</f>
        <v/>
      </c>
      <c r="Q33" s="35">
        <f>IFERROR(MID($A$1,FIND(" acq",$A$1)-4,4)*1,"")</f>
        <v/>
      </c>
      <c r="R33" s="7" t="n"/>
      <c r="S33" s="111" t="n"/>
    </row>
    <row r="34" ht="45" customHeight="1">
      <c r="A34" s="17" t="n">
        <v>137</v>
      </c>
      <c r="B34" s="7" t="inlineStr">
        <is>
          <t>84240</t>
        </is>
      </c>
      <c r="C34" s="7" t="inlineStr">
        <is>
          <t>Laundry Room Renovation</t>
        </is>
      </c>
      <c r="D34" s="40" t="inlineStr">
        <is>
          <t>Replace fluorescent lights, clean fans and paint ceiling where needed, add TV - TAM to negotiate laundry contract to include laundry room refresh (flooring, paint, lights)</t>
        </is>
      </c>
      <c r="E34" s="67" t="inlineStr">
        <is>
          <t>Capex</t>
        </is>
      </c>
      <c r="F34" s="7" t="inlineStr">
        <is>
          <t>Year 1</t>
        </is>
      </c>
      <c r="G34" s="20" t="n">
        <v>10000</v>
      </c>
      <c r="H34" s="20" t="n">
        <v>10000</v>
      </c>
      <c r="I34" s="21">
        <f>G34-H34</f>
        <v/>
      </c>
      <c r="J34" s="8">
        <f>IF(G34=0,0,H34/G34)</f>
        <v/>
      </c>
      <c r="K34" s="35" t="inlineStr">
        <is>
          <t>N/A</t>
        </is>
      </c>
      <c r="L34" s="8">
        <f>MIN(J34,1)</f>
        <v/>
      </c>
      <c r="M34" t="inlineStr">
        <is>
          <t>Replace fluorescent lights, clean fans and paint ceiling where needed, add TV - TAM to negotiate laundry contract to include laundry room refresh (flooring, paint, lights)</t>
        </is>
      </c>
      <c r="N34" s="7">
        <f>IF(E34="GC","1st Call","Other")</f>
        <v/>
      </c>
      <c r="O34" s="7">
        <f>IF(L34&gt;=1,"Complete",IF(L34&gt;0,"In Progress","Not Started"))</f>
        <v/>
      </c>
      <c r="Q34" s="35">
        <f>IFERROR(MID($A$1,FIND(" acq",$A$1)-4,4)*1,"")</f>
        <v/>
      </c>
      <c r="R34" s="7" t="n"/>
      <c r="S34" s="111" t="n"/>
    </row>
    <row r="35" ht="45" customHeight="1">
      <c r="A35" s="7" t="n">
        <v>131</v>
      </c>
      <c r="B35" s="7" t="inlineStr">
        <is>
          <t>84275</t>
        </is>
      </c>
      <c r="C35" s="7" t="inlineStr">
        <is>
          <t>Access Control System</t>
        </is>
      </c>
      <c r="D35" s="40" t="inlineStr">
        <is>
          <t>Add at maintenance shop. Fix system so that it can track which residents enter and leave, the manager said the system cannot track residents now</t>
        </is>
      </c>
      <c r="E35" s="69" t="inlineStr">
        <is>
          <t>PMC</t>
        </is>
      </c>
      <c r="F35" s="7" t="inlineStr">
        <is>
          <t>Year 1</t>
        </is>
      </c>
      <c r="G35" s="20" t="n">
        <v>8000</v>
      </c>
      <c r="H35" s="20" t="n">
        <v>0</v>
      </c>
      <c r="I35" s="21">
        <f>G35-H35</f>
        <v/>
      </c>
      <c r="J35" s="8">
        <f>IF(G35=0,0,H35/G35)</f>
        <v/>
      </c>
      <c r="K35" s="35" t="inlineStr">
        <is>
          <t>N/A</t>
        </is>
      </c>
      <c r="L35" s="8">
        <f>MIN(J35,1)</f>
        <v/>
      </c>
      <c r="M35" t="inlineStr">
        <is>
          <t>Add at maintenance shop. Fix system so that it can track which residents enter and leave, the manager said the system cannot track residents now</t>
        </is>
      </c>
      <c r="N35" s="7">
        <f>IF(E35="GC","1st Call","Other")</f>
        <v/>
      </c>
      <c r="O35" s="7">
        <f>IF(L35&gt;=1,"Complete",IF(L35&gt;0,"In Progress","Not Started"))</f>
        <v/>
      </c>
      <c r="P35" s="7" t="inlineStr">
        <is>
          <t>Spend in other GL</t>
        </is>
      </c>
      <c r="Q35" s="35">
        <f>IFERROR(MID($A$1,FIND(" acq",$A$1)-4,4)*1,"")</f>
        <v/>
      </c>
      <c r="R35" s="7" t="n"/>
      <c r="S35" s="111" t="n"/>
    </row>
    <row r="36" ht="30" customHeight="1">
      <c r="A36" s="17" t="n">
        <v>29</v>
      </c>
      <c r="B36" s="7" t="inlineStr">
        <is>
          <t>84517</t>
        </is>
      </c>
      <c r="C36" s="7" t="inlineStr">
        <is>
          <t>Drainage</t>
        </is>
      </c>
      <c r="D36" s="40" t="inlineStr">
        <is>
          <t>Add drainage in areas where water accumulates at base of retaining walls at building 17</t>
        </is>
      </c>
      <c r="E36" s="41" t="inlineStr">
        <is>
          <t>GC</t>
        </is>
      </c>
      <c r="F36" s="7" t="inlineStr">
        <is>
          <t>Year 1</t>
        </is>
      </c>
      <c r="G36" s="20" t="n">
        <v>6000</v>
      </c>
      <c r="H36" s="20" t="n">
        <v>6000</v>
      </c>
      <c r="I36" s="21">
        <f>G36-H36</f>
        <v/>
      </c>
      <c r="J36" s="8">
        <f>IF(G36=0,0,H36/G36)</f>
        <v/>
      </c>
      <c r="K36" s="35" t="n">
        <v>0</v>
      </c>
      <c r="L36" s="8">
        <f>MIN(J36,1)</f>
        <v/>
      </c>
      <c r="M36" t="inlineStr">
        <is>
          <t>Add drainage in areas where water accumulates at base of retaining walls at building 17</t>
        </is>
      </c>
      <c r="N36" s="7">
        <f>IF(E36="GC","1st Call","Other")</f>
        <v/>
      </c>
      <c r="O36" s="7">
        <f>IF(L36&gt;=1,"Complete",IF(L36&gt;0,"In Progress","Not Started"))</f>
        <v/>
      </c>
      <c r="Q36" s="35">
        <f>IFERROR(MID($A$1,FIND(" acq",$A$1)-4,4)*1,"")</f>
        <v/>
      </c>
      <c r="R36" s="7" t="n"/>
      <c r="S36" s="111" t="n"/>
    </row>
    <row r="37">
      <c r="A37" s="7" t="n">
        <v>25</v>
      </c>
      <c r="B37" s="7" t="inlineStr">
        <is>
          <t>84361</t>
        </is>
      </c>
      <c r="C37" s="7" t="inlineStr">
        <is>
          <t>Replace swimming pool coping</t>
        </is>
      </c>
      <c r="D37" s="40" t="inlineStr">
        <is>
          <t>Deck-O-Seal coping around pool.</t>
        </is>
      </c>
      <c r="E37" s="41" t="inlineStr">
        <is>
          <t>GC</t>
        </is>
      </c>
      <c r="F37" s="7" t="inlineStr">
        <is>
          <t>Year 1</t>
        </is>
      </c>
      <c r="G37" s="20" t="n">
        <v>5000</v>
      </c>
      <c r="H37" s="20" t="n">
        <v>5000</v>
      </c>
      <c r="I37" s="21">
        <f>G37-H37</f>
        <v/>
      </c>
      <c r="J37" s="8">
        <f>IF(G37=0,0,H37/G37)</f>
        <v/>
      </c>
      <c r="K37" s="35" t="n">
        <v>0</v>
      </c>
      <c r="L37" s="8">
        <f>MIN(J37,1)</f>
        <v/>
      </c>
      <c r="M37" t="inlineStr">
        <is>
          <t>Deck-O-Seal coping around pool.</t>
        </is>
      </c>
      <c r="N37" s="7">
        <f>IF(E37="GC","1st Call","Other")</f>
        <v/>
      </c>
      <c r="O37" s="7">
        <f>IF(L37&gt;=1,"Complete",IF(L37&gt;0,"In Progress","Not Started"))</f>
        <v/>
      </c>
      <c r="Q37" s="35">
        <f>IFERROR(MID($A$1,FIND(" acq",$A$1)-4,4)*1,"")</f>
        <v/>
      </c>
      <c r="R37" s="7" t="n"/>
      <c r="S37" s="111" t="n"/>
    </row>
    <row r="38" ht="60" customHeight="1">
      <c r="A38" s="17" t="n">
        <v>121</v>
      </c>
      <c r="B38" s="7" t="inlineStr">
        <is>
          <t>84190</t>
        </is>
      </c>
      <c r="C38" s="7" t="inlineStr">
        <is>
          <t>Fitness Center Remodel</t>
        </is>
      </c>
      <c r="D38" s="40" t="inlineStr">
        <is>
          <t>Flooring and walls ok, misc allowance - update lighting in boxing closet to match main gym and add Tonal or equivalent with Yoga mats and replace speed bag. Organize main fitness area, add TRX and all in one. Remove old and damaged</t>
        </is>
      </c>
      <c r="E38" s="69" t="inlineStr">
        <is>
          <t>PMC</t>
        </is>
      </c>
      <c r="F38" s="7" t="inlineStr">
        <is>
          <t>Year 1</t>
        </is>
      </c>
      <c r="G38" s="20" t="n">
        <v>5000</v>
      </c>
      <c r="H38" s="20" t="n">
        <v>5465</v>
      </c>
      <c r="I38" s="21">
        <f>G38-H38</f>
        <v/>
      </c>
      <c r="J38" s="8">
        <f>IF(G38=0,0,H38/G38)</f>
        <v/>
      </c>
      <c r="K38" s="35" t="inlineStr">
        <is>
          <t>N/A</t>
        </is>
      </c>
      <c r="L38" s="8">
        <f>MIN(J38,1)</f>
        <v/>
      </c>
      <c r="M38" t="inlineStr">
        <is>
          <t>Flooring and walls ok, misc allowance - update lighting in boxing closet to match main gym and add Tonal or equivalent with Yoga mats and replace speed bag. Organize main fitness area, add TRX and all</t>
        </is>
      </c>
      <c r="N38" s="7">
        <f>IF(E38="GC","1st Call","Other")</f>
        <v/>
      </c>
      <c r="O38" s="7">
        <f>IF(L38&gt;=1,"Complete",IF(L38&gt;0,"In Progress","Not Started"))</f>
        <v/>
      </c>
      <c r="Q38" s="35">
        <f>IFERROR(MID($A$1,FIND(" acq",$A$1)-4,4)*1,"")</f>
        <v/>
      </c>
      <c r="S38" s="112" t="n"/>
    </row>
    <row r="39">
      <c r="A39" s="7" t="n">
        <v>125</v>
      </c>
      <c r="B39" s="7" t="inlineStr">
        <is>
          <t>84203</t>
        </is>
      </c>
      <c r="C39" s="7" t="inlineStr">
        <is>
          <t>Picnic/Grill Area Remodel</t>
        </is>
      </c>
      <c r="D39" s="40" t="inlineStr">
        <is>
          <t>Placeholder budget</t>
        </is>
      </c>
      <c r="E39" s="69" t="inlineStr">
        <is>
          <t>PMC</t>
        </is>
      </c>
      <c r="F39" s="7" t="inlineStr">
        <is>
          <t>Year 1</t>
        </is>
      </c>
      <c r="G39" s="20" t="n">
        <v>5000</v>
      </c>
      <c r="H39" s="20" t="n">
        <v>8550</v>
      </c>
      <c r="I39" s="21">
        <f>G39-H39</f>
        <v/>
      </c>
      <c r="J39" s="8">
        <f>IF(G39=0,0,H39/G39)</f>
        <v/>
      </c>
      <c r="K39" s="35" t="inlineStr">
        <is>
          <t>N/A</t>
        </is>
      </c>
      <c r="L39" s="18">
        <f>MIN(J39,1)</f>
        <v/>
      </c>
      <c r="M39" s="48" t="inlineStr">
        <is>
          <t>Placeholder budget</t>
        </is>
      </c>
      <c r="N39" s="48">
        <f>IF(E39="GC","1st Call","Other")</f>
        <v/>
      </c>
      <c r="O39" s="48">
        <f>IF(L39&gt;=1,"Complete",IF(L39&gt;0,"In Progress","Not Started"))</f>
        <v/>
      </c>
      <c r="P39" s="48" t="n"/>
      <c r="Q39" s="70">
        <f>IFERROR(MID($A$1,FIND(" acq",$A$1)-4,4)*1,"")</f>
        <v/>
      </c>
      <c r="S39" s="112" t="n"/>
    </row>
    <row r="40">
      <c r="A40" s="17" t="n">
        <v>126</v>
      </c>
      <c r="B40" s="7" t="inlineStr">
        <is>
          <t>84340</t>
        </is>
      </c>
      <c r="C40" s="7" t="inlineStr">
        <is>
          <t>Picnic/Grill Furniture</t>
        </is>
      </c>
      <c r="D40" s="40" t="inlineStr">
        <is>
          <t>Placeholder budget</t>
        </is>
      </c>
      <c r="E40" s="69" t="inlineStr">
        <is>
          <t>PMC</t>
        </is>
      </c>
      <c r="F40" s="7" t="inlineStr">
        <is>
          <t>Year 1</t>
        </is>
      </c>
      <c r="G40" s="20" t="n">
        <v>5000</v>
      </c>
      <c r="H40" s="20" t="n">
        <v>7950</v>
      </c>
      <c r="I40" s="21">
        <f>G40-H40</f>
        <v/>
      </c>
      <c r="J40" s="8">
        <f>IF(G40=0,0,H40/G40)</f>
        <v/>
      </c>
      <c r="K40" s="35" t="inlineStr">
        <is>
          <t>N/A</t>
        </is>
      </c>
      <c r="L40" s="8">
        <f>MIN(J40,1)</f>
        <v/>
      </c>
      <c r="M40" t="inlineStr">
        <is>
          <t>Placeholder budget</t>
        </is>
      </c>
      <c r="N40" s="7">
        <f>IF(E40="GC","1st Call","Other")</f>
        <v/>
      </c>
      <c r="O40" s="7">
        <f>IF(L40&gt;=1,"Complete",IF(L40&gt;0,"In Progress","Not Started"))</f>
        <v/>
      </c>
      <c r="Q40" s="35">
        <f>IFERROR(MID($A$1,FIND(" acq",$A$1)-4,4)*1,"")</f>
        <v/>
      </c>
      <c r="S40" s="112" t="n"/>
    </row>
    <row r="41" ht="75" customHeight="1">
      <c r="A41" s="7" t="n">
        <v>143</v>
      </c>
      <c r="B41" s="7" t="inlineStr">
        <is>
          <t>84209</t>
        </is>
      </c>
      <c r="C41" s="7" t="inlineStr">
        <is>
          <t>Plumbing Repairs</t>
        </is>
      </c>
      <c r="D41" s="40" t="inlineStr">
        <is>
          <t>Lender PCR Item- Evidence of leaks and faulty piping was observed. According to the site escort, the piping leaks are repaired with PEX piping as needed. Ceiling leaks were observed in Units 1, 130, 146, and 281. Piping repairs and replacements are recommended.</t>
        </is>
      </c>
      <c r="E41" s="69" t="inlineStr">
        <is>
          <t>PMC</t>
        </is>
      </c>
      <c r="F41" s="7" t="inlineStr">
        <is>
          <t>Year 1</t>
        </is>
      </c>
      <c r="G41" s="20" t="n">
        <v>4800</v>
      </c>
      <c r="H41" s="20" t="n">
        <v>76513</v>
      </c>
      <c r="I41" s="21">
        <f>G41-H41</f>
        <v/>
      </c>
      <c r="J41" s="8">
        <f>IF(G41=0,0,H41/G41)</f>
        <v/>
      </c>
      <c r="K41" s="35" t="inlineStr">
        <is>
          <t>N/A</t>
        </is>
      </c>
      <c r="L41" s="8">
        <f>MIN(J41,1)</f>
        <v/>
      </c>
      <c r="M41" t="inlineStr">
        <is>
          <t>Lender PCR Item- Evidence of leaks and faulty piping was observed. According to the site escort, the piping leaks are repaired with PEX piping as needed. Ceiling leaks were observed in Units 1, 130, 1</t>
        </is>
      </c>
      <c r="N41" s="7">
        <f>IF(E41="GC","1st Call","Other")</f>
        <v/>
      </c>
      <c r="O41" s="7">
        <f>IF(L41&gt;=1,"Complete",IF(L41&gt;0,"In Progress","Not Started"))</f>
        <v/>
      </c>
      <c r="Q41" s="35">
        <f>IFERROR(MID($A$1,FIND(" acq",$A$1)-4,4)*1,"")</f>
        <v/>
      </c>
      <c r="S41" s="132" t="n">
        <v>46054</v>
      </c>
    </row>
    <row r="42">
      <c r="A42" s="17" t="n">
        <v>138</v>
      </c>
      <c r="B42" s="7" t="inlineStr">
        <is>
          <t>84240</t>
        </is>
      </c>
      <c r="C42" s="7" t="inlineStr">
        <is>
          <t>Laundry Room Furniture</t>
        </is>
      </c>
      <c r="D42" s="40" t="inlineStr">
        <is>
          <t>Add seating</t>
        </is>
      </c>
      <c r="E42" s="69" t="inlineStr">
        <is>
          <t>PMC</t>
        </is>
      </c>
      <c r="F42" s="7" t="inlineStr">
        <is>
          <t>Year 1</t>
        </is>
      </c>
      <c r="G42" s="20" t="n">
        <v>4000</v>
      </c>
      <c r="H42" s="20" t="n">
        <v>0</v>
      </c>
      <c r="I42" s="21">
        <f>G42-H42</f>
        <v/>
      </c>
      <c r="J42" s="8">
        <f>IF(G42=0,0,H42/G42)</f>
        <v/>
      </c>
      <c r="K42" s="35" t="inlineStr">
        <is>
          <t>N/A</t>
        </is>
      </c>
      <c r="L42" s="8">
        <f>MIN(J42,1)</f>
        <v/>
      </c>
      <c r="M42" t="inlineStr">
        <is>
          <t>Add seating</t>
        </is>
      </c>
      <c r="N42" s="7">
        <f>IF(E42="GC","1st Call","Other")</f>
        <v/>
      </c>
      <c r="O42" s="7">
        <f>IF(L42&gt;=1,"Complete",IF(L42&gt;0,"In Progress","Not Started"))</f>
        <v/>
      </c>
      <c r="Q42" s="35">
        <f>IFERROR(MID($A$1,FIND(" acq",$A$1)-4,4)*1,"")</f>
        <v/>
      </c>
      <c r="S42" s="112" t="n"/>
    </row>
    <row r="43" ht="30" customHeight="1">
      <c r="A43" s="7" t="n">
        <v>107</v>
      </c>
      <c r="B43" s="7" t="inlineStr">
        <is>
          <t>83465</t>
        </is>
      </c>
      <c r="C43" s="7" t="inlineStr">
        <is>
          <t>Water Damage in Units</t>
        </is>
      </c>
      <c r="D43" s="40" t="inlineStr">
        <is>
          <t>Lender PCA Item- Partner recommends repair of any damaged finishes subsequent to the plumbing repairs in Units 1 and 146.</t>
        </is>
      </c>
      <c r="E43" s="69" t="inlineStr">
        <is>
          <t>PMC</t>
        </is>
      </c>
      <c r="F43" s="7" t="inlineStr">
        <is>
          <t>Year 1</t>
        </is>
      </c>
      <c r="G43" s="20" t="n">
        <v>3000</v>
      </c>
      <c r="H43" s="20" t="n">
        <v>24082</v>
      </c>
      <c r="I43" s="21">
        <f>G43-H43</f>
        <v/>
      </c>
      <c r="J43" s="8">
        <f>IF(G43=0,0,H43/G43)</f>
        <v/>
      </c>
      <c r="K43" s="35" t="inlineStr">
        <is>
          <t>N/A</t>
        </is>
      </c>
      <c r="L43" s="8">
        <f>MIN(J43,1)</f>
        <v/>
      </c>
      <c r="M43" t="inlineStr">
        <is>
          <t>Lender PCA Item- Partner recommends repair of any damaged finishes subsequent to the plumbing repairs in Units 1 and 146.</t>
        </is>
      </c>
      <c r="N43" s="7">
        <f>IF(E43="GC","1st Call","Other")</f>
        <v/>
      </c>
      <c r="O43" s="7">
        <f>IF(L43&gt;=1,"Complete",IF(L43&gt;0,"In Progress","Not Started"))</f>
        <v/>
      </c>
      <c r="Q43" s="35">
        <f>IFERROR(MID($A$1,FIND(" acq",$A$1)-4,4)*1,"")</f>
        <v/>
      </c>
      <c r="S43" s="132" t="n">
        <v>365</v>
      </c>
    </row>
    <row r="44">
      <c r="A44" s="17" t="n">
        <v>132</v>
      </c>
      <c r="B44" s="7" t="inlineStr">
        <is>
          <t>84260</t>
        </is>
      </c>
      <c r="C44" s="7" t="inlineStr">
        <is>
          <t xml:space="preserve">Mailboxes </t>
        </is>
      </c>
      <c r="D44" s="40" t="inlineStr">
        <is>
          <t>Misc repairs - add concrete pad and USPS parcel boxes.</t>
        </is>
      </c>
      <c r="E44" s="41" t="inlineStr">
        <is>
          <t>GC</t>
        </is>
      </c>
      <c r="F44" s="7" t="inlineStr">
        <is>
          <t>Year 1</t>
        </is>
      </c>
      <c r="G44" s="20" t="n">
        <v>2000</v>
      </c>
      <c r="H44" s="20" t="n">
        <v>4900</v>
      </c>
      <c r="I44" s="21">
        <f>G44-H44</f>
        <v/>
      </c>
      <c r="J44" s="8">
        <f>IF(G44=0,0,H44/G44)</f>
        <v/>
      </c>
      <c r="K44" s="35" t="n">
        <v>0</v>
      </c>
      <c r="L44" s="8">
        <f>MIN(J44,1)</f>
        <v/>
      </c>
      <c r="M44" t="inlineStr">
        <is>
          <t>Misc repairs - add concrete pad and USPS parcel boxes.</t>
        </is>
      </c>
      <c r="N44" s="7">
        <f>IF(E44="GC","1st Call","Other")</f>
        <v/>
      </c>
      <c r="O44" s="7">
        <f>IF(L44&gt;=1,"Complete",IF(L44&gt;0,"In Progress","Not Started"))</f>
        <v/>
      </c>
      <c r="Q44" s="35">
        <f>IFERROR(MID($A$1,FIND(" acq",$A$1)-4,4)*1,"")</f>
        <v/>
      </c>
      <c r="S44" s="112" t="n"/>
    </row>
    <row r="45">
      <c r="A45" s="7" t="n">
        <v>139</v>
      </c>
      <c r="B45" s="7" t="inlineStr">
        <is>
          <t>83265</t>
        </is>
      </c>
      <c r="C45" s="7" t="inlineStr">
        <is>
          <t>Office Computers</t>
        </is>
      </c>
      <c r="D45" s="40" t="inlineStr">
        <is>
          <t>Have 2 new ones, budget for 1 new</t>
        </is>
      </c>
      <c r="E45" s="69" t="inlineStr">
        <is>
          <t>PMC</t>
        </is>
      </c>
      <c r="F45" s="7" t="inlineStr">
        <is>
          <t>Year 1</t>
        </is>
      </c>
      <c r="G45" s="20" t="n">
        <v>2000</v>
      </c>
      <c r="H45" s="20" t="n">
        <v>13592</v>
      </c>
      <c r="I45" s="21">
        <f>G45-H45</f>
        <v/>
      </c>
      <c r="J45" s="8">
        <f>IF(G45=0,0,H45/G45)</f>
        <v/>
      </c>
      <c r="K45" s="35" t="inlineStr">
        <is>
          <t>N/A</t>
        </is>
      </c>
      <c r="L45" s="8">
        <f>MIN(J45,1)</f>
        <v/>
      </c>
      <c r="M45" t="inlineStr">
        <is>
          <t>Have 2 new ones, budget for 1 new</t>
        </is>
      </c>
      <c r="N45" s="7">
        <f>IF(E45="GC","1st Call","Other")</f>
        <v/>
      </c>
      <c r="O45" s="7">
        <f>IF(L45&gt;=1,"Complete",IF(L45&gt;0,"In Progress","Not Started"))</f>
        <v/>
      </c>
      <c r="Q45" s="35">
        <f>IFERROR(MID($A$1,FIND(" acq",$A$1)-4,4)*1,"")</f>
        <v/>
      </c>
      <c r="S45" s="112" t="n"/>
    </row>
    <row r="46">
      <c r="A46" s="17" t="n">
        <v>28</v>
      </c>
      <c r="B46" s="7" t="inlineStr">
        <is>
          <t>84103</t>
        </is>
      </c>
      <c r="C46" s="7" t="inlineStr">
        <is>
          <t>ADA Signage</t>
        </is>
      </c>
      <c r="D46" s="40" t="inlineStr">
        <is>
          <t>Add ADA signage at clubhouse for wheelchair lift.</t>
        </is>
      </c>
      <c r="E46" s="41" t="inlineStr">
        <is>
          <t>GC</t>
        </is>
      </c>
      <c r="F46" s="7" t="inlineStr">
        <is>
          <t>Year 1</t>
        </is>
      </c>
      <c r="G46" s="20" t="n">
        <v>850</v>
      </c>
      <c r="H46" s="20" t="n">
        <v>850</v>
      </c>
      <c r="I46" s="21">
        <f>G46-H46</f>
        <v/>
      </c>
      <c r="J46" s="8">
        <f>IF(G46=0,0,H46/G46)</f>
        <v/>
      </c>
      <c r="K46" s="35" t="n">
        <v>0</v>
      </c>
      <c r="L46" s="8">
        <f>MIN(J46,1)</f>
        <v/>
      </c>
      <c r="M46" t="inlineStr">
        <is>
          <t>Add ADA signage at clubhouse for wheelchair lift.</t>
        </is>
      </c>
      <c r="N46" s="7">
        <f>IF(E46="GC","1st Call","Other")</f>
        <v/>
      </c>
      <c r="O46" s="7">
        <f>IF(L46&gt;=1,"Complete",IF(L46&gt;0,"In Progress","Not Started"))</f>
        <v/>
      </c>
      <c r="Q46" s="35">
        <f>IFERROR(MID($A$1,FIND(" acq",$A$1)-4,4)*1,"")</f>
        <v/>
      </c>
      <c r="S46" s="112" t="n"/>
    </row>
    <row r="47">
      <c r="D47" s="40" t="n"/>
      <c r="E47" s="41" t="n"/>
      <c r="G47" s="20" t="n"/>
      <c r="H47" s="20" t="n"/>
      <c r="I47" s="21" t="n"/>
      <c r="J47" s="8" t="n"/>
      <c r="K47" s="35" t="n"/>
      <c r="S47" s="112" t="n"/>
    </row>
    <row r="48">
      <c r="C48" s="48" t="inlineStr">
        <is>
          <t>PROJECTS subtotal (excl. contingency/CM fee)</t>
        </is>
      </c>
      <c r="E48" s="68" t="n"/>
      <c r="G48" s="22">
        <f>SUM(G5:G46)</f>
        <v/>
      </c>
      <c r="H48" s="22">
        <f>SUM(H5:H46)</f>
        <v/>
      </c>
      <c r="I48" s="22">
        <f>SUM(I5:I46)</f>
        <v/>
      </c>
      <c r="J48" s="18">
        <f>IF(G48=0,0,H48/G48)</f>
        <v/>
      </c>
      <c r="K48" s="35" t="n"/>
      <c r="L48" s="8">
        <f>MIN(J48,1)</f>
        <v/>
      </c>
      <c r="O48" s="7">
        <f>IF(L48&gt;=1,"Complete",IF(L48&gt;0,"In Progress","Not Started"))</f>
        <v/>
      </c>
      <c r="S48" s="112" t="n"/>
    </row>
    <row r="49">
      <c r="E49" s="52" t="n"/>
      <c r="K49" s="35" t="n"/>
      <c r="S49" s="112" t="n"/>
    </row>
    <row r="50">
      <c r="A50" s="7" t="n">
        <v>164</v>
      </c>
      <c r="B50" s="7" t="inlineStr">
        <is>
          <t>84510</t>
        </is>
      </c>
      <c r="C50" s="7" t="inlineStr">
        <is>
          <t>Contingency</t>
        </is>
      </c>
      <c r="D50" s="40" t="inlineStr">
        <is>
          <t>Contingency Amount</t>
        </is>
      </c>
      <c r="E50" s="67" t="inlineStr">
        <is>
          <t>CON</t>
        </is>
      </c>
      <c r="F50" s="15" t="inlineStr">
        <is>
          <t>Contingency</t>
        </is>
      </c>
      <c r="G50" s="20" t="n">
        <v>282911</v>
      </c>
      <c r="H50" s="20" t="n">
        <v>0</v>
      </c>
      <c r="I50" s="21" t="n">
        <v>282911</v>
      </c>
      <c r="J50" s="8">
        <f>IF(G50=0,0,H50/G50)</f>
        <v/>
      </c>
      <c r="K50" s="35" t="inlineStr">
        <is>
          <t>N/A</t>
        </is>
      </c>
      <c r="L50" s="8">
        <f>MIN(J50,1)</f>
        <v/>
      </c>
      <c r="M50" t="inlineStr">
        <is>
          <t>Contingency Amount</t>
        </is>
      </c>
      <c r="N50" s="7">
        <f>IF(E50="GC","1st Call","Other")</f>
        <v/>
      </c>
      <c r="O50" s="7">
        <f>IF(L50&gt;=1,"Complete",IF(L50&gt;0,"In Progress","Not Started"))</f>
        <v/>
      </c>
      <c r="Q50" s="35">
        <f>IFERROR(MID($A$1,FIND(" acq",$A$1)-4,4)*1,"")</f>
        <v/>
      </c>
      <c r="S50" s="112" t="n"/>
    </row>
    <row r="51">
      <c r="A51" s="7" t="n">
        <v>165</v>
      </c>
      <c r="B51" s="7" t="inlineStr">
        <is>
          <t>84505</t>
        </is>
      </c>
      <c r="C51" s="7" t="inlineStr">
        <is>
          <t>Construction Management Fee</t>
        </is>
      </c>
      <c r="D51" s="40" t="inlineStr">
        <is>
          <t>CM Fee</t>
        </is>
      </c>
      <c r="E51" s="67" t="inlineStr">
        <is>
          <t>CMF</t>
        </is>
      </c>
      <c r="F51" s="15" t="inlineStr">
        <is>
          <t>CM Fee</t>
        </is>
      </c>
      <c r="G51" s="20" t="n">
        <v>92400</v>
      </c>
      <c r="H51" s="20" t="n">
        <v>104484</v>
      </c>
      <c r="I51" s="21" t="n">
        <v>92400</v>
      </c>
      <c r="J51" s="8">
        <f>IF(G51=0,0,H51/G51)</f>
        <v/>
      </c>
      <c r="K51" s="35" t="inlineStr">
        <is>
          <t>N/A</t>
        </is>
      </c>
      <c r="L51" s="8">
        <f>MIN(J51,1)</f>
        <v/>
      </c>
      <c r="M51" t="inlineStr">
        <is>
          <t>CM Fee</t>
        </is>
      </c>
      <c r="N51" s="7">
        <f>IF(E51="GC","1st Call","Other")</f>
        <v/>
      </c>
      <c r="O51" s="7">
        <f>IF(L51&gt;=1,"Complete",IF(L51&gt;0,"In Progress","Not Started"))</f>
        <v/>
      </c>
      <c r="Q51" s="35">
        <f>IFERROR(MID($A$1,FIND(" acq",$A$1)-4,4)*1,"")</f>
        <v/>
      </c>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6"/>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T173"/>
  <sheetViews>
    <sheetView topLeftCell="C27" zoomScaleNormal="100" workbookViewId="0">
      <selection activeCell="K27"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Rancho Cordova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105" customHeight="1">
      <c r="A5" s="7" t="n">
        <v>41</v>
      </c>
      <c r="B5" s="7" t="inlineStr">
        <is>
          <t>51080-00</t>
        </is>
      </c>
      <c r="C5" s="7" t="inlineStr">
        <is>
          <t>Exterior building</t>
        </is>
      </c>
      <c r="D5" s="40" t="inlineStr">
        <is>
          <t>PNA - Repaint community                                                                                                      EPCA - Budget to power wash and repaint the entire property. Property Management reported that touch-up painting has been performed as needed. Repeat every 7 years. Include the replacement of wood siding. The exterior walls were observed to be in fair-to-poor condition.                                                                                                                        LPCA - Repaint exterior walls, re-caulk, and minor repairs</t>
        </is>
      </c>
      <c r="E5" s="41" t="inlineStr">
        <is>
          <t>GC</t>
        </is>
      </c>
      <c r="F5" s="7" t="inlineStr">
        <is>
          <t>Year 1</t>
        </is>
      </c>
      <c r="G5" s="20" t="n">
        <v>188000</v>
      </c>
      <c r="H5" s="20" t="n">
        <v>188000</v>
      </c>
      <c r="I5" s="21">
        <f>G5-H5</f>
        <v/>
      </c>
      <c r="J5" s="8">
        <f>IF(G5=0,0,H5/G5)</f>
        <v/>
      </c>
      <c r="K5" s="35" t="n">
        <v>0</v>
      </c>
      <c r="L5" s="8">
        <f>MIN(J5,1)</f>
        <v/>
      </c>
      <c r="M5" t="inlineStr">
        <is>
          <t>PNA - Repaint community                                                                                                      EPCA - Budget to power wash and repaint the entire property. Property Manag</t>
        </is>
      </c>
      <c r="N5" s="7">
        <f>IF(E5="GC","1st Call","Other")</f>
        <v/>
      </c>
      <c r="O5" s="7">
        <f>IF(L5&gt;=1,"Complete",IF(L5&gt;0,"In Progress","Not Started"))</f>
        <v/>
      </c>
      <c r="Q5" s="35">
        <f>IFERROR(MID($A$1,FIND(" acq",$A$1)-4,4)*1,"")</f>
        <v/>
      </c>
      <c r="R5" s="7" t="n"/>
      <c r="S5" s="111" t="n"/>
    </row>
    <row r="6">
      <c r="A6" s="17" t="n">
        <v>17</v>
      </c>
      <c r="B6" s="7" t="inlineStr">
        <is>
          <t>51050-00</t>
        </is>
      </c>
      <c r="C6" s="7" t="inlineStr">
        <is>
          <t xml:space="preserve">Asphalt Coating </t>
        </is>
      </c>
      <c r="D6" s="40" t="inlineStr">
        <is>
          <t>Slurry Coat &amp; Seal</t>
        </is>
      </c>
      <c r="E6" s="41" t="inlineStr">
        <is>
          <t>GC</t>
        </is>
      </c>
      <c r="F6" s="7" t="inlineStr">
        <is>
          <t>Year 1</t>
        </is>
      </c>
      <c r="G6" s="20" t="n">
        <v>64000</v>
      </c>
      <c r="H6" s="20" t="n">
        <v>64000</v>
      </c>
      <c r="I6" s="21">
        <f>G6-H6</f>
        <v/>
      </c>
      <c r="J6" s="8">
        <f>IF(G6=0,0,H6/G6)</f>
        <v/>
      </c>
      <c r="K6" s="35" t="n">
        <v>0</v>
      </c>
      <c r="L6" s="8">
        <f>MIN(J6,1)</f>
        <v/>
      </c>
      <c r="M6" t="inlineStr">
        <is>
          <t>Slurry Coat &amp; Seal</t>
        </is>
      </c>
      <c r="N6" s="7">
        <f>IF(E6="GC","1st Call","Other")</f>
        <v/>
      </c>
      <c r="O6" s="7">
        <f>IF(L6&gt;=1,"Complete",IF(L6&gt;0,"In Progress","Not Started"))</f>
        <v/>
      </c>
      <c r="Q6" s="35">
        <f>IFERROR(MID($A$1,FIND(" acq",$A$1)-4,4)*1,"")</f>
        <v/>
      </c>
      <c r="R6" s="7" t="n"/>
      <c r="S6" s="111" t="n"/>
    </row>
    <row r="7" ht="45" customHeight="1">
      <c r="A7" s="7" t="n">
        <v>51</v>
      </c>
      <c r="B7" s="7" t="inlineStr">
        <is>
          <t>51140-00</t>
        </is>
      </c>
      <c r="C7" s="7" t="inlineStr">
        <is>
          <t>Replace electric panels</t>
        </is>
      </c>
      <c r="D7" s="40" t="inlineStr">
        <is>
          <t>EPCA - Budget for phased replacement of the apartment Zinsco electrical distribution panels based on age and a recall due to a possible design flaw.</t>
        </is>
      </c>
      <c r="E7" s="41" t="inlineStr">
        <is>
          <t>GC</t>
        </is>
      </c>
      <c r="F7" s="7" t="inlineStr">
        <is>
          <t>Year 1</t>
        </is>
      </c>
      <c r="G7" s="20" t="n">
        <v>47500</v>
      </c>
      <c r="H7" s="20" t="n">
        <v>47500</v>
      </c>
      <c r="I7" s="21">
        <f>G7-H7</f>
        <v/>
      </c>
      <c r="J7" s="8">
        <f>IF(G7=0,0,H7/G7)</f>
        <v/>
      </c>
      <c r="K7" s="35" t="n">
        <v>0</v>
      </c>
      <c r="L7" s="8">
        <f>MIN(J7,1)</f>
        <v/>
      </c>
      <c r="M7" t="inlineStr">
        <is>
          <t>EPCA - Budget for phased replacement of the apartment Zinsco electrical distribution panels based on age and a recall due to a possible design flaw.</t>
        </is>
      </c>
      <c r="N7" s="7">
        <f>IF(E7="GC","1st Call","Other")</f>
        <v/>
      </c>
      <c r="O7" s="7">
        <f>IF(L7&gt;=1,"Complete",IF(L7&gt;0,"In Progress","Not Started"))</f>
        <v/>
      </c>
      <c r="Q7" s="35">
        <f>IFERROR(MID($A$1,FIND(" acq",$A$1)-4,4)*1,"")</f>
        <v/>
      </c>
      <c r="R7" s="7" t="n"/>
      <c r="S7" s="111" t="n"/>
    </row>
    <row r="8" ht="90" customHeight="1">
      <c r="A8" s="17" t="n">
        <v>25</v>
      </c>
      <c r="B8" s="7" t="inlineStr">
        <is>
          <t>51045-00</t>
        </is>
      </c>
      <c r="C8" s="7" t="inlineStr">
        <is>
          <t>Landscaping</t>
        </is>
      </c>
      <c r="D8" s="40" t="inlineStr">
        <is>
          <t>PNA  - Tree trim and branch removal                                                                                                        EPCA - Trim trees throughout the site to prevent the accumulation of debris and tree leaves over the residential buildings. Numerous large trees are planted on site and projected over the roofs, touching the exteriors walls and leaving debris on the roofs. Tree trimming should occur every year.</t>
        </is>
      </c>
      <c r="E8" s="67" t="inlineStr">
        <is>
          <t>Capex</t>
        </is>
      </c>
      <c r="F8" s="7" t="inlineStr">
        <is>
          <t>Year 1</t>
        </is>
      </c>
      <c r="G8" s="20" t="n">
        <v>32000</v>
      </c>
      <c r="H8" s="20" t="n">
        <v>0</v>
      </c>
      <c r="I8" s="21">
        <f>G8-H8</f>
        <v/>
      </c>
      <c r="J8" s="8">
        <f>IF(G8=0,0,H8/G8)</f>
        <v/>
      </c>
      <c r="K8" s="35" t="inlineStr">
        <is>
          <t>N/A</t>
        </is>
      </c>
      <c r="L8" s="8">
        <f>MIN(J8,1)</f>
        <v/>
      </c>
      <c r="M8" t="inlineStr">
        <is>
          <t>PNA  - Tree trim and branch removal                                                                                                        EPCA - Trim trees throughout the site to prevent the accumula</t>
        </is>
      </c>
      <c r="N8" s="7">
        <f>IF(E8="GC","1st Call","Other")</f>
        <v/>
      </c>
      <c r="O8" s="7">
        <f>IF(L8&gt;=1,"Complete",IF(L8&gt;0,"In Progress","Not Started"))</f>
        <v/>
      </c>
      <c r="Q8" s="35">
        <f>IFERROR(MID($A$1,FIND(" acq",$A$1)-4,4)*1,"")</f>
        <v/>
      </c>
      <c r="R8" s="7" t="n"/>
      <c r="S8" s="111" t="n"/>
    </row>
    <row r="9" ht="90" customHeight="1">
      <c r="A9" s="7" t="n">
        <v>24</v>
      </c>
      <c r="B9" s="7" t="inlineStr">
        <is>
          <t>51076-00</t>
        </is>
      </c>
      <c r="C9" s="7" t="inlineStr">
        <is>
          <t>Patio and Fencing</t>
        </is>
      </c>
      <c r="D9" s="40" t="inlineStr">
        <is>
          <t>EPCA - Repair areas of leaning wood patio enclosures as needed. Clean and restrain the fence with visible signs of deteriorated stain.
LPCA - Patio and Fencing - Repair areas of leaning wood patio enclosures as needed. Clean and restrain the fence with visible signs of deteriorated stain.</t>
        </is>
      </c>
      <c r="E9" s="41" t="inlineStr">
        <is>
          <t>GC</t>
        </is>
      </c>
      <c r="F9" s="7" t="inlineStr">
        <is>
          <t>Year 1</t>
        </is>
      </c>
      <c r="G9" s="20" t="n">
        <v>30000</v>
      </c>
      <c r="H9" s="20" t="n">
        <v>30000</v>
      </c>
      <c r="I9" s="21">
        <f>G9-H9</f>
        <v/>
      </c>
      <c r="J9" s="8">
        <f>IF(G9=0,0,H9/G9)</f>
        <v/>
      </c>
      <c r="K9" s="35" t="n">
        <v>0</v>
      </c>
      <c r="L9" s="8">
        <f>MIN(J9,1)</f>
        <v/>
      </c>
      <c r="M9" t="inlineStr">
        <is>
          <t>EPCA - Repair areas of leaning wood patio enclosures as needed. Clean and restrain the fence with visible signs of deteriorated stain.
LPCA - Patio and Fencing - Repair areas of leaning wood patio enc</t>
        </is>
      </c>
      <c r="N9" s="7">
        <f>IF(E9="GC","1st Call","Other")</f>
        <v/>
      </c>
      <c r="O9" s="7">
        <f>IF(L9&gt;=1,"Complete",IF(L9&gt;0,"In Progress","Not Started"))</f>
        <v/>
      </c>
      <c r="Q9" s="35">
        <f>IFERROR(MID($A$1,FIND(" acq",$A$1)-4,4)*1,"")</f>
        <v/>
      </c>
      <c r="R9" s="7" t="n"/>
      <c r="S9" s="131" t="n">
        <v>46256</v>
      </c>
    </row>
    <row r="10" ht="30" customHeight="1">
      <c r="A10" s="17" t="n">
        <v>50</v>
      </c>
      <c r="B10" s="7" t="inlineStr">
        <is>
          <t>51141-00</t>
        </is>
      </c>
      <c r="C10" s="7" t="inlineStr">
        <is>
          <t>Replace Pole light fixtures</t>
        </is>
      </c>
      <c r="D10" s="40" t="inlineStr">
        <is>
          <t>PNA - Pole lights throughout the parking lot
LPCA - Replacement of pole lights throughout the parking area.</t>
        </is>
      </c>
      <c r="E10" s="41" t="inlineStr">
        <is>
          <t>GC</t>
        </is>
      </c>
      <c r="F10" s="7" t="inlineStr">
        <is>
          <t>Year 1</t>
        </is>
      </c>
      <c r="G10" s="20" t="n">
        <v>28500</v>
      </c>
      <c r="H10" s="20" t="n">
        <v>28500</v>
      </c>
      <c r="I10" s="21">
        <f>G10-H10</f>
        <v/>
      </c>
      <c r="J10" s="8">
        <f>IF(G10=0,0,H10/G10)</f>
        <v/>
      </c>
      <c r="K10" s="35" t="n">
        <v>0</v>
      </c>
      <c r="L10" s="8">
        <f>MIN(J10,1)</f>
        <v/>
      </c>
      <c r="M10" t="inlineStr">
        <is>
          <t>PNA - Pole lights throughout the parking lot
LPCA - Replacement of pole lights throughout the parking area.</t>
        </is>
      </c>
      <c r="N10" s="7">
        <f>IF(E10="GC","1st Call","Other")</f>
        <v/>
      </c>
      <c r="O10" s="7">
        <f>IF(L10&gt;=1,"Complete",IF(L10&gt;0,"In Progress","Not Started"))</f>
        <v/>
      </c>
      <c r="Q10" s="35">
        <f>IFERROR(MID($A$1,FIND(" acq",$A$1)-4,4)*1,"")</f>
        <v/>
      </c>
      <c r="R10" s="7" t="n"/>
      <c r="S10" s="131" t="n">
        <v>46256</v>
      </c>
    </row>
    <row r="11" ht="30" customHeight="1">
      <c r="A11" s="7" t="n">
        <v>34</v>
      </c>
      <c r="B11" s="7" t="inlineStr">
        <is>
          <t>51062-00</t>
        </is>
      </c>
      <c r="C11" s="7" t="inlineStr">
        <is>
          <t>Modified bitumen membrane Roof Repairs</t>
        </is>
      </c>
      <c r="D11" s="40" t="inlineStr">
        <is>
          <t>PNA - Clean flat roofs and repair minor areas of potential water intrusion</t>
        </is>
      </c>
      <c r="E11" s="41" t="inlineStr">
        <is>
          <t>GC</t>
        </is>
      </c>
      <c r="F11" s="7" t="inlineStr">
        <is>
          <t>Year 1</t>
        </is>
      </c>
      <c r="G11" s="20" t="n">
        <v>26000</v>
      </c>
      <c r="H11" s="20" t="n">
        <v>26000</v>
      </c>
      <c r="I11" s="21">
        <f>G11-H11</f>
        <v/>
      </c>
      <c r="J11" s="8">
        <f>IF(G11=0,0,H11/G11)</f>
        <v/>
      </c>
      <c r="K11" s="35" t="n">
        <v>0</v>
      </c>
      <c r="L11" s="8">
        <f>MIN(J11,1)</f>
        <v/>
      </c>
      <c r="M11" t="inlineStr">
        <is>
          <t>PNA - Clean flat roofs and repair minor areas of potential water intrusion</t>
        </is>
      </c>
      <c r="N11" s="7">
        <f>IF(E11="GC","1st Call","Other")</f>
        <v/>
      </c>
      <c r="O11" s="7">
        <f>IF(L11&gt;=1,"Complete",IF(L11&gt;0,"In Progress","Not Started"))</f>
        <v/>
      </c>
      <c r="Q11" s="35">
        <f>IFERROR(MID($A$1,FIND(" acq",$A$1)-4,4)*1,"")</f>
        <v/>
      </c>
      <c r="R11" s="7" t="n"/>
      <c r="S11" s="111" t="n"/>
    </row>
    <row r="12" ht="45" customHeight="1">
      <c r="A12" s="17" t="n">
        <v>49</v>
      </c>
      <c r="B12" s="7" t="inlineStr">
        <is>
          <t>51141-00</t>
        </is>
      </c>
      <c r="C12" s="7" t="inlineStr">
        <is>
          <t>Common area light fixtures</t>
        </is>
      </c>
      <c r="D12" s="40" t="inlineStr">
        <is>
          <t>PNA - Building wall packs
LPCA - Budget for installation of building wall packs throughout the site.</t>
        </is>
      </c>
      <c r="E12" s="41" t="inlineStr">
        <is>
          <t>GC</t>
        </is>
      </c>
      <c r="F12" s="7" t="inlineStr">
        <is>
          <t>Year 1</t>
        </is>
      </c>
      <c r="G12" s="20" t="n">
        <v>18500</v>
      </c>
      <c r="H12" s="20" t="n">
        <v>18500</v>
      </c>
      <c r="I12" s="21">
        <f>G12-H12</f>
        <v/>
      </c>
      <c r="J12" s="8">
        <f>IF(G12=0,0,H12/G12)</f>
        <v/>
      </c>
      <c r="K12" s="35" t="n">
        <v>0</v>
      </c>
      <c r="L12" s="8">
        <f>MIN(J12,1)</f>
        <v/>
      </c>
      <c r="M12" t="inlineStr">
        <is>
          <t>PNA - Building wall packs
LPCA - Budget for installation of building wall packs throughout the site.</t>
        </is>
      </c>
      <c r="N12" s="7">
        <f>IF(E12="GC","1st Call","Other")</f>
        <v/>
      </c>
      <c r="O12" s="7">
        <f>IF(L12&gt;=1,"Complete",IF(L12&gt;0,"In Progress","Not Started"))</f>
        <v/>
      </c>
      <c r="Q12" s="35">
        <f>IFERROR(MID($A$1,FIND(" acq",$A$1)-4,4)*1,"")</f>
        <v/>
      </c>
      <c r="R12" s="7" t="n"/>
      <c r="S12" s="131" t="n">
        <v>46256</v>
      </c>
    </row>
    <row r="13" ht="60" customHeight="1">
      <c r="A13" s="7" t="n">
        <v>21</v>
      </c>
      <c r="B13" s="7" t="inlineStr">
        <is>
          <t>51050-00</t>
        </is>
      </c>
      <c r="C13" s="7" t="inlineStr">
        <is>
          <t>Asphalt pavement</t>
        </is>
      </c>
      <c r="D13" s="40" t="inlineStr">
        <is>
          <t>PNA - Remove and replace failing asphalt                                                                      EPCA - Allowance to mill and overlay the driveway with heavy alligatoring. Observed on 40% of the asphalt pavement.
LPCA - Driveways - Allowance to mill and overlay the driveway.</t>
        </is>
      </c>
      <c r="E13" s="41" t="inlineStr">
        <is>
          <t>GC</t>
        </is>
      </c>
      <c r="F13" s="7" t="inlineStr">
        <is>
          <t>Year 1</t>
        </is>
      </c>
      <c r="G13" s="20" t="n">
        <v>15000</v>
      </c>
      <c r="H13" s="20" t="n">
        <v>15000</v>
      </c>
      <c r="I13" s="21">
        <f>G13-H13</f>
        <v/>
      </c>
      <c r="J13" s="8">
        <f>IF(G13=0,0,H13/G13)</f>
        <v/>
      </c>
      <c r="K13" s="35" t="n">
        <v>0</v>
      </c>
      <c r="L13" s="8">
        <f>MIN(J13,1)</f>
        <v/>
      </c>
      <c r="M13" t="inlineStr">
        <is>
          <t>PNA - Remove and replace failing asphalt                                                                      EPCA - Allowance to mill and overlay the driveway with heavy alligatoring. Observed on 40%</t>
        </is>
      </c>
      <c r="N13" s="7">
        <f>IF(E13="GC","1st Call","Other")</f>
        <v/>
      </c>
      <c r="O13" s="7">
        <f>IF(L13&gt;=1,"Complete",IF(L13&gt;0,"In Progress","Not Started"))</f>
        <v/>
      </c>
      <c r="Q13" s="35">
        <f>IFERROR(MID($A$1,FIND(" acq",$A$1)-4,4)*1,"")</f>
        <v/>
      </c>
      <c r="R13" s="7" t="n"/>
      <c r="S13" s="131" t="n">
        <v>46256</v>
      </c>
    </row>
    <row r="14" ht="90" customHeight="1">
      <c r="A14" s="17" t="n">
        <v>32</v>
      </c>
      <c r="B14" s="7" t="inlineStr">
        <is>
          <t>51062-00</t>
        </is>
      </c>
      <c r="C14" s="7" t="inlineStr">
        <is>
          <t>Asphalt composite shingle roofing</t>
        </is>
      </c>
      <c r="D14" s="40" t="inlineStr">
        <is>
          <t>PNA - Shingle roof tune up, loose and hanging shingles were observed                                                                                                              EPCA - Budget for the replacement of the asphalt shingle roof systems on the various roof areas as they reach the end of their useful life during the term. The roofs were observed to be in fair to poor condition.</t>
        </is>
      </c>
      <c r="E14" s="41" t="inlineStr">
        <is>
          <t>GC</t>
        </is>
      </c>
      <c r="F14" s="7" t="inlineStr">
        <is>
          <t>Year 1</t>
        </is>
      </c>
      <c r="G14" s="20" t="n">
        <v>15000</v>
      </c>
      <c r="H14" s="20" t="n">
        <v>15000</v>
      </c>
      <c r="I14" s="21">
        <f>G14-H14</f>
        <v/>
      </c>
      <c r="J14" s="8">
        <f>IF(G14=0,0,H14/G14)</f>
        <v/>
      </c>
      <c r="K14" s="35" t="n">
        <v>0</v>
      </c>
      <c r="L14" s="8">
        <f>MIN(J14,1)</f>
        <v/>
      </c>
      <c r="M14" t="inlineStr">
        <is>
          <t xml:space="preserve">PNA - Shingle roof tune up, loose and hanging shingles were observed                                                                                                              EPCA - Budget for the </t>
        </is>
      </c>
      <c r="N14" s="7">
        <f>IF(E14="GC","1st Call","Other")</f>
        <v/>
      </c>
      <c r="O14" s="7">
        <f>IF(L14&gt;=1,"Complete",IF(L14&gt;0,"In Progress","Not Started"))</f>
        <v/>
      </c>
      <c r="Q14" s="35">
        <f>IFERROR(MID($A$1,FIND(" acq",$A$1)-4,4)*1,"")</f>
        <v/>
      </c>
      <c r="R14" s="7" t="n"/>
      <c r="S14" s="111" t="n"/>
    </row>
    <row r="15" ht="90" customHeight="1">
      <c r="A15" s="7" t="n">
        <v>39</v>
      </c>
      <c r="B15" s="7" t="inlineStr">
        <is>
          <t>51075-00</t>
        </is>
      </c>
      <c r="C15" s="7" t="inlineStr">
        <is>
          <t>Repair / replace wood siding</t>
        </is>
      </c>
      <c r="D15" s="40" t="inlineStr">
        <is>
          <t>PNA - Replace rotted T1-11                                                                                                  ECPA - Survey the wood siding and soffits for dry rot damage and replace as necessary. Dry rot damage is visible at approximately 50% of the elevations with siding and soffits.
LPCA - Address wood rot throughout the site identified in the WDI report.</t>
        </is>
      </c>
      <c r="E15" s="41" t="inlineStr">
        <is>
          <t>GC</t>
        </is>
      </c>
      <c r="F15" s="7" t="inlineStr">
        <is>
          <t>Year 1</t>
        </is>
      </c>
      <c r="G15" s="20" t="n">
        <v>15000</v>
      </c>
      <c r="H15" s="20" t="n">
        <v>15000</v>
      </c>
      <c r="I15" s="21">
        <f>G15-H15</f>
        <v/>
      </c>
      <c r="J15" s="8">
        <f>IF(G15=0,0,H15/G15)</f>
        <v/>
      </c>
      <c r="K15" s="35" t="n">
        <v>0</v>
      </c>
      <c r="L15" s="8">
        <f>MIN(J15,1)</f>
        <v/>
      </c>
      <c r="M15" t="inlineStr">
        <is>
          <t xml:space="preserve">PNA - Replace rotted T1-11                                                                                                  ECPA - Survey the wood siding and soffits for dry rot damage and replace as </t>
        </is>
      </c>
      <c r="N15" s="7">
        <f>IF(E15="GC","1st Call","Other")</f>
        <v/>
      </c>
      <c r="O15" s="7">
        <f>IF(L15&gt;=1,"Complete",IF(L15&gt;0,"In Progress","Not Started"))</f>
        <v/>
      </c>
      <c r="Q15" s="35">
        <f>IFERROR(MID($A$1,FIND(" acq",$A$1)-4,4)*1,"")</f>
        <v/>
      </c>
      <c r="R15" s="7" t="n"/>
      <c r="S15" s="131" t="n">
        <v>46256</v>
      </c>
    </row>
    <row r="16">
      <c r="A16" s="17" t="n">
        <v>40</v>
      </c>
      <c r="B16" s="7" t="inlineStr">
        <is>
          <t>51075-00</t>
        </is>
      </c>
      <c r="C16" s="7" t="inlineStr">
        <is>
          <t>Repair stucco</t>
        </is>
      </c>
      <c r="D16" s="40" t="inlineStr">
        <is>
          <t>PNA - Repair stucco, mansard/hip wall</t>
        </is>
      </c>
      <c r="E16" s="41" t="inlineStr">
        <is>
          <t>GC</t>
        </is>
      </c>
      <c r="F16" s="7" t="inlineStr">
        <is>
          <t>Year 1</t>
        </is>
      </c>
      <c r="G16" s="20" t="n">
        <v>14000</v>
      </c>
      <c r="H16" s="20" t="n">
        <v>14000</v>
      </c>
      <c r="I16" s="21">
        <f>G16-H16</f>
        <v/>
      </c>
      <c r="J16" s="8">
        <f>IF(G16=0,0,H16/G16)</f>
        <v/>
      </c>
      <c r="K16" s="35" t="n">
        <v>0</v>
      </c>
      <c r="L16" s="8">
        <f>MIN(J16,1)</f>
        <v/>
      </c>
      <c r="M16" t="inlineStr">
        <is>
          <t>PNA - Repair stucco, mansard/hip wall</t>
        </is>
      </c>
      <c r="N16" s="7">
        <f>IF(E16="GC","1st Call","Other")</f>
        <v/>
      </c>
      <c r="O16" s="7">
        <f>IF(L16&gt;=1,"Complete",IF(L16&gt;0,"In Progress","Not Started"))</f>
        <v/>
      </c>
      <c r="Q16" s="35">
        <f>IFERROR(MID($A$1,FIND(" acq",$A$1)-4,4)*1,"")</f>
        <v/>
      </c>
      <c r="R16" s="7" t="n"/>
      <c r="S16" s="111" t="n"/>
    </row>
    <row r="17" ht="45" customHeight="1">
      <c r="A17" s="7" t="n">
        <v>47</v>
      </c>
      <c r="B17" s="7" t="inlineStr">
        <is>
          <t>52111-00</t>
        </is>
      </c>
      <c r="C17" s="7" t="inlineStr">
        <is>
          <t>Unit deferred maintenance</t>
        </is>
      </c>
      <c r="D17" s="40" t="inlineStr">
        <is>
          <t>EPCA - Remediate select bathrooms with signs of organic growth observed in Units 16, 25, 35, 45, 61 &amp; 70
LPCA - Unit 70 - Repairs dust/dirt on bathroom wall/ceiling.</t>
        </is>
      </c>
      <c r="E17" s="67" t="inlineStr">
        <is>
          <t>Capex</t>
        </is>
      </c>
      <c r="F17" s="7" t="inlineStr">
        <is>
          <t>Year 1</t>
        </is>
      </c>
      <c r="G17" s="20" t="n">
        <v>12500</v>
      </c>
      <c r="H17" s="20" t="n">
        <v>11546</v>
      </c>
      <c r="I17" s="21">
        <f>G17-H17</f>
        <v/>
      </c>
      <c r="J17" s="8">
        <f>IF(G17=0,0,H17/G17)</f>
        <v/>
      </c>
      <c r="K17" s="35" t="inlineStr">
        <is>
          <t>N/A</t>
        </is>
      </c>
      <c r="L17" s="8">
        <f>MIN(J17,1)</f>
        <v/>
      </c>
      <c r="M17" t="inlineStr">
        <is>
          <t>EPCA - Remediate select bathrooms with signs of organic growth observed in Units 16, 25, 35, 45, 61 &amp; 70
LPCA - Unit 70 - Repairs dust/dirt on bathroom wall/ceiling.</t>
        </is>
      </c>
      <c r="N17" s="7">
        <f>IF(E17="GC","1st Call","Other")</f>
        <v/>
      </c>
      <c r="O17" s="7">
        <f>IF(L17&gt;=1,"Complete",IF(L17&gt;0,"In Progress","Not Started"))</f>
        <v/>
      </c>
      <c r="Q17" s="35">
        <f>IFERROR(MID($A$1,FIND(" acq",$A$1)-4,4)*1,"")</f>
        <v/>
      </c>
      <c r="R17" s="7" t="n"/>
      <c r="S17" s="131" t="n">
        <v>46075</v>
      </c>
    </row>
    <row r="18" ht="90" customHeight="1">
      <c r="A18" s="17" t="n">
        <v>18</v>
      </c>
      <c r="B18" s="7" t="inlineStr">
        <is>
          <t>51053-00</t>
        </is>
      </c>
      <c r="C18" s="7" t="inlineStr">
        <is>
          <t>Stripe parking areas</t>
        </is>
      </c>
      <c r="D18" s="40" t="inlineStr">
        <is>
          <t>PNA - Stripe parking areas                                                                                                  EPCA - Crack-fill linear cracks, slurry seal, and restripe asphaltic concrete paving throughout the site. To be completed on a 3 to 5 year cycle
LPCA - Asphalt Pavement Sealcoat, Stripe and Minor Repairs, asphalt budgeted in future years</t>
        </is>
      </c>
      <c r="E18" s="41" t="inlineStr">
        <is>
          <t>GC</t>
        </is>
      </c>
      <c r="F18" s="7" t="inlineStr">
        <is>
          <t>Year 1</t>
        </is>
      </c>
      <c r="G18" s="20" t="n">
        <v>12000</v>
      </c>
      <c r="H18" s="20" t="n">
        <v>12000</v>
      </c>
      <c r="I18" s="21">
        <f>G18-H18</f>
        <v/>
      </c>
      <c r="J18" s="8">
        <f>IF(G18=0,0,H18/G18)</f>
        <v/>
      </c>
      <c r="K18" s="35" t="n">
        <v>0</v>
      </c>
      <c r="L18" s="8">
        <f>MIN(J18,1)</f>
        <v/>
      </c>
      <c r="M18" t="inlineStr">
        <is>
          <t>PNA - Stripe parking areas                                                                                                  EPCA - Crack-fill linear cracks, slurry seal, and restripe asphaltic concret</t>
        </is>
      </c>
      <c r="N18" s="7">
        <f>IF(E18="GC","1st Call","Other")</f>
        <v/>
      </c>
      <c r="O18" s="7">
        <f>IF(L18&gt;=1,"Complete",IF(L18&gt;0,"In Progress","Not Started"))</f>
        <v/>
      </c>
      <c r="Q18" s="35">
        <f>IFERROR(MID($A$1,FIND(" acq",$A$1)-4,4)*1,"")</f>
        <v/>
      </c>
      <c r="R18" s="7" t="n"/>
      <c r="S18" s="111" t="n"/>
    </row>
    <row r="19">
      <c r="A19" s="7" t="n">
        <v>29</v>
      </c>
      <c r="B19" s="7" t="inlineStr">
        <is>
          <t>51070-00</t>
        </is>
      </c>
      <c r="C19" s="7" t="inlineStr">
        <is>
          <t>Exterior Wall framing</t>
        </is>
      </c>
      <c r="D19" s="40" t="inlineStr">
        <is>
          <t>Building Framing repairs</t>
        </is>
      </c>
      <c r="E19" s="41" t="inlineStr">
        <is>
          <t>GC</t>
        </is>
      </c>
      <c r="F19" s="7" t="inlineStr">
        <is>
          <t>Year 1</t>
        </is>
      </c>
      <c r="G19" s="20" t="n">
        <v>12000</v>
      </c>
      <c r="H19" s="20" t="n">
        <v>12000</v>
      </c>
      <c r="I19" s="21">
        <f>G19-H19</f>
        <v/>
      </c>
      <c r="J19" s="8">
        <f>IF(G19=0,0,H19/G19)</f>
        <v/>
      </c>
      <c r="K19" s="35" t="n">
        <v>0</v>
      </c>
      <c r="L19" s="8">
        <f>MIN(J19,1)</f>
        <v/>
      </c>
      <c r="M19" t="inlineStr">
        <is>
          <t>Building Framing repairs</t>
        </is>
      </c>
      <c r="N19" s="7">
        <f>IF(E19="GC","1st Call","Other")</f>
        <v/>
      </c>
      <c r="O19" s="7">
        <f>IF(L19&gt;=1,"Complete",IF(L19&gt;0,"In Progress","Not Started"))</f>
        <v/>
      </c>
      <c r="Q19" s="35">
        <f>IFERROR(MID($A$1,FIND(" acq",$A$1)-4,4)*1,"")</f>
        <v/>
      </c>
      <c r="R19" s="7" t="n"/>
      <c r="S19" s="111" t="n"/>
    </row>
    <row r="20" ht="75" customHeight="1">
      <c r="A20" s="17" t="n">
        <v>45</v>
      </c>
      <c r="B20" s="7" t="inlineStr">
        <is>
          <t>51993-00</t>
        </is>
      </c>
      <c r="C20" s="7" t="inlineStr">
        <is>
          <t>Smoke Alarm</t>
        </is>
      </c>
      <c r="D20" s="40" t="inlineStr">
        <is>
          <t>EPCA - Budget to replace the existing smoke alarms based on age and useful life. The NFPA requires that smoke alarms not remain in service longer than 10 years from the date of manufacture. There are approximately 312 smoke alarms at the property based on the unit mix.</t>
        </is>
      </c>
      <c r="E20" s="67" t="inlineStr">
        <is>
          <t>Capex</t>
        </is>
      </c>
      <c r="F20" s="7" t="inlineStr">
        <is>
          <t>Year 1</t>
        </is>
      </c>
      <c r="G20" s="20" t="n">
        <v>10920</v>
      </c>
      <c r="H20" s="20" t="n">
        <v>6568</v>
      </c>
      <c r="I20" s="21">
        <f>G20-H20</f>
        <v/>
      </c>
      <c r="J20" s="8">
        <f>IF(G20=0,0,H20/G20)</f>
        <v/>
      </c>
      <c r="K20" s="35" t="inlineStr">
        <is>
          <t>N/A</t>
        </is>
      </c>
      <c r="L20" s="8">
        <f>MIN(J20,1)</f>
        <v/>
      </c>
      <c r="M20" t="inlineStr">
        <is>
          <t xml:space="preserve">EPCA - Budget to replace the existing smoke alarms based on age and useful life. The NFPA requires that smoke alarms not remain in service longer than 10 years from the date of manufacture. There are </t>
        </is>
      </c>
      <c r="N20" s="7">
        <f>IF(E20="GC","1st Call","Other")</f>
        <v/>
      </c>
      <c r="O20" s="7">
        <f>IF(L20&gt;=1,"Complete",IF(L20&gt;0,"In Progress","Not Started"))</f>
        <v/>
      </c>
      <c r="Q20" s="35">
        <f>IFERROR(MID($A$1,FIND(" acq",$A$1)-4,4)*1,"")</f>
        <v/>
      </c>
      <c r="R20" s="7" t="n"/>
      <c r="S20" s="111" t="n"/>
    </row>
    <row r="21" ht="60" customHeight="1">
      <c r="A21" s="7" t="n">
        <v>20</v>
      </c>
      <c r="B21" s="7" t="inlineStr">
        <is>
          <t>51091-00</t>
        </is>
      </c>
      <c r="C21" s="7" t="inlineStr">
        <is>
          <t>Sidewalks</t>
        </is>
      </c>
      <c r="D21" s="40" t="inlineStr">
        <is>
          <t>PNA - Repair failing sidewalks                                                                                                                   EPCA - Budget to grind down the concrete walkways with any vertical displacement over 1/2" that presents a trip hazard as needed</t>
        </is>
      </c>
      <c r="E21" s="41" t="inlineStr">
        <is>
          <t>GC</t>
        </is>
      </c>
      <c r="F21" s="7" t="inlineStr">
        <is>
          <t>Year 1</t>
        </is>
      </c>
      <c r="G21" s="20" t="n">
        <v>10000</v>
      </c>
      <c r="H21" s="20" t="n">
        <v>10000</v>
      </c>
      <c r="I21" s="21">
        <f>G21-H21</f>
        <v/>
      </c>
      <c r="J21" s="8">
        <f>IF(G21=0,0,H21/G21)</f>
        <v/>
      </c>
      <c r="K21" s="35" t="n">
        <v>0</v>
      </c>
      <c r="L21" s="8">
        <f>MIN(J21,1)</f>
        <v/>
      </c>
      <c r="M21" t="inlineStr">
        <is>
          <t xml:space="preserve">PNA - Repair failing sidewalks                                                                                                                   EPCA - Budget to grind down the concrete walkways with </t>
        </is>
      </c>
      <c r="N21" s="7">
        <f>IF(E21="GC","1st Call","Other")</f>
        <v/>
      </c>
      <c r="O21" s="7">
        <f>IF(L21&gt;=1,"Complete",IF(L21&gt;0,"In Progress","Not Started"))</f>
        <v/>
      </c>
      <c r="Q21" s="35">
        <f>IFERROR(MID($A$1,FIND(" acq",$A$1)-4,4)*1,"")</f>
        <v/>
      </c>
      <c r="R21" s="7" t="n"/>
      <c r="S21" s="111" t="n"/>
    </row>
    <row r="22">
      <c r="A22" s="17" t="n">
        <v>26</v>
      </c>
      <c r="B22" s="7" t="inlineStr">
        <is>
          <t>51029-00</t>
        </is>
      </c>
      <c r="C22" s="7" t="inlineStr">
        <is>
          <t>Playground equipment</t>
        </is>
      </c>
      <c r="D22" s="40" t="inlineStr">
        <is>
          <t>PNA - Fall Zone Material</t>
        </is>
      </c>
      <c r="E22" s="41" t="inlineStr">
        <is>
          <t>GC</t>
        </is>
      </c>
      <c r="F22" s="7" t="inlineStr">
        <is>
          <t>Year 1</t>
        </is>
      </c>
      <c r="G22" s="20" t="n">
        <v>9800</v>
      </c>
      <c r="H22" s="20" t="n">
        <v>9800</v>
      </c>
      <c r="I22" s="21">
        <f>G22-H22</f>
        <v/>
      </c>
      <c r="J22" s="8">
        <f>IF(G22=0,0,H22/G22)</f>
        <v/>
      </c>
      <c r="K22" s="35" t="n">
        <v>0</v>
      </c>
      <c r="L22" s="8">
        <f>MIN(J22,1)</f>
        <v/>
      </c>
      <c r="M22" t="inlineStr">
        <is>
          <t>PNA - Fall Zone Material</t>
        </is>
      </c>
      <c r="N22" s="7">
        <f>IF(E22="GC","1st Call","Other")</f>
        <v/>
      </c>
      <c r="O22" s="7">
        <f>IF(L22&gt;=1,"Complete",IF(L22&gt;0,"In Progress","Not Started"))</f>
        <v/>
      </c>
      <c r="Q22" s="35">
        <f>IFERROR(MID($A$1,FIND(" acq",$A$1)-4,4)*1,"")</f>
        <v/>
      </c>
      <c r="R22" s="7" t="n"/>
      <c r="S22" s="111" t="n"/>
    </row>
    <row r="23" ht="45" customHeight="1">
      <c r="A23" s="7" t="n">
        <v>23</v>
      </c>
      <c r="B23" s="7" t="inlineStr">
        <is>
          <t>51076-00</t>
        </is>
      </c>
      <c r="C23" s="7" t="inlineStr">
        <is>
          <t>Fences &amp; gates - site perimeter</t>
        </is>
      </c>
      <c r="D23" s="40" t="inlineStr">
        <is>
          <t>PNA - Rough iron repairs                                                                                                                           EPCA - Budget for periodic painting of exterior ferrous metal components. Repeat every 3 to 5 years.</t>
        </is>
      </c>
      <c r="E23" s="41" t="inlineStr">
        <is>
          <t>GC</t>
        </is>
      </c>
      <c r="F23" s="7" t="inlineStr">
        <is>
          <t>Year 1</t>
        </is>
      </c>
      <c r="G23" s="20" t="n">
        <v>8500</v>
      </c>
      <c r="H23" s="20" t="n">
        <v>8500</v>
      </c>
      <c r="I23" s="21">
        <f>G23-H23</f>
        <v/>
      </c>
      <c r="J23" s="8">
        <f>IF(G23=0,0,H23/G23)</f>
        <v/>
      </c>
      <c r="K23" s="35" t="n">
        <v>0</v>
      </c>
      <c r="L23" s="8">
        <f>MIN(J23,1)</f>
        <v/>
      </c>
      <c r="M23" t="inlineStr">
        <is>
          <t>PNA - Rough iron repairs                                                                                                                           EPCA - Budget for periodic painting of exterior ferro</t>
        </is>
      </c>
      <c r="N23" s="7">
        <f>IF(E23="GC","1st Call","Other")</f>
        <v/>
      </c>
      <c r="O23" s="7">
        <f>IF(L23&gt;=1,"Complete",IF(L23&gt;0,"In Progress","Not Started"))</f>
        <v/>
      </c>
      <c r="Q23" s="35">
        <f>IFERROR(MID($A$1,FIND(" acq",$A$1)-4,4)*1,"")</f>
        <v/>
      </c>
      <c r="R23" s="7" t="n"/>
      <c r="S23" s="111" t="n"/>
    </row>
    <row r="24">
      <c r="A24" s="17" t="n">
        <v>30</v>
      </c>
      <c r="B24" s="7" t="inlineStr">
        <is>
          <t>51090-00</t>
        </is>
      </c>
      <c r="C24" s="7" t="inlineStr">
        <is>
          <t>Expansion joints</t>
        </is>
      </c>
      <c r="D24" s="40" t="inlineStr">
        <is>
          <t>Foundation Expansion Joint Repairs</t>
        </is>
      </c>
      <c r="E24" s="41" t="inlineStr">
        <is>
          <t>GC</t>
        </is>
      </c>
      <c r="F24" s="7" t="inlineStr">
        <is>
          <t>Year 1</t>
        </is>
      </c>
      <c r="G24" s="20" t="n">
        <v>8500</v>
      </c>
      <c r="H24" s="20" t="n">
        <v>8500</v>
      </c>
      <c r="I24" s="21">
        <f>G24-H24</f>
        <v/>
      </c>
      <c r="J24" s="8">
        <f>IF(G24=0,0,H24/G24)</f>
        <v/>
      </c>
      <c r="K24" s="35" t="n">
        <v>0</v>
      </c>
      <c r="L24" s="8">
        <f>MIN(J24,1)</f>
        <v/>
      </c>
      <c r="M24" t="inlineStr">
        <is>
          <t>Foundation Expansion Joint Repairs</t>
        </is>
      </c>
      <c r="N24" s="7">
        <f>IF(E24="GC","1st Call","Other")</f>
        <v/>
      </c>
      <c r="O24" s="7">
        <f>IF(L24&gt;=1,"Complete",IF(L24&gt;0,"In Progress","Not Started"))</f>
        <v/>
      </c>
      <c r="Q24" s="35">
        <f>IFERROR(MID($A$1,FIND(" acq",$A$1)-4,4)*1,"")</f>
        <v/>
      </c>
      <c r="R24" s="7" t="n"/>
      <c r="S24" s="111" t="n"/>
    </row>
    <row r="25">
      <c r="A25" s="7" t="n">
        <v>36</v>
      </c>
      <c r="B25" s="7" t="inlineStr">
        <is>
          <t>51071-00</t>
        </is>
      </c>
      <c r="C25" s="7" t="inlineStr">
        <is>
          <t>Gutters &amp; downspouts</t>
        </is>
      </c>
      <c r="D25" s="40" t="inlineStr">
        <is>
          <t>PNA  - Cleanout gutters and scuppers</t>
        </is>
      </c>
      <c r="E25" s="41" t="inlineStr">
        <is>
          <t>GC</t>
        </is>
      </c>
      <c r="F25" s="7" t="inlineStr">
        <is>
          <t>Year 1</t>
        </is>
      </c>
      <c r="G25" s="20" t="n">
        <v>8500</v>
      </c>
      <c r="H25" s="20" t="n">
        <v>8500</v>
      </c>
      <c r="I25" s="21">
        <f>G25-H25</f>
        <v/>
      </c>
      <c r="J25" s="8">
        <f>IF(G25=0,0,H25/G25)</f>
        <v/>
      </c>
      <c r="K25" s="35" t="n">
        <v>0</v>
      </c>
      <c r="L25" s="8">
        <f>MIN(J25,1)</f>
        <v/>
      </c>
      <c r="M25" t="inlineStr">
        <is>
          <t>PNA  - Cleanout gutters and scuppers</t>
        </is>
      </c>
      <c r="N25" s="7">
        <f>IF(E25="GC","1st Call","Other")</f>
        <v/>
      </c>
      <c r="O25" s="7">
        <f>IF(L25&gt;=1,"Complete",IF(L25&gt;0,"In Progress","Not Started"))</f>
        <v/>
      </c>
      <c r="Q25" s="35">
        <f>IFERROR(MID($A$1,FIND(" acq",$A$1)-4,4)*1,"")</f>
        <v/>
      </c>
      <c r="R25" s="7" t="n"/>
      <c r="S25" s="111" t="n"/>
    </row>
    <row r="26">
      <c r="A26" s="17" t="n">
        <v>42</v>
      </c>
      <c r="B26" s="7" t="inlineStr">
        <is>
          <t>51082-00</t>
        </is>
      </c>
      <c r="C26" s="7" t="inlineStr">
        <is>
          <t>Repair / replace wood trim</t>
        </is>
      </c>
      <c r="D26" s="40" t="inlineStr">
        <is>
          <t>PNA - Repair/replace rotted trim</t>
        </is>
      </c>
      <c r="E26" s="41" t="inlineStr">
        <is>
          <t>GC</t>
        </is>
      </c>
      <c r="F26" s="7" t="inlineStr">
        <is>
          <t>Year 1</t>
        </is>
      </c>
      <c r="G26" s="20" t="n">
        <v>8500</v>
      </c>
      <c r="H26" s="20" t="n">
        <v>8500</v>
      </c>
      <c r="I26" s="21">
        <f>G26-H26</f>
        <v/>
      </c>
      <c r="J26" s="8">
        <f>IF(G26=0,0,H26/G26)</f>
        <v/>
      </c>
      <c r="K26" s="35" t="n">
        <v>0</v>
      </c>
      <c r="L26" s="8">
        <f>MIN(J26,1)</f>
        <v/>
      </c>
      <c r="M26" t="inlineStr">
        <is>
          <t>PNA - Repair/replace rotted trim</t>
        </is>
      </c>
      <c r="N26" s="7">
        <f>IF(E26="GC","1st Call","Other")</f>
        <v/>
      </c>
      <c r="O26" s="7">
        <f>IF(L26&gt;=1,"Complete",IF(L26&gt;0,"In Progress","Not Started"))</f>
        <v/>
      </c>
      <c r="Q26" s="35">
        <f>IFERROR(MID($A$1,FIND(" acq",$A$1)-4,4)*1,"")</f>
        <v/>
      </c>
      <c r="R26" s="7" t="n"/>
      <c r="S26" s="111" t="n"/>
    </row>
    <row r="27">
      <c r="A27" s="7" t="n">
        <v>46</v>
      </c>
      <c r="B27" s="7" t="inlineStr">
        <is>
          <t>51993-00</t>
        </is>
      </c>
      <c r="C27" s="7" t="inlineStr">
        <is>
          <t>Fire Stops</t>
        </is>
      </c>
      <c r="D27" s="40" t="inlineStr">
        <is>
          <t>Install Fire Stops</t>
        </is>
      </c>
      <c r="E27" s="69" t="inlineStr">
        <is>
          <t>PMC</t>
        </is>
      </c>
      <c r="F27" s="7" t="inlineStr">
        <is>
          <t>Year 1</t>
        </is>
      </c>
      <c r="G27" s="20" t="n">
        <v>8075</v>
      </c>
      <c r="H27" s="20" t="n">
        <v>6119</v>
      </c>
      <c r="I27" s="21">
        <f>G27-H27</f>
        <v/>
      </c>
      <c r="J27" s="8">
        <f>IF(G27=0,0,H27/G27)</f>
        <v/>
      </c>
      <c r="K27" s="35" t="inlineStr">
        <is>
          <t>N/A</t>
        </is>
      </c>
      <c r="L27" s="8">
        <f>MIN(J27,1)</f>
        <v/>
      </c>
      <c r="M27" t="inlineStr">
        <is>
          <t>Install Fire Stops</t>
        </is>
      </c>
      <c r="N27" s="7">
        <f>IF(E27="GC","1st Call","Other")</f>
        <v/>
      </c>
      <c r="O27" s="7">
        <f>IF(L27&gt;=1,"Complete",IF(L27&gt;0,"In Progress","Not Started"))</f>
        <v/>
      </c>
      <c r="Q27" s="35">
        <f>IFERROR(MID($A$1,FIND(" acq",$A$1)-4,4)*1,"")</f>
        <v/>
      </c>
      <c r="R27" s="7" t="n"/>
      <c r="S27" s="111" t="n"/>
    </row>
    <row r="28">
      <c r="A28" s="17" t="n">
        <v>27</v>
      </c>
      <c r="B28" s="7" t="inlineStr">
        <is>
          <t>51130-00</t>
        </is>
      </c>
      <c r="C28" s="7" t="inlineStr">
        <is>
          <t>Storm sewer piping</t>
        </is>
      </c>
      <c r="D28" s="40" t="inlineStr">
        <is>
          <t>PNA - Clean out storm sewer catch basin</t>
        </is>
      </c>
      <c r="E28" s="41" t="inlineStr">
        <is>
          <t>GC</t>
        </is>
      </c>
      <c r="F28" s="7" t="inlineStr">
        <is>
          <t>Year 1</t>
        </is>
      </c>
      <c r="G28" s="20" t="n">
        <v>8000</v>
      </c>
      <c r="H28" s="20" t="n">
        <v>8000</v>
      </c>
      <c r="I28" s="21">
        <f>G28-H28</f>
        <v/>
      </c>
      <c r="J28" s="8">
        <f>IF(G28=0,0,H28/G28)</f>
        <v/>
      </c>
      <c r="K28" s="35" t="n">
        <v>0</v>
      </c>
      <c r="L28" s="8">
        <f>MIN(J28,1)</f>
        <v/>
      </c>
      <c r="M28" t="inlineStr">
        <is>
          <t>PNA - Clean out storm sewer catch basin</t>
        </is>
      </c>
      <c r="N28" s="7">
        <f>IF(E28="GC","1st Call","Other")</f>
        <v/>
      </c>
      <c r="O28" s="7">
        <f>IF(L28&gt;=1,"Complete",IF(L28&gt;0,"In Progress","Not Started"))</f>
        <v/>
      </c>
      <c r="Q28" s="35">
        <f>IFERROR(MID($A$1,FIND(" acq",$A$1)-4,4)*1,"")</f>
        <v/>
      </c>
      <c r="R28" s="7" t="n"/>
      <c r="S28" s="111" t="n"/>
    </row>
    <row r="29" ht="30" customHeight="1">
      <c r="A29" s="7" t="n">
        <v>43</v>
      </c>
      <c r="B29" s="7" t="inlineStr">
        <is>
          <t>51075-00</t>
        </is>
      </c>
      <c r="C29" s="7" t="inlineStr">
        <is>
          <t>Repair/Replace Soffit</t>
        </is>
      </c>
      <c r="D29" s="40" t="inlineStr">
        <is>
          <t>EPCA - Allowance to repair and replace all dry-rotted wood siding and soffits of the two-story residential buildings</t>
        </is>
      </c>
      <c r="E29" s="41" t="inlineStr">
        <is>
          <t>GC</t>
        </is>
      </c>
      <c r="F29" s="7" t="inlineStr">
        <is>
          <t>Year 1</t>
        </is>
      </c>
      <c r="G29" s="20" t="n">
        <v>6500</v>
      </c>
      <c r="H29" s="20" t="n">
        <v>6500</v>
      </c>
      <c r="I29" s="21">
        <f>G29-H29</f>
        <v/>
      </c>
      <c r="J29" s="8">
        <f>IF(G29=0,0,H29/G29)</f>
        <v/>
      </c>
      <c r="K29" s="35" t="n">
        <v>0</v>
      </c>
      <c r="L29" s="8">
        <f>MIN(J29,1)</f>
        <v/>
      </c>
      <c r="M29" t="inlineStr">
        <is>
          <t>EPCA - Allowance to repair and replace all dry-rotted wood siding and soffits of the two-story residential buildings</t>
        </is>
      </c>
      <c r="N29" s="7">
        <f>IF(E29="GC","1st Call","Other")</f>
        <v/>
      </c>
      <c r="O29" s="7">
        <f>IF(L29&gt;=1,"Complete",IF(L29&gt;0,"In Progress","Not Started"))</f>
        <v/>
      </c>
      <c r="Q29" s="35">
        <f>IFERROR(MID($A$1,FIND(" acq",$A$1)-4,4)*1,"")</f>
        <v/>
      </c>
      <c r="R29" s="7" t="n"/>
      <c r="S29" s="111" t="n"/>
    </row>
    <row r="30">
      <c r="A30" s="17" t="n">
        <v>37</v>
      </c>
      <c r="B30" s="7" t="inlineStr">
        <is>
          <t>51062-00</t>
        </is>
      </c>
      <c r="C30" s="7" t="inlineStr">
        <is>
          <t xml:space="preserve">Sealants &amp; caulking </t>
        </is>
      </c>
      <c r="D30" s="40" t="inlineStr">
        <is>
          <t>Roofing Sealants &amp; Caulking Repairs</t>
        </is>
      </c>
      <c r="E30" s="41" t="inlineStr">
        <is>
          <t>GC</t>
        </is>
      </c>
      <c r="F30" s="7" t="inlineStr">
        <is>
          <t>Year 1</t>
        </is>
      </c>
      <c r="G30" s="20" t="n">
        <v>4500</v>
      </c>
      <c r="H30" s="20" t="n">
        <v>4500</v>
      </c>
      <c r="I30" s="21">
        <f>G30-H30</f>
        <v/>
      </c>
      <c r="J30" s="8">
        <f>IF(G30=0,0,H30/G30)</f>
        <v/>
      </c>
      <c r="K30" s="35" t="n">
        <v>0</v>
      </c>
      <c r="L30" s="8">
        <f>MIN(J30,1)</f>
        <v/>
      </c>
      <c r="M30" t="inlineStr">
        <is>
          <t>Roofing Sealants &amp; Caulking Repairs</t>
        </is>
      </c>
      <c r="N30" s="7">
        <f>IF(E30="GC","1st Call","Other")</f>
        <v/>
      </c>
      <c r="O30" s="7">
        <f>IF(L30&gt;=1,"Complete",IF(L30&gt;0,"In Progress","Not Started"))</f>
        <v/>
      </c>
      <c r="Q30" s="35">
        <f>IFERROR(MID($A$1,FIND(" acq",$A$1)-4,4)*1,"")</f>
        <v/>
      </c>
      <c r="R30" s="7" t="n"/>
      <c r="S30" s="111" t="n"/>
    </row>
    <row r="31" ht="60" customHeight="1">
      <c r="A31" s="7" t="n">
        <v>19</v>
      </c>
      <c r="B31" s="7" t="inlineStr">
        <is>
          <t>51091-00</t>
        </is>
      </c>
      <c r="C31" s="7" t="inlineStr">
        <is>
          <t>ADA parking &amp; curb cuts</t>
        </is>
      </c>
      <c r="D31" s="40" t="inlineStr">
        <is>
          <t>Lender PCA - There is a van accessible parking space near the leasing office that is missing a pole-mounted sign.                                                                                         EPCA - Provide a compliant van-accessible parking space with compliant signage</t>
        </is>
      </c>
      <c r="E31" s="69" t="inlineStr">
        <is>
          <t>PMC</t>
        </is>
      </c>
      <c r="F31" s="7" t="inlineStr">
        <is>
          <t>Year 1</t>
        </is>
      </c>
      <c r="G31" s="20" t="n">
        <v>350</v>
      </c>
      <c r="H31" s="20" t="n">
        <v>101</v>
      </c>
      <c r="I31" s="21">
        <f>G31-H31</f>
        <v/>
      </c>
      <c r="J31" s="8">
        <f>IF(G31=0,0,H31/G31)</f>
        <v/>
      </c>
      <c r="K31" s="35" t="inlineStr">
        <is>
          <t>N/A</t>
        </is>
      </c>
      <c r="L31" s="8">
        <f>MIN(J31,1)</f>
        <v/>
      </c>
      <c r="M31" t="inlineStr">
        <is>
          <t xml:space="preserve">Lender PCA - There is a van accessible parking space near the leasing office that is missing a pole-mounted sign.                                                                                       </t>
        </is>
      </c>
      <c r="N31" s="7">
        <f>IF(E31="GC","1st Call","Other")</f>
        <v/>
      </c>
      <c r="O31" s="7">
        <f>IF(L31&gt;=1,"Complete",IF(L31&gt;0,"In Progress","Not Started"))</f>
        <v/>
      </c>
      <c r="Q31" s="35">
        <f>IFERROR(MID($A$1,FIND(" acq",$A$1)-4,4)*1,"")</f>
        <v/>
      </c>
      <c r="R31" s="7" t="n"/>
      <c r="S31" s="131" t="n">
        <v>45983</v>
      </c>
    </row>
    <row r="32">
      <c r="D32" s="40" t="n"/>
      <c r="E32" s="69" t="n"/>
      <c r="G32" s="20" t="n"/>
      <c r="H32" s="20" t="n"/>
      <c r="I32" s="21" t="n"/>
      <c r="J32" s="8" t="n"/>
      <c r="K32" s="35" t="n"/>
      <c r="L32" s="8" t="n"/>
      <c r="Q32" s="35" t="n"/>
      <c r="R32" s="7" t="n"/>
      <c r="S32" s="111" t="n"/>
    </row>
    <row r="33">
      <c r="C33" s="48" t="inlineStr">
        <is>
          <t>PROJECTS subtotal (excl. contingency/CM fee)</t>
        </is>
      </c>
      <c r="E33" s="68" t="n"/>
      <c r="G33" s="22">
        <f>SUM(G5:G31)</f>
        <v/>
      </c>
      <c r="H33" s="22">
        <f>SUM(H5:H31)</f>
        <v/>
      </c>
      <c r="I33" s="22">
        <f>SUM(I5:I31)</f>
        <v/>
      </c>
      <c r="J33" s="18">
        <f>IF(G33=0,0,H33/G33)</f>
        <v/>
      </c>
      <c r="K33" s="35" t="n"/>
      <c r="L33" s="8">
        <f>MIN(J33,1)</f>
        <v/>
      </c>
      <c r="O33" s="7">
        <f>IF(L33&gt;=1,"Complete",IF(L33&gt;0,"In Progress","Not Started"))</f>
        <v/>
      </c>
      <c r="Q33" s="35" t="n"/>
      <c r="R33" s="7" t="n"/>
      <c r="S33" s="111" t="n"/>
    </row>
    <row r="34">
      <c r="E34" s="52" t="n"/>
      <c r="K34" s="35" t="n"/>
      <c r="L34" s="8" t="n"/>
      <c r="Q34" s="35" t="n"/>
      <c r="R34" s="7" t="n"/>
      <c r="S34" s="111" t="n"/>
    </row>
    <row r="35">
      <c r="A35" s="7" t="n">
        <v>54</v>
      </c>
      <c r="B35" s="7" t="inlineStr">
        <is>
          <t>51190-00</t>
        </is>
      </c>
      <c r="C35" s="7" t="inlineStr">
        <is>
          <t>Construction Management Fee</t>
        </is>
      </c>
      <c r="D35" s="40" t="inlineStr">
        <is>
          <t>CM Fee</t>
        </is>
      </c>
      <c r="E35" s="67" t="inlineStr">
        <is>
          <t>CMF</t>
        </is>
      </c>
      <c r="F35" s="15" t="inlineStr">
        <is>
          <t>CM Fee</t>
        </is>
      </c>
      <c r="G35" s="20" t="n">
        <v>32663</v>
      </c>
      <c r="H35" s="20" t="n">
        <v>4946</v>
      </c>
      <c r="I35" s="21" t="n">
        <v>32663</v>
      </c>
      <c r="J35" s="8">
        <f>IF(G35=0,0,H35/G35)</f>
        <v/>
      </c>
      <c r="K35" s="35" t="inlineStr">
        <is>
          <t>N/A</t>
        </is>
      </c>
      <c r="L35" s="8">
        <f>MIN(J35,1)</f>
        <v/>
      </c>
      <c r="M35" t="inlineStr">
        <is>
          <t>CM Fee</t>
        </is>
      </c>
      <c r="N35" s="7">
        <f>IF(E35="GC","1st Call","Other")</f>
        <v/>
      </c>
      <c r="O35" s="7">
        <f>IF(L35&gt;=1,"Complete",IF(L35&gt;0,"In Progress","Not Started"))</f>
        <v/>
      </c>
      <c r="Q35" s="35">
        <f>IFERROR(MID($A$1,FIND(" acq",$A$1)-4,4)*1,"")</f>
        <v/>
      </c>
      <c r="R35" s="7" t="n"/>
      <c r="S35" s="111" t="n"/>
    </row>
    <row r="36">
      <c r="A36" s="7" t="n">
        <v>53</v>
      </c>
      <c r="B36" s="7" t="inlineStr">
        <is>
          <t>51180-00</t>
        </is>
      </c>
      <c r="C36" s="7" t="inlineStr">
        <is>
          <t>Contingency</t>
        </is>
      </c>
      <c r="D36" s="40" t="inlineStr">
        <is>
          <t>Contingency</t>
        </is>
      </c>
      <c r="E36" s="67" t="inlineStr">
        <is>
          <t>CON</t>
        </is>
      </c>
      <c r="F36" s="15" t="inlineStr">
        <is>
          <t>Contingency</t>
        </is>
      </c>
      <c r="G36" s="20" t="n">
        <v>31107</v>
      </c>
      <c r="H36" s="20" t="n">
        <v>0</v>
      </c>
      <c r="I36" s="21" t="n">
        <v>31107</v>
      </c>
      <c r="J36" s="8">
        <f>IF(G36=0,0,H36/G36)</f>
        <v/>
      </c>
      <c r="K36" s="35" t="inlineStr">
        <is>
          <t>N/A</t>
        </is>
      </c>
      <c r="L36" s="8">
        <f>MIN(J36,1)</f>
        <v/>
      </c>
      <c r="M36" t="inlineStr">
        <is>
          <t>Contingency</t>
        </is>
      </c>
      <c r="N36" s="7">
        <f>IF(E36="GC","1st Call","Other")</f>
        <v/>
      </c>
      <c r="O36" s="7">
        <f>IF(L36&gt;=1,"Complete",IF(L36&gt;0,"In Progress","Not Started"))</f>
        <v/>
      </c>
      <c r="Q36" s="35">
        <f>IFERROR(MID($A$1,FIND(" acq",$A$1)-4,4)*1,"")</f>
        <v/>
      </c>
      <c r="R36" s="7" t="n"/>
      <c r="S36" s="111" t="n"/>
    </row>
    <row r="37">
      <c r="K37" s="35" t="n"/>
      <c r="L37" s="8" t="n"/>
      <c r="Q37" s="35" t="n"/>
      <c r="R37" s="7" t="n"/>
      <c r="S37" s="111" t="n"/>
    </row>
    <row r="38">
      <c r="K38" s="35" t="n"/>
      <c r="S38" s="112" t="n"/>
    </row>
    <row r="39">
      <c r="K39" s="35" t="n"/>
      <c r="L39" s="18" t="n"/>
      <c r="M39" s="48" t="n"/>
      <c r="N39" s="48" t="n"/>
      <c r="O39" s="48" t="n"/>
      <c r="P39" s="48" t="n"/>
      <c r="Q39" s="18" t="n"/>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31"/>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T173"/>
  <sheetViews>
    <sheetView topLeftCell="C74" zoomScaleNormal="100" workbookViewId="0">
      <selection activeCell="K74"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Regency &amp; Lexington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41</v>
      </c>
      <c r="B5" s="7" t="inlineStr">
        <is>
          <t>51080-00</t>
        </is>
      </c>
      <c r="C5" s="7" t="inlineStr">
        <is>
          <t>Exterior building</t>
        </is>
      </c>
      <c r="D5" s="40" t="inlineStr">
        <is>
          <t>Paint community</t>
        </is>
      </c>
      <c r="E5" s="41" t="inlineStr">
        <is>
          <t>GC</t>
        </is>
      </c>
      <c r="F5" s="7" t="inlineStr">
        <is>
          <t>Year 1</t>
        </is>
      </c>
      <c r="G5" s="20" t="n">
        <v>239143</v>
      </c>
      <c r="H5" s="20" t="n">
        <v>297600</v>
      </c>
      <c r="I5" s="21">
        <f>G5-H5</f>
        <v/>
      </c>
      <c r="J5" s="8">
        <f>IF(G5=0,0,H5/G5)</f>
        <v/>
      </c>
      <c r="K5" s="35" t="n">
        <v>0</v>
      </c>
      <c r="L5" s="8">
        <f>MIN(J5,1)</f>
        <v/>
      </c>
      <c r="M5" t="inlineStr">
        <is>
          <t>Paint community</t>
        </is>
      </c>
      <c r="N5" s="7">
        <f>IF(E5="GC","1st Call","Other")</f>
        <v/>
      </c>
      <c r="O5" s="7">
        <f>IF(L5&gt;=1,"Complete",IF(L5&gt;0,"In Progress","Not Started"))</f>
        <v/>
      </c>
      <c r="Q5" s="35">
        <f>IFERROR(MID($A$1,FIND(" acq",$A$1)-4,4)*1,"")</f>
        <v/>
      </c>
      <c r="R5" s="7" t="n"/>
      <c r="S5" s="111" t="n"/>
    </row>
    <row r="6" ht="75" customHeight="1">
      <c r="A6" s="17" t="n">
        <v>34</v>
      </c>
      <c r="B6" s="7" t="inlineStr">
        <is>
          <t>51072-00</t>
        </is>
      </c>
      <c r="C6" s="7" t="inlineStr">
        <is>
          <t>Repair balcony framing &amp; decking</t>
        </is>
      </c>
      <c r="D6" s="40" t="inlineStr">
        <is>
          <t>SB 721 reports identified 1 required repair and other recommended repairs.  See reports for detail
PCA 4.2 - Repair waterproof coating at top of stair interface, and replace deteriorated fascia board. Any damaged rim joist should be sectionally replaced.</t>
        </is>
      </c>
      <c r="E6" s="41" t="inlineStr">
        <is>
          <t>GC</t>
        </is>
      </c>
      <c r="F6" s="7" t="inlineStr">
        <is>
          <t>Year 1</t>
        </is>
      </c>
      <c r="G6" s="20" t="n">
        <v>189643</v>
      </c>
      <c r="H6" s="20" t="n">
        <v>236000</v>
      </c>
      <c r="I6" s="21">
        <f>G6-H6</f>
        <v/>
      </c>
      <c r="J6" s="8">
        <f>IF(G6=0,0,H6/G6)</f>
        <v/>
      </c>
      <c r="K6" s="35" t="n">
        <v>0</v>
      </c>
      <c r="L6" s="8">
        <f>MIN(J6,1)</f>
        <v/>
      </c>
      <c r="M6" t="inlineStr">
        <is>
          <t>SB 721 reports identified 1 required repair and other recommended repairs.  See reports for detail
PCA 4.2 - Repair waterproof coating at top of stair interface, and replace deteriorated fascia board.</t>
        </is>
      </c>
      <c r="N6" s="7">
        <f>IF(E6="GC","1st Call","Other")</f>
        <v/>
      </c>
      <c r="O6" s="7">
        <f>IF(L6&gt;=1,"Complete",IF(L6&gt;0,"In Progress","Not Started"))</f>
        <v/>
      </c>
      <c r="Q6" s="35">
        <f>IFERROR(MID($A$1,FIND(" acq",$A$1)-4,4)*1,"")</f>
        <v/>
      </c>
      <c r="R6" s="7" t="n"/>
      <c r="S6" s="111" t="n"/>
    </row>
    <row r="7">
      <c r="A7" s="7" t="n">
        <v>100</v>
      </c>
      <c r="B7" s="7" t="inlineStr">
        <is>
          <t>51080-00</t>
        </is>
      </c>
      <c r="C7" s="7" t="inlineStr">
        <is>
          <t>Exterior building Paint</t>
        </is>
      </c>
      <c r="D7" s="40" t="inlineStr">
        <is>
          <t>Paint community</t>
        </is>
      </c>
      <c r="E7" s="41" t="inlineStr">
        <is>
          <t>GC</t>
        </is>
      </c>
      <c r="F7" s="7" t="inlineStr">
        <is>
          <t>Year 1</t>
        </is>
      </c>
      <c r="G7" s="20" t="n">
        <v>132857</v>
      </c>
      <c r="H7" s="20" t="n">
        <v>113732</v>
      </c>
      <c r="I7" s="21">
        <f>G7-H7</f>
        <v/>
      </c>
      <c r="J7" s="8">
        <f>IF(G7=0,0,H7/G7)</f>
        <v/>
      </c>
      <c r="K7" s="35" t="n">
        <v>2</v>
      </c>
      <c r="L7" s="8">
        <f>MIN(J7,1)</f>
        <v/>
      </c>
      <c r="M7" t="inlineStr">
        <is>
          <t>Paint community</t>
        </is>
      </c>
      <c r="N7" s="7">
        <f>IF(E7="GC","1st Call","Other")</f>
        <v/>
      </c>
      <c r="O7" s="7">
        <f>IF(L7&gt;=1,"Complete",IF(L7&gt;0,"In Progress","Not Started"))</f>
        <v/>
      </c>
      <c r="Q7" s="35">
        <f>IFERROR(MID($A$1,FIND(" acq",$A$1)-4,4)*1,"")</f>
        <v/>
      </c>
      <c r="R7" s="7" t="n"/>
      <c r="S7" s="111" t="n"/>
    </row>
    <row r="8" ht="30" customHeight="1">
      <c r="A8" s="17" t="n">
        <v>90</v>
      </c>
      <c r="B8" s="7" t="inlineStr">
        <is>
          <t>51072-00</t>
        </is>
      </c>
      <c r="C8" s="7" t="inlineStr">
        <is>
          <t>Repair balcony framing &amp; decking</t>
        </is>
      </c>
      <c r="D8" s="40" t="inlineStr">
        <is>
          <t>SB 721 reports identified 1 required repair and other recommended repairs.  See reports for detail</t>
        </is>
      </c>
      <c r="E8" s="41" t="inlineStr">
        <is>
          <t>GC</t>
        </is>
      </c>
      <c r="F8" s="7" t="inlineStr">
        <is>
          <t>Year 1</t>
        </is>
      </c>
      <c r="G8" s="20" t="n">
        <v>105357</v>
      </c>
      <c r="H8" s="20" t="n">
        <v>134350</v>
      </c>
      <c r="I8" s="21">
        <f>G8-H8</f>
        <v/>
      </c>
      <c r="J8" s="8">
        <f>IF(G8=0,0,H8/G8)</f>
        <v/>
      </c>
      <c r="K8" s="35" t="n">
        <v>0</v>
      </c>
      <c r="L8" s="8">
        <f>MIN(J8,1)</f>
        <v/>
      </c>
      <c r="M8" t="inlineStr">
        <is>
          <t>SB 721 reports identified 1 required repair and other recommended repairs.  See reports for detail</t>
        </is>
      </c>
      <c r="N8" s="7">
        <f>IF(E8="GC","1st Call","Other")</f>
        <v/>
      </c>
      <c r="O8" s="7">
        <f>IF(L8&gt;=1,"Complete",IF(L8&gt;0,"In Progress","Not Started"))</f>
        <v/>
      </c>
      <c r="Q8" s="35">
        <f>IFERROR(MID($A$1,FIND(" acq",$A$1)-4,4)*1,"")</f>
        <v/>
      </c>
      <c r="R8" s="7" t="n"/>
      <c r="S8" s="111" t="n"/>
    </row>
    <row r="9" ht="45" customHeight="1">
      <c r="A9" s="7" t="n">
        <v>16</v>
      </c>
      <c r="B9" s="7" t="inlineStr">
        <is>
          <t>51053-00</t>
        </is>
      </c>
      <c r="C9" s="7" t="inlineStr">
        <is>
          <t xml:space="preserve">Asphalt Coating </t>
        </is>
      </c>
      <c r="D9" s="40" t="inlineStr">
        <is>
          <t>Fill asphalt cracks 
Regency Equity PCA Item- 3.2.2- Asphalt seal coat and pavement markings/striping appear to be in good to fair condition.</t>
        </is>
      </c>
      <c r="E9" s="41" t="inlineStr">
        <is>
          <t>GC</t>
        </is>
      </c>
      <c r="F9" s="7" t="inlineStr">
        <is>
          <t>Year 1</t>
        </is>
      </c>
      <c r="G9" s="20" t="n">
        <v>91929</v>
      </c>
      <c r="H9" s="20" t="n">
        <v>42900</v>
      </c>
      <c r="I9" s="21">
        <f>G9-H9</f>
        <v/>
      </c>
      <c r="J9" s="8">
        <f>IF(G9=0,0,H9/G9)</f>
        <v/>
      </c>
      <c r="K9" s="35" t="n">
        <v>3</v>
      </c>
      <c r="L9" s="8">
        <f>MIN(J9,1)</f>
        <v/>
      </c>
      <c r="M9" t="inlineStr">
        <is>
          <t>Fill asphalt cracks 
Regency Equity PCA Item- 3.2.2- Asphalt seal coat and pavement markings/striping appear to be in good to fair condition.</t>
        </is>
      </c>
      <c r="N9" s="7">
        <f>IF(E9="GC","1st Call","Other")</f>
        <v/>
      </c>
      <c r="O9" s="7">
        <f>IF(L9&gt;=1,"Complete",IF(L9&gt;0,"In Progress","Not Started"))</f>
        <v/>
      </c>
      <c r="Q9" s="35">
        <f>IFERROR(MID($A$1,FIND(" acq",$A$1)-4,4)*1,"")</f>
        <v/>
      </c>
      <c r="R9" s="7" t="n"/>
      <c r="S9" s="111" t="n"/>
    </row>
    <row r="10" ht="30" customHeight="1">
      <c r="A10" s="17" t="n">
        <v>29</v>
      </c>
      <c r="B10" s="7" t="inlineStr">
        <is>
          <t>51092-00</t>
        </is>
      </c>
      <c r="C10" s="7" t="inlineStr">
        <is>
          <t xml:space="preserve">Install metal hardware </t>
        </is>
      </c>
      <c r="D10" s="40" t="inlineStr">
        <is>
          <t>PCA 4.1 - Install metal hardware connections at post-to-beam and post-to-foundation locations in crawlspaces</t>
        </is>
      </c>
      <c r="E10" s="41" t="inlineStr">
        <is>
          <t>GC</t>
        </is>
      </c>
      <c r="F10" s="7" t="inlineStr">
        <is>
          <t>Year 1</t>
        </is>
      </c>
      <c r="G10" s="20" t="n">
        <v>67500</v>
      </c>
      <c r="H10" s="20" t="n">
        <v>107500</v>
      </c>
      <c r="I10" s="21">
        <f>G10-H10</f>
        <v/>
      </c>
      <c r="J10" s="8">
        <f>IF(G10=0,0,H10/G10)</f>
        <v/>
      </c>
      <c r="K10" s="35" t="n">
        <v>0</v>
      </c>
      <c r="L10" s="8">
        <f>MIN(J10,1)</f>
        <v/>
      </c>
      <c r="M10" t="inlineStr">
        <is>
          <t>PCA 4.1 - Install metal hardware connections at post-to-beam and post-to-foundation locations in crawlspaces</t>
        </is>
      </c>
      <c r="N10" s="7">
        <f>IF(E10="GC","1st Call","Other")</f>
        <v/>
      </c>
      <c r="O10" s="7">
        <f>IF(L10&gt;=1,"Complete",IF(L10&gt;0,"In Progress","Not Started"))</f>
        <v/>
      </c>
      <c r="Q10" s="35">
        <f>IFERROR(MID($A$1,FIND(" acq",$A$1)-4,4)*1,"")</f>
        <v/>
      </c>
      <c r="R10" s="7" t="n"/>
      <c r="S10" s="111" t="n"/>
    </row>
    <row r="11">
      <c r="A11" s="7" t="n">
        <v>69</v>
      </c>
      <c r="B11" s="7" t="inlineStr">
        <is>
          <t>51053-00</t>
        </is>
      </c>
      <c r="C11" s="7" t="inlineStr">
        <is>
          <t xml:space="preserve">Asphalt Coating </t>
        </is>
      </c>
      <c r="D11" s="40" t="inlineStr">
        <is>
          <t>Filll asphalt cracks</t>
        </is>
      </c>
      <c r="E11" s="41" t="inlineStr">
        <is>
          <t>GC</t>
        </is>
      </c>
      <c r="F11" s="7" t="inlineStr">
        <is>
          <t>Year 1</t>
        </is>
      </c>
      <c r="G11" s="20" t="n">
        <v>51071</v>
      </c>
      <c r="H11" s="20" t="n">
        <v>0</v>
      </c>
      <c r="I11" s="21">
        <f>G11-H11</f>
        <v/>
      </c>
      <c r="J11" s="8">
        <f>IF(G11=0,0,H11/G11)</f>
        <v/>
      </c>
      <c r="K11" s="35" t="n">
        <v>4</v>
      </c>
      <c r="L11" s="8">
        <f>MIN(J11,1)</f>
        <v/>
      </c>
      <c r="M11" t="inlineStr">
        <is>
          <t>Filll asphalt cracks</t>
        </is>
      </c>
      <c r="N11" s="7">
        <f>IF(E11="GC","1st Call","Other")</f>
        <v/>
      </c>
      <c r="O11" s="7">
        <f>IF(L11&gt;=1,"Complete",IF(L11&gt;0,"In Progress","Not Started"))</f>
        <v/>
      </c>
      <c r="Q11" s="35">
        <f>IFERROR(MID($A$1,FIND(" acq",$A$1)-4,4)*1,"")</f>
        <v/>
      </c>
      <c r="R11" s="7" t="n"/>
      <c r="S11" s="111" t="n"/>
    </row>
    <row r="12">
      <c r="A12" s="17" t="n">
        <v>20</v>
      </c>
      <c r="B12" s="7" t="inlineStr">
        <is>
          <t>51023-00</t>
        </is>
      </c>
      <c r="C12" s="7" t="inlineStr">
        <is>
          <t>Resurface swimming pool</t>
        </is>
      </c>
      <c r="D12" s="40" t="inlineStr">
        <is>
          <t>Resurface two pools</t>
        </is>
      </c>
      <c r="E12" s="41" t="inlineStr">
        <is>
          <t>GC</t>
        </is>
      </c>
      <c r="F12" s="7" t="inlineStr">
        <is>
          <t>Year 1</t>
        </is>
      </c>
      <c r="G12" s="20" t="n">
        <v>44500</v>
      </c>
      <c r="H12" s="20" t="n">
        <v>71200</v>
      </c>
      <c r="I12" s="21">
        <f>G12-H12</f>
        <v/>
      </c>
      <c r="J12" s="8">
        <f>IF(G12=0,0,H12/G12)</f>
        <v/>
      </c>
      <c r="K12" s="35" t="n">
        <v>0</v>
      </c>
      <c r="L12" s="8">
        <f>MIN(J12,1)</f>
        <v/>
      </c>
      <c r="M12" t="inlineStr">
        <is>
          <t>Resurface two pools</t>
        </is>
      </c>
      <c r="N12" s="7">
        <f>IF(E12="GC","1st Call","Other")</f>
        <v/>
      </c>
      <c r="O12" s="7">
        <f>IF(L12&gt;=1,"Complete",IF(L12&gt;0,"In Progress","Not Started"))</f>
        <v/>
      </c>
      <c r="Q12" s="35">
        <f>IFERROR(MID($A$1,FIND(" acq",$A$1)-4,4)*1,"")</f>
        <v/>
      </c>
      <c r="R12" s="7" t="n"/>
      <c r="S12" s="111" t="n"/>
    </row>
    <row r="13">
      <c r="A13" s="7" t="n">
        <v>73</v>
      </c>
      <c r="B13" s="7" t="inlineStr">
        <is>
          <t>51023-00</t>
        </is>
      </c>
      <c r="C13" s="7" t="inlineStr">
        <is>
          <t>Resurface swimming pool</t>
        </is>
      </c>
      <c r="D13" s="40" t="inlineStr">
        <is>
          <t>Resurface two pools</t>
        </is>
      </c>
      <c r="E13" s="41" t="inlineStr">
        <is>
          <t>GC</t>
        </is>
      </c>
      <c r="F13" s="7" t="inlineStr">
        <is>
          <t>Year 1</t>
        </is>
      </c>
      <c r="G13" s="20" t="n">
        <v>44500</v>
      </c>
      <c r="H13" s="20" t="n">
        <v>0</v>
      </c>
      <c r="I13" s="21">
        <f>G13-H13</f>
        <v/>
      </c>
      <c r="J13" s="8">
        <f>IF(G13=0,0,H13/G13)</f>
        <v/>
      </c>
      <c r="K13" s="35" t="n">
        <v>4</v>
      </c>
      <c r="L13" s="8">
        <f>MIN(J13,1)</f>
        <v/>
      </c>
      <c r="M13" t="inlineStr">
        <is>
          <t>Resurface two pools</t>
        </is>
      </c>
      <c r="N13" s="7">
        <f>IF(E13="GC","1st Call","Other")</f>
        <v/>
      </c>
      <c r="O13" s="7">
        <f>IF(L13&gt;=1,"Complete",IF(L13&gt;0,"In Progress","Not Started"))</f>
        <v/>
      </c>
      <c r="Q13" s="35">
        <f>IFERROR(MID($A$1,FIND(" acq",$A$1)-4,4)*1,"")</f>
        <v/>
      </c>
      <c r="R13" s="7" t="n"/>
      <c r="S13" s="111" t="n"/>
    </row>
    <row r="14" ht="30" customHeight="1">
      <c r="A14" s="17" t="n">
        <v>83</v>
      </c>
      <c r="B14" s="7" t="inlineStr">
        <is>
          <t>51092-00</t>
        </is>
      </c>
      <c r="C14" s="7" t="inlineStr">
        <is>
          <t xml:space="preserve">Install metal hardware </t>
        </is>
      </c>
      <c r="D14" s="40" t="inlineStr">
        <is>
          <t>PCA 4.1 - Install metal hardware connections at post-to-beam and post-to-foundation locations in crawlspaces</t>
        </is>
      </c>
      <c r="E14" s="41" t="inlineStr">
        <is>
          <t>GC</t>
        </is>
      </c>
      <c r="F14" s="7" t="inlineStr">
        <is>
          <t>Year 1</t>
        </is>
      </c>
      <c r="G14" s="20" t="n">
        <v>40000</v>
      </c>
      <c r="H14" s="20" t="n">
        <v>0</v>
      </c>
      <c r="I14" s="21">
        <f>G14-H14</f>
        <v/>
      </c>
      <c r="J14" s="8">
        <f>IF(G14=0,0,H14/G14)</f>
        <v/>
      </c>
      <c r="K14" s="35" t="n">
        <v>4</v>
      </c>
      <c r="L14" s="8">
        <f>MIN(J14,1)</f>
        <v/>
      </c>
      <c r="M14" t="inlineStr">
        <is>
          <t>PCA 4.1 - Install metal hardware connections at post-to-beam and post-to-foundation locations in crawlspaces</t>
        </is>
      </c>
      <c r="N14" s="7">
        <f>IF(E14="GC","1st Call","Other")</f>
        <v/>
      </c>
      <c r="O14" s="7">
        <f>IF(L14&gt;=1,"Complete",IF(L14&gt;0,"In Progress","Not Started"))</f>
        <v/>
      </c>
      <c r="Q14" s="35">
        <f>IFERROR(MID($A$1,FIND(" acq",$A$1)-4,4)*1,"")</f>
        <v/>
      </c>
      <c r="R14" s="7" t="n"/>
      <c r="S14" s="111" t="n"/>
    </row>
    <row r="15" ht="60" customHeight="1">
      <c r="A15" s="7" t="n">
        <v>110</v>
      </c>
      <c r="B15" s="7" t="inlineStr">
        <is>
          <t>51130-00</t>
        </is>
      </c>
      <c r="C15" s="7" t="inlineStr">
        <is>
          <t>Galvanized Pipe Replacement</t>
        </is>
      </c>
      <c r="D15" s="40" t="inlineStr">
        <is>
          <t>Regency &amp; Lexington Equity PCA Item- 5.1- Galvanized steel pipe was observed at the buildings. Galvanized pipe is prone to developing pinhole leaks and is susceptible to corrosion inside the pipe, restricting water flow.</t>
        </is>
      </c>
      <c r="E15" s="41" t="inlineStr">
        <is>
          <t>GC</t>
        </is>
      </c>
      <c r="F15" s="7" t="inlineStr">
        <is>
          <t>Year 1</t>
        </is>
      </c>
      <c r="G15" s="20" t="n">
        <v>40000</v>
      </c>
      <c r="H15" s="20" t="n">
        <v>0</v>
      </c>
      <c r="I15" s="21">
        <f>G15-H15</f>
        <v/>
      </c>
      <c r="J15" s="8">
        <f>IF(G15=0,0,H15/G15)</f>
        <v/>
      </c>
      <c r="K15" s="35" t="n">
        <v>4</v>
      </c>
      <c r="L15" s="8">
        <f>MIN(J15,1)</f>
        <v/>
      </c>
      <c r="M15" t="inlineStr">
        <is>
          <t>Regency &amp; Lexington Equity PCA Item- 5.1- Galvanized steel pipe was observed at the buildings. Galvanized pipe is prone to developing pinhole leaks and is susceptible to corrosion inside the pipe, res</t>
        </is>
      </c>
      <c r="N15" s="7">
        <f>IF(E15="GC","1st Call","Other")</f>
        <v/>
      </c>
      <c r="O15" s="7">
        <f>IF(L15&gt;=1,"Complete",IF(L15&gt;0,"In Progress","Not Started"))</f>
        <v/>
      </c>
      <c r="Q15" s="35">
        <f>IFERROR(MID($A$1,FIND(" acq",$A$1)-4,4)*1,"")</f>
        <v/>
      </c>
      <c r="R15" s="7" t="n"/>
      <c r="S15" s="111" t="n"/>
    </row>
    <row r="16">
      <c r="A16" s="17" t="n">
        <v>58</v>
      </c>
      <c r="B16" s="7" t="inlineStr">
        <is>
          <t>51160-00</t>
        </is>
      </c>
      <c r="C16" s="7" t="inlineStr">
        <is>
          <t>Energy Retrofit</t>
        </is>
      </c>
      <c r="D16" s="40" t="inlineStr">
        <is>
          <t>Echelon upfront costs</t>
        </is>
      </c>
      <c r="E16" s="67" t="inlineStr">
        <is>
          <t>Capex</t>
        </is>
      </c>
      <c r="F16" s="7" t="inlineStr">
        <is>
          <t>Year 1</t>
        </is>
      </c>
      <c r="G16" s="20" t="n">
        <v>38441</v>
      </c>
      <c r="H16" s="20" t="n">
        <v>0</v>
      </c>
      <c r="I16" s="21">
        <f>G16-H16</f>
        <v/>
      </c>
      <c r="J16" s="8">
        <f>IF(G16=0,0,H16/G16)</f>
        <v/>
      </c>
      <c r="K16" s="35" t="inlineStr">
        <is>
          <t>N/A</t>
        </is>
      </c>
      <c r="L16" s="8">
        <f>MIN(J16,1)</f>
        <v/>
      </c>
      <c r="M16" t="inlineStr">
        <is>
          <t>Echelon upfront costs</t>
        </is>
      </c>
      <c r="N16" s="7">
        <f>IF(E16="GC","1st Call","Other")</f>
        <v/>
      </c>
      <c r="O16" s="7">
        <f>IF(L16&gt;=1,"Complete",IF(L16&gt;0,"In Progress","Not Started"))</f>
        <v/>
      </c>
      <c r="Q16" s="35">
        <f>IFERROR(MID($A$1,FIND(" acq",$A$1)-4,4)*1,"")</f>
        <v/>
      </c>
      <c r="R16" s="7" t="n"/>
      <c r="S16" s="111" t="n"/>
    </row>
    <row r="17">
      <c r="A17" s="7" t="n">
        <v>42</v>
      </c>
      <c r="B17" s="7" t="inlineStr">
        <is>
          <t>51082-00</t>
        </is>
      </c>
      <c r="C17" s="7" t="inlineStr">
        <is>
          <t>Repair / replace wood trim</t>
        </is>
      </c>
      <c r="D17" s="40" t="inlineStr">
        <is>
          <t>Replace rotted fascia and trim</t>
        </is>
      </c>
      <c r="E17" s="41" t="inlineStr">
        <is>
          <t>GC</t>
        </is>
      </c>
      <c r="F17" s="7" t="inlineStr">
        <is>
          <t>Year 1</t>
        </is>
      </c>
      <c r="G17" s="20" t="n">
        <v>36000</v>
      </c>
      <c r="H17" s="20" t="n">
        <v>57600</v>
      </c>
      <c r="I17" s="21">
        <f>G17-H17</f>
        <v/>
      </c>
      <c r="J17" s="8">
        <f>IF(G17=0,0,H17/G17)</f>
        <v/>
      </c>
      <c r="K17" s="35" t="n">
        <v>0</v>
      </c>
      <c r="L17" s="8">
        <f>MIN(J17,1)</f>
        <v/>
      </c>
      <c r="M17" t="inlineStr">
        <is>
          <t>Replace rotted fascia and trim</t>
        </is>
      </c>
      <c r="N17" s="7">
        <f>IF(E17="GC","1st Call","Other")</f>
        <v/>
      </c>
      <c r="O17" s="7">
        <f>IF(L17&gt;=1,"Complete",IF(L17&gt;0,"In Progress","Not Started"))</f>
        <v/>
      </c>
      <c r="Q17" s="35">
        <f>IFERROR(MID($A$1,FIND(" acq",$A$1)-4,4)*1,"")</f>
        <v/>
      </c>
      <c r="R17" s="7" t="n"/>
      <c r="S17" s="111" t="n"/>
    </row>
    <row r="18" ht="30" customHeight="1">
      <c r="A18" s="17" t="n">
        <v>101</v>
      </c>
      <c r="B18" s="7" t="inlineStr">
        <is>
          <t>51082-00</t>
        </is>
      </c>
      <c r="C18" s="7" t="inlineStr">
        <is>
          <t>Repair / replace wood trim
Repair exposed lumber and</t>
        </is>
      </c>
      <c r="D18" s="40" t="inlineStr">
        <is>
          <t>Replace rotted fascia and trim 
PCA 4.4.1 -  Repair exposed lumber and elevation changes.</t>
        </is>
      </c>
      <c r="E18" s="41" t="inlineStr">
        <is>
          <t>GC</t>
        </is>
      </c>
      <c r="F18" s="7" t="inlineStr">
        <is>
          <t>Year 1</t>
        </is>
      </c>
      <c r="G18" s="20" t="n">
        <v>36000</v>
      </c>
      <c r="H18" s="20" t="n">
        <v>0</v>
      </c>
      <c r="I18" s="21">
        <f>G18-H18</f>
        <v/>
      </c>
      <c r="J18" s="8">
        <f>IF(G18=0,0,H18/G18)</f>
        <v/>
      </c>
      <c r="K18" s="35" t="n">
        <v>4</v>
      </c>
      <c r="L18" s="8">
        <f>MIN(J18,1)</f>
        <v/>
      </c>
      <c r="M18" t="inlineStr">
        <is>
          <t>Replace rotted fascia and trim 
PCA 4.4.1 -  Repair exposed lumber and elevation changes.</t>
        </is>
      </c>
      <c r="N18" s="7">
        <f>IF(E18="GC","1st Call","Other")</f>
        <v/>
      </c>
      <c r="O18" s="7">
        <f>IF(L18&gt;=1,"Complete",IF(L18&gt;0,"In Progress","Not Started"))</f>
        <v/>
      </c>
      <c r="Q18" s="35">
        <f>IFERROR(MID($A$1,FIND(" acq",$A$1)-4,4)*1,"")</f>
        <v/>
      </c>
      <c r="R18" s="7" t="n"/>
      <c r="S18" s="111" t="n"/>
    </row>
    <row r="19" ht="30" customHeight="1">
      <c r="A19" s="7" t="n">
        <v>54</v>
      </c>
      <c r="B19" s="7" t="inlineStr">
        <is>
          <t>51130-00</t>
        </is>
      </c>
      <c r="C19" s="7" t="inlineStr">
        <is>
          <t>Galvanized Pipe Replacement</t>
        </is>
      </c>
      <c r="D19" s="40" t="inlineStr">
        <is>
          <t>Regency &amp; Lexington Equity PCA Item- 5.1- Galvanized steel pipe was observed at the buildings.</t>
        </is>
      </c>
      <c r="E19" s="41" t="inlineStr">
        <is>
          <t>GC</t>
        </is>
      </c>
      <c r="F19" s="7" t="inlineStr">
        <is>
          <t>Year 1</t>
        </is>
      </c>
      <c r="G19" s="20" t="n">
        <v>30000</v>
      </c>
      <c r="H19" s="20" t="n">
        <v>0</v>
      </c>
      <c r="I19" s="21">
        <f>G19-H19</f>
        <v/>
      </c>
      <c r="J19" s="8">
        <f>IF(G19=0,0,H19/G19)</f>
        <v/>
      </c>
      <c r="K19" s="35" t="n">
        <v>4</v>
      </c>
      <c r="L19" s="8">
        <f>MIN(J19,1)</f>
        <v/>
      </c>
      <c r="M19" t="inlineStr">
        <is>
          <t>Regency &amp; Lexington Equity PCA Item- 5.1- Galvanized steel pipe was observed at the buildings.</t>
        </is>
      </c>
      <c r="N19" s="7">
        <f>IF(E19="GC","1st Call","Other")</f>
        <v/>
      </c>
      <c r="O19" s="7">
        <f>IF(L19&gt;=1,"Complete",IF(L19&gt;0,"In Progress","Not Started"))</f>
        <v/>
      </c>
      <c r="Q19" s="35">
        <f>IFERROR(MID($A$1,FIND(" acq",$A$1)-4,4)*1,"")</f>
        <v/>
      </c>
      <c r="R19" s="7" t="n"/>
      <c r="S19" s="111" t="n"/>
    </row>
    <row r="20" ht="30" customHeight="1">
      <c r="A20" s="17" t="n">
        <v>86</v>
      </c>
      <c r="B20" s="7" t="inlineStr">
        <is>
          <t>51082-00</t>
        </is>
      </c>
      <c r="C20" s="7" t="inlineStr">
        <is>
          <t>Allowance to replace deteriorated wood trim, fascia,</t>
        </is>
      </c>
      <c r="D20" s="40" t="inlineStr">
        <is>
          <t>PCA 4.2-Allowance to replace deteriorated wood trim, fascia, rim joists and sheathing at elevated walkways and landings.</t>
        </is>
      </c>
      <c r="E20" s="41" t="inlineStr">
        <is>
          <t>GC</t>
        </is>
      </c>
      <c r="F20" s="7" t="inlineStr">
        <is>
          <t>Year 1</t>
        </is>
      </c>
      <c r="G20" s="20" t="n">
        <v>30000</v>
      </c>
      <c r="H20" s="20" t="n">
        <v>24000</v>
      </c>
      <c r="I20" s="21">
        <f>G20-H20</f>
        <v/>
      </c>
      <c r="J20" s="8">
        <f>IF(G20=0,0,H20/G20)</f>
        <v/>
      </c>
      <c r="K20" s="35" t="n">
        <v>2</v>
      </c>
      <c r="L20" s="8">
        <f>MIN(J20,1)</f>
        <v/>
      </c>
      <c r="M20" t="inlineStr">
        <is>
          <t>PCA 4.2-Allowance to replace deteriorated wood trim, fascia, rim joists and sheathing at elevated walkways and landings.</t>
        </is>
      </c>
      <c r="N20" s="7">
        <f>IF(E20="GC","1st Call","Other")</f>
        <v/>
      </c>
      <c r="O20" s="7">
        <f>IF(L20&gt;=1,"Complete",IF(L20&gt;0,"In Progress","Not Started"))</f>
        <v/>
      </c>
      <c r="Q20" s="35">
        <f>IFERROR(MID($A$1,FIND(" acq",$A$1)-4,4)*1,"")</f>
        <v/>
      </c>
      <c r="R20" s="7" t="n"/>
      <c r="S20" s="111" t="n"/>
    </row>
    <row r="21" ht="45" customHeight="1">
      <c r="A21" s="7" t="n">
        <v>60</v>
      </c>
      <c r="B21" s="7" t="inlineStr">
        <is>
          <t>51140-00</t>
        </is>
      </c>
      <c r="C21" s="7" t="inlineStr">
        <is>
          <t>Electrical distribution</t>
        </is>
      </c>
      <c r="D21" s="40" t="inlineStr">
        <is>
          <t>Inspect and repair lighting controllers on all buildings, 
Equity PCA Item- 5.3- The site contact reported no recent Infrared (IR) scans of electrical equipment. NFPA 70B</t>
        </is>
      </c>
      <c r="E21" s="41" t="inlineStr">
        <is>
          <t>GC</t>
        </is>
      </c>
      <c r="F21" s="7" t="inlineStr">
        <is>
          <t>Year 1</t>
        </is>
      </c>
      <c r="G21" s="20" t="n">
        <v>28143</v>
      </c>
      <c r="H21" s="20" t="n">
        <v>13800</v>
      </c>
      <c r="I21" s="21">
        <f>G21-H21</f>
        <v/>
      </c>
      <c r="J21" s="8">
        <f>IF(G21=0,0,H21/G21)</f>
        <v/>
      </c>
      <c r="K21" s="35" t="n">
        <v>3</v>
      </c>
      <c r="L21" s="8">
        <f>MIN(J21,1)</f>
        <v/>
      </c>
      <c r="M21" t="inlineStr">
        <is>
          <t>Inspect and repair lighting controllers on all buildings, 
Equity PCA Item- 5.3- The site contact reported no recent Infrared (IR) scans of electrical equipment. NFPA 70B</t>
        </is>
      </c>
      <c r="N21" s="7">
        <f>IF(E21="GC","1st Call","Other")</f>
        <v/>
      </c>
      <c r="O21" s="7">
        <f>IF(L21&gt;=1,"Complete",IF(L21&gt;0,"In Progress","Not Started"))</f>
        <v/>
      </c>
      <c r="Q21" s="35">
        <f>IFERROR(MID($A$1,FIND(" acq",$A$1)-4,4)*1,"")</f>
        <v/>
      </c>
      <c r="R21" s="7" t="n"/>
      <c r="S21" s="111" t="n"/>
    </row>
    <row r="22">
      <c r="A22" s="17" t="n">
        <v>114</v>
      </c>
      <c r="B22" s="7" t="inlineStr">
        <is>
          <t>51160-00</t>
        </is>
      </c>
      <c r="C22" s="7" t="inlineStr">
        <is>
          <t>Energy Retrofit</t>
        </is>
      </c>
      <c r="D22" s="40" t="inlineStr">
        <is>
          <t>Echelon upfront costs</t>
        </is>
      </c>
      <c r="E22" s="67" t="inlineStr">
        <is>
          <t>Capex</t>
        </is>
      </c>
      <c r="F22" s="7" t="inlineStr">
        <is>
          <t>Year 1</t>
        </is>
      </c>
      <c r="G22" s="20" t="n">
        <v>27121</v>
      </c>
      <c r="H22" s="20" t="n">
        <v>0</v>
      </c>
      <c r="I22" s="21">
        <f>G22-H22</f>
        <v/>
      </c>
      <c r="J22" s="8">
        <f>IF(G22=0,0,H22/G22)</f>
        <v/>
      </c>
      <c r="K22" s="35" t="inlineStr">
        <is>
          <t>N/A</t>
        </is>
      </c>
      <c r="L22" s="8">
        <f>MIN(J22,1)</f>
        <v/>
      </c>
      <c r="M22" t="inlineStr">
        <is>
          <t>Echelon upfront costs</t>
        </is>
      </c>
      <c r="N22" s="7">
        <f>IF(E22="GC","1st Call","Other")</f>
        <v/>
      </c>
      <c r="O22" s="7">
        <f>IF(L22&gt;=1,"Complete",IF(L22&gt;0,"In Progress","Not Started"))</f>
        <v/>
      </c>
      <c r="Q22" s="35">
        <f>IFERROR(MID($A$1,FIND(" acq",$A$1)-4,4)*1,"")</f>
        <v/>
      </c>
      <c r="R22" s="7" t="n"/>
      <c r="S22" s="111" t="n"/>
    </row>
    <row r="23" ht="60" customHeight="1">
      <c r="A23" s="7" t="n">
        <v>36</v>
      </c>
      <c r="B23" s="7" t="inlineStr">
        <is>
          <t>51062-00</t>
        </is>
      </c>
      <c r="C23" s="7" t="inlineStr">
        <is>
          <t>Asphalt composite shingle roofing
Repair loose grave</t>
        </is>
      </c>
      <c r="D23" s="40" t="inlineStr">
        <is>
          <t>Roof tune-up to include gravel. Reseal and secure gravel stop and drip edge.
PCA 4.4.1 - Repair loose gravel stop and open perimeter flashing.
PCA 4.4.1- Repair membrane and deck buckles</t>
        </is>
      </c>
      <c r="E23" s="41" t="inlineStr">
        <is>
          <t>GC</t>
        </is>
      </c>
      <c r="F23" s="7" t="inlineStr">
        <is>
          <t>Year 1</t>
        </is>
      </c>
      <c r="G23" s="20" t="n">
        <v>27000</v>
      </c>
      <c r="H23" s="20" t="n">
        <v>125000</v>
      </c>
      <c r="I23" s="21">
        <f>G23-H23</f>
        <v/>
      </c>
      <c r="J23" s="8">
        <f>IF(G23=0,0,H23/G23)</f>
        <v/>
      </c>
      <c r="K23" s="35" t="n">
        <v>0</v>
      </c>
      <c r="L23" s="8">
        <f>MIN(J23,1)</f>
        <v/>
      </c>
      <c r="M23" t="inlineStr">
        <is>
          <t>Roof tune-up to include gravel. Reseal and secure gravel stop and drip edge.
PCA 4.4.1 - Repair loose gravel stop and open perimeter flashing.
PCA 4.4.1- Repair membrane and deck buckles</t>
        </is>
      </c>
      <c r="N23" s="7">
        <f>IF(E23="GC","1st Call","Other")</f>
        <v/>
      </c>
      <c r="O23" s="7">
        <f>IF(L23&gt;=1,"Complete",IF(L23&gt;0,"In Progress","Not Started"))</f>
        <v/>
      </c>
      <c r="Q23" s="35">
        <f>IFERROR(MID($A$1,FIND(" acq",$A$1)-4,4)*1,"")</f>
        <v/>
      </c>
      <c r="R23" s="7" t="n"/>
      <c r="S23" s="111" t="n"/>
    </row>
    <row r="24" ht="45" customHeight="1">
      <c r="A24" s="17" t="n">
        <v>47</v>
      </c>
      <c r="B24" s="7" t="inlineStr">
        <is>
          <t>51011-00</t>
        </is>
      </c>
      <c r="C24" s="7" t="inlineStr">
        <is>
          <t>Pool Furniture</t>
        </is>
      </c>
      <c r="D24" s="40" t="inlineStr">
        <is>
          <t>No furniture currently, need chaises and other furniture for main pool.  Tables/chairs and armcharis only for 2nd pool due to lack of space</t>
        </is>
      </c>
      <c r="E24" s="67" t="inlineStr">
        <is>
          <t>Capex</t>
        </is>
      </c>
      <c r="F24" s="7" t="inlineStr">
        <is>
          <t>Year 1</t>
        </is>
      </c>
      <c r="G24" s="20" t="n">
        <v>25000</v>
      </c>
      <c r="H24" s="20" t="n">
        <v>0</v>
      </c>
      <c r="I24" s="21">
        <f>G24-H24</f>
        <v/>
      </c>
      <c r="J24" s="8">
        <f>IF(G24=0,0,H24/G24)</f>
        <v/>
      </c>
      <c r="K24" s="35" t="inlineStr">
        <is>
          <t>N/A</t>
        </is>
      </c>
      <c r="L24" s="8">
        <f>MIN(J24,1)</f>
        <v/>
      </c>
      <c r="M24" t="inlineStr">
        <is>
          <t>No furniture currently, need chaises and other furniture for main pool.  Tables/chairs and armcharis only for 2nd pool due to lack of space</t>
        </is>
      </c>
      <c r="N24" s="7">
        <f>IF(E24="GC","1st Call","Other")</f>
        <v/>
      </c>
      <c r="O24" s="7">
        <f>IF(L24&gt;=1,"Complete",IF(L24&gt;0,"In Progress","Not Started"))</f>
        <v/>
      </c>
      <c r="Q24" s="35">
        <f>IFERROR(MID($A$1,FIND(" acq",$A$1)-4,4)*1,"")</f>
        <v/>
      </c>
      <c r="R24" s="7" t="n"/>
      <c r="S24" s="111" t="n"/>
    </row>
    <row r="25">
      <c r="A25" s="7" t="n">
        <v>52</v>
      </c>
      <c r="B25" s="7" t="inlineStr">
        <is>
          <t>51993-00</t>
        </is>
      </c>
      <c r="C25" s="7" t="inlineStr">
        <is>
          <t>Security Camera System</t>
        </is>
      </c>
      <c r="D25" s="40" t="inlineStr">
        <is>
          <t>Don't have anything, budget for a new system</t>
        </is>
      </c>
      <c r="E25" s="67" t="inlineStr">
        <is>
          <t>Capex</t>
        </is>
      </c>
      <c r="F25" s="7" t="inlineStr">
        <is>
          <t>Year 1</t>
        </is>
      </c>
      <c r="G25" s="20" t="n">
        <v>25000</v>
      </c>
      <c r="H25" s="20" t="n">
        <v>0</v>
      </c>
      <c r="I25" s="21">
        <f>G25-H25</f>
        <v/>
      </c>
      <c r="J25" s="8">
        <f>IF(G25=0,0,H25/G25)</f>
        <v/>
      </c>
      <c r="K25" s="35" t="inlineStr">
        <is>
          <t>N/A</t>
        </is>
      </c>
      <c r="L25" s="8">
        <f>MIN(J25,1)</f>
        <v/>
      </c>
      <c r="M25" t="inlineStr">
        <is>
          <t>Don't have anything, budget for a new system</t>
        </is>
      </c>
      <c r="N25" s="7">
        <f>IF(E25="GC","1st Call","Other")</f>
        <v/>
      </c>
      <c r="O25" s="7">
        <f>IF(L25&gt;=1,"Complete",IF(L25&gt;0,"In Progress","Not Started"))</f>
        <v/>
      </c>
      <c r="Q25" s="35">
        <f>IFERROR(MID($A$1,FIND(" acq",$A$1)-4,4)*1,"")</f>
        <v/>
      </c>
      <c r="R25" s="7" t="n"/>
      <c r="S25" s="111" t="n"/>
    </row>
    <row r="26">
      <c r="A26" s="17" t="n">
        <v>107</v>
      </c>
      <c r="B26" s="7" t="inlineStr">
        <is>
          <t>51993-00</t>
        </is>
      </c>
      <c r="C26" s="7" t="inlineStr">
        <is>
          <t>Security Camera System</t>
        </is>
      </c>
      <c r="D26" s="40" t="inlineStr">
        <is>
          <t>Don't have anything, budget for a new system</t>
        </is>
      </c>
      <c r="E26" s="67" t="inlineStr">
        <is>
          <t>Capex</t>
        </is>
      </c>
      <c r="F26" s="7" t="inlineStr">
        <is>
          <t>Year 1</t>
        </is>
      </c>
      <c r="G26" s="20" t="n">
        <v>25000</v>
      </c>
      <c r="H26" s="20" t="n">
        <v>0</v>
      </c>
      <c r="I26" s="21">
        <f>G26-H26</f>
        <v/>
      </c>
      <c r="J26" s="8">
        <f>IF(G26=0,0,H26/G26)</f>
        <v/>
      </c>
      <c r="K26" s="35" t="inlineStr">
        <is>
          <t>N/A</t>
        </is>
      </c>
      <c r="L26" s="8">
        <f>MIN(J26,1)</f>
        <v/>
      </c>
      <c r="M26" t="inlineStr">
        <is>
          <t>Don't have anything, budget for a new system</t>
        </is>
      </c>
      <c r="N26" s="7">
        <f>IF(E26="GC","1st Call","Other")</f>
        <v/>
      </c>
      <c r="O26" s="7">
        <f>IF(L26&gt;=1,"Complete",IF(L26&gt;0,"In Progress","Not Started"))</f>
        <v/>
      </c>
      <c r="Q26" s="35">
        <f>IFERROR(MID($A$1,FIND(" acq",$A$1)-4,4)*1,"")</f>
        <v/>
      </c>
      <c r="R26" s="7" t="n"/>
      <c r="S26" s="111" t="n"/>
    </row>
    <row r="27">
      <c r="A27" s="7" t="n">
        <v>17</v>
      </c>
      <c r="B27" s="7" t="inlineStr">
        <is>
          <t>51091-00</t>
        </is>
      </c>
      <c r="C27" s="7" t="inlineStr">
        <is>
          <t>ADA parking &amp; curb cuts</t>
        </is>
      </c>
      <c r="D27" s="40" t="inlineStr">
        <is>
          <t>Repair trip hazards</t>
        </is>
      </c>
      <c r="E27" s="41" t="inlineStr">
        <is>
          <t>GC</t>
        </is>
      </c>
      <c r="F27" s="7" t="inlineStr">
        <is>
          <t>Year 1</t>
        </is>
      </c>
      <c r="G27" s="20" t="n">
        <v>24429</v>
      </c>
      <c r="H27" s="20" t="n">
        <v>38000</v>
      </c>
      <c r="I27" s="21">
        <f>G27-H27</f>
        <v/>
      </c>
      <c r="J27" s="8">
        <f>IF(G27=0,0,H27/G27)</f>
        <v/>
      </c>
      <c r="K27" s="35" t="n">
        <v>0</v>
      </c>
      <c r="L27" s="8">
        <f>MIN(J27,1)</f>
        <v/>
      </c>
      <c r="M27" t="inlineStr">
        <is>
          <t>Repair trip hazards</t>
        </is>
      </c>
      <c r="N27" s="7">
        <f>IF(E27="GC","1st Call","Other")</f>
        <v/>
      </c>
      <c r="O27" s="7">
        <f>IF(L27&gt;=1,"Complete",IF(L27&gt;0,"In Progress","Not Started"))</f>
        <v/>
      </c>
      <c r="Q27" s="35">
        <f>IFERROR(MID($A$1,FIND(" acq",$A$1)-4,4)*1,"")</f>
        <v/>
      </c>
      <c r="R27" s="7" t="n"/>
      <c r="S27" s="111" t="n"/>
    </row>
    <row r="28">
      <c r="A28" s="17" t="n">
        <v>40</v>
      </c>
      <c r="B28" s="7" t="inlineStr">
        <is>
          <t>51075-00</t>
        </is>
      </c>
      <c r="C28" s="7" t="inlineStr">
        <is>
          <t>Repair / replace wood siding</t>
        </is>
      </c>
      <c r="D28" s="40" t="inlineStr">
        <is>
          <t>Replace rotted t-111 siding</t>
        </is>
      </c>
      <c r="E28" s="41" t="inlineStr">
        <is>
          <t>GC</t>
        </is>
      </c>
      <c r="F28" s="7" t="inlineStr">
        <is>
          <t>Year 1</t>
        </is>
      </c>
      <c r="G28" s="20" t="n">
        <v>24000</v>
      </c>
      <c r="H28" s="20" t="n">
        <v>48000</v>
      </c>
      <c r="I28" s="21">
        <f>G28-H28</f>
        <v/>
      </c>
      <c r="J28" s="8">
        <f>IF(G28=0,0,H28/G28)</f>
        <v/>
      </c>
      <c r="K28" s="35" t="n">
        <v>0</v>
      </c>
      <c r="L28" s="8">
        <f>MIN(J28,1)</f>
        <v/>
      </c>
      <c r="M28" t="inlineStr">
        <is>
          <t>Replace rotted t-111 siding</t>
        </is>
      </c>
      <c r="N28" s="7">
        <f>IF(E28="GC","1st Call","Other")</f>
        <v/>
      </c>
      <c r="O28" s="7">
        <f>IF(L28&gt;=1,"Complete",IF(L28&gt;0,"In Progress","Not Started"))</f>
        <v/>
      </c>
      <c r="Q28" s="35">
        <f>IFERROR(MID($A$1,FIND(" acq",$A$1)-4,4)*1,"")</f>
        <v/>
      </c>
      <c r="R28" s="7" t="n"/>
      <c r="S28" s="111" t="n"/>
    </row>
    <row r="29">
      <c r="A29" s="7" t="n">
        <v>99</v>
      </c>
      <c r="B29" s="7" t="inlineStr">
        <is>
          <t>51075-00</t>
        </is>
      </c>
      <c r="C29" s="7" t="inlineStr">
        <is>
          <t>Repair / replace wood siding</t>
        </is>
      </c>
      <c r="D29" s="40" t="inlineStr">
        <is>
          <t>Replace rotted t-111 siding</t>
        </is>
      </c>
      <c r="E29" s="41" t="inlineStr">
        <is>
          <t>GC</t>
        </is>
      </c>
      <c r="F29" s="7" t="inlineStr">
        <is>
          <t>Year 1</t>
        </is>
      </c>
      <c r="G29" s="20" t="n">
        <v>24000</v>
      </c>
      <c r="H29" s="20" t="n">
        <v>25000</v>
      </c>
      <c r="I29" s="21">
        <f>G29-H29</f>
        <v/>
      </c>
      <c r="J29" s="8">
        <f>IF(G29=0,0,H29/G29)</f>
        <v/>
      </c>
      <c r="K29" s="35" t="n">
        <v>0</v>
      </c>
      <c r="L29" s="8">
        <f>MIN(J29,1)</f>
        <v/>
      </c>
      <c r="M29" t="inlineStr">
        <is>
          <t>Replace rotted t-111 siding</t>
        </is>
      </c>
      <c r="N29" s="7">
        <f>IF(E29="GC","1st Call","Other")</f>
        <v/>
      </c>
      <c r="O29" s="7">
        <f>IF(L29&gt;=1,"Complete",IF(L29&gt;0,"In Progress","Not Started"))</f>
        <v/>
      </c>
      <c r="Q29" s="35">
        <f>IFERROR(MID($A$1,FIND(" acq",$A$1)-4,4)*1,"")</f>
        <v/>
      </c>
      <c r="R29" s="7" t="n"/>
      <c r="S29" s="111" t="n"/>
    </row>
    <row r="30">
      <c r="A30" s="17" t="n">
        <v>79</v>
      </c>
      <c r="B30" s="7" t="inlineStr">
        <is>
          <t>51992-00</t>
        </is>
      </c>
      <c r="C30" s="7" t="inlineStr">
        <is>
          <t xml:space="preserve">Termite Remediation </t>
        </is>
      </c>
      <c r="D30" s="40" t="inlineStr">
        <is>
          <t>Lexington - Drywood termite local treatments</t>
        </is>
      </c>
      <c r="E30" s="67" t="inlineStr">
        <is>
          <t>Capex</t>
        </is>
      </c>
      <c r="F30" s="7" t="inlineStr">
        <is>
          <t>Year 1</t>
        </is>
      </c>
      <c r="G30" s="20" t="n">
        <v>22000</v>
      </c>
      <c r="H30" s="20" t="n">
        <v>20854</v>
      </c>
      <c r="I30" s="21">
        <f>G30-H30</f>
        <v/>
      </c>
      <c r="J30" s="8">
        <f>IF(G30=0,0,H30/G30)</f>
        <v/>
      </c>
      <c r="K30" s="35" t="inlineStr">
        <is>
          <t>N/A</t>
        </is>
      </c>
      <c r="L30" s="8">
        <f>MIN(J30,1)</f>
        <v/>
      </c>
      <c r="M30" t="inlineStr">
        <is>
          <t>Lexington - Drywood termite local treatments</t>
        </is>
      </c>
      <c r="N30" s="7">
        <f>IF(E30="GC","1st Call","Other")</f>
        <v/>
      </c>
      <c r="O30" s="7">
        <f>IF(L30&gt;=1,"Complete",IF(L30&gt;0,"In Progress","Not Started"))</f>
        <v/>
      </c>
      <c r="Q30" s="35">
        <f>IFERROR(MID($A$1,FIND(" acq",$A$1)-4,4)*1,"")</f>
        <v/>
      </c>
      <c r="R30" s="7" t="n"/>
      <c r="S30" s="111" t="n"/>
    </row>
    <row r="31">
      <c r="A31" s="7" t="n">
        <v>18</v>
      </c>
      <c r="B31" s="7" t="inlineStr">
        <is>
          <t>51046-00</t>
        </is>
      </c>
      <c r="C31" s="7" t="inlineStr">
        <is>
          <t>Landscape irrigation</t>
        </is>
      </c>
      <c r="D31" s="40" t="inlineStr">
        <is>
          <t>Inspect and repair Irrigation</t>
        </is>
      </c>
      <c r="E31" s="41" t="inlineStr">
        <is>
          <t>GC</t>
        </is>
      </c>
      <c r="F31" s="7" t="inlineStr">
        <is>
          <t>Year 1</t>
        </is>
      </c>
      <c r="G31" s="20" t="n">
        <v>20571</v>
      </c>
      <c r="H31" s="20" t="n">
        <v>32000</v>
      </c>
      <c r="I31" s="21">
        <f>G31-H31</f>
        <v/>
      </c>
      <c r="J31" s="8">
        <f>IF(G31=0,0,H31/G31)</f>
        <v/>
      </c>
      <c r="K31" s="35" t="n">
        <v>0</v>
      </c>
      <c r="L31" s="8">
        <f>MIN(J31,1)</f>
        <v/>
      </c>
      <c r="M31" t="inlineStr">
        <is>
          <t>Inspect and repair Irrigation</t>
        </is>
      </c>
      <c r="N31" s="7">
        <f>IF(E31="GC","1st Call","Other")</f>
        <v/>
      </c>
      <c r="O31" s="7">
        <f>IF(L31&gt;=1,"Complete",IF(L31&gt;0,"In Progress","Not Started"))</f>
        <v/>
      </c>
      <c r="Q31" s="35">
        <f>IFERROR(MID($A$1,FIND(" acq",$A$1)-4,4)*1,"")</f>
        <v/>
      </c>
      <c r="R31" s="7" t="n"/>
      <c r="S31" s="111" t="n"/>
    </row>
    <row r="32" ht="45" customHeight="1">
      <c r="A32" s="17" t="n">
        <v>93</v>
      </c>
      <c r="B32" s="7" t="inlineStr">
        <is>
          <t>51062-00</t>
        </is>
      </c>
      <c r="C32" s="7" t="inlineStr">
        <is>
          <t>Asphalt composite shingle roofing
Repair loose grave</t>
        </is>
      </c>
      <c r="D32" s="40" t="inlineStr">
        <is>
          <t>Roll roofing on roofs inspect and repair 
PCA 4.4.1 - Repair loose gravel stop and open perimeter flashing and membrane splits</t>
        </is>
      </c>
      <c r="E32" s="41" t="inlineStr">
        <is>
          <t>GC</t>
        </is>
      </c>
      <c r="F32" s="7" t="inlineStr">
        <is>
          <t>Year 1</t>
        </is>
      </c>
      <c r="G32" s="20" t="n">
        <v>20000</v>
      </c>
      <c r="H32" s="20" t="n">
        <v>0</v>
      </c>
      <c r="I32" s="21">
        <f>G32-H32</f>
        <v/>
      </c>
      <c r="J32" s="8">
        <f>IF(G32=0,0,H32/G32)</f>
        <v/>
      </c>
      <c r="K32" s="35" t="n">
        <v>4</v>
      </c>
      <c r="L32" s="8">
        <f>MIN(J32,1)</f>
        <v/>
      </c>
      <c r="M32" t="inlineStr">
        <is>
          <t>Roll roofing on roofs inspect and repair 
PCA 4.4.1 - Repair loose gravel stop and open perimeter flashing and membrane splits</t>
        </is>
      </c>
      <c r="N32" s="7">
        <f>IF(E32="GC","1st Call","Other")</f>
        <v/>
      </c>
      <c r="O32" s="7">
        <f>IF(L32&gt;=1,"Complete",IF(L32&gt;0,"In Progress","Not Started"))</f>
        <v/>
      </c>
      <c r="Q32" s="35">
        <f>IFERROR(MID($A$1,FIND(" acq",$A$1)-4,4)*1,"")</f>
        <v/>
      </c>
      <c r="R32" s="7" t="n"/>
      <c r="S32" s="111" t="n"/>
    </row>
    <row r="33">
      <c r="A33" s="7" t="n">
        <v>25</v>
      </c>
      <c r="B33" s="7" t="inlineStr">
        <is>
          <t>51992-00</t>
        </is>
      </c>
      <c r="C33" s="7" t="inlineStr">
        <is>
          <t xml:space="preserve">Termite Remediation </t>
        </is>
      </c>
      <c r="D33" s="40" t="inlineStr">
        <is>
          <t>Regency - Drywood termite local treatments</t>
        </is>
      </c>
      <c r="E33" s="67" t="inlineStr">
        <is>
          <t>Capex</t>
        </is>
      </c>
      <c r="F33" s="7" t="inlineStr">
        <is>
          <t>Year 1</t>
        </is>
      </c>
      <c r="G33" s="20" t="n">
        <v>19000</v>
      </c>
      <c r="H33" s="20" t="n">
        <v>18010</v>
      </c>
      <c r="I33" s="21">
        <f>G33-H33</f>
        <v/>
      </c>
      <c r="J33" s="8">
        <f>IF(G33=0,0,H33/G33)</f>
        <v/>
      </c>
      <c r="K33" s="35" t="inlineStr">
        <is>
          <t>N/A</t>
        </is>
      </c>
      <c r="L33" s="8">
        <f>MIN(J33,1)</f>
        <v/>
      </c>
      <c r="M33" t="inlineStr">
        <is>
          <t>Regency - Drywood termite local treatments</t>
        </is>
      </c>
      <c r="N33" s="7">
        <f>IF(E33="GC","1st Call","Other")</f>
        <v/>
      </c>
      <c r="O33" s="7">
        <f>IF(L33&gt;=1,"Complete",IF(L33&gt;0,"In Progress","Not Started"))</f>
        <v/>
      </c>
      <c r="Q33" s="35">
        <f>IFERROR(MID($A$1,FIND(" acq",$A$1)-4,4)*1,"")</f>
        <v/>
      </c>
      <c r="R33" s="7" t="n"/>
      <c r="S33" s="111" t="n"/>
    </row>
    <row r="34">
      <c r="A34" s="17" t="n">
        <v>39</v>
      </c>
      <c r="B34" s="7" t="inlineStr">
        <is>
          <t>51062-00</t>
        </is>
      </c>
      <c r="C34" s="7" t="inlineStr">
        <is>
          <t xml:space="preserve">Sealants &amp; caulking </t>
        </is>
      </c>
      <c r="D34" s="40" t="inlineStr">
        <is>
          <t>Seal joints in t-111</t>
        </is>
      </c>
      <c r="E34" s="41" t="inlineStr">
        <is>
          <t>GC</t>
        </is>
      </c>
      <c r="F34" s="7" t="inlineStr">
        <is>
          <t>Year 1</t>
        </is>
      </c>
      <c r="G34" s="20" t="n">
        <v>18000</v>
      </c>
      <c r="H34" s="20" t="n">
        <v>36000</v>
      </c>
      <c r="I34" s="21">
        <f>G34-H34</f>
        <v/>
      </c>
      <c r="J34" s="8">
        <f>IF(G34=0,0,H34/G34)</f>
        <v/>
      </c>
      <c r="K34" s="35" t="n">
        <v>0</v>
      </c>
      <c r="L34" s="8">
        <f>MIN(J34,1)</f>
        <v/>
      </c>
      <c r="M34" t="inlineStr">
        <is>
          <t>Seal joints in t-111</t>
        </is>
      </c>
      <c r="N34" s="7">
        <f>IF(E34="GC","1st Call","Other")</f>
        <v/>
      </c>
      <c r="O34" s="7">
        <f>IF(L34&gt;=1,"Complete",IF(L34&gt;0,"In Progress","Not Started"))</f>
        <v/>
      </c>
      <c r="Q34" s="35">
        <f>IFERROR(MID($A$1,FIND(" acq",$A$1)-4,4)*1,"")</f>
        <v/>
      </c>
      <c r="R34" s="7" t="n"/>
      <c r="S34" s="111" t="n"/>
    </row>
    <row r="35">
      <c r="A35" s="7" t="n">
        <v>97</v>
      </c>
      <c r="B35" s="7" t="inlineStr">
        <is>
          <t>51062-00</t>
        </is>
      </c>
      <c r="C35" s="7" t="inlineStr">
        <is>
          <t xml:space="preserve">Sealants &amp; caulking </t>
        </is>
      </c>
      <c r="D35" s="40" t="inlineStr">
        <is>
          <t>Seal joints in t-111</t>
        </is>
      </c>
      <c r="E35" s="41" t="inlineStr">
        <is>
          <t>GC</t>
        </is>
      </c>
      <c r="F35" s="7" t="inlineStr">
        <is>
          <t>Year 1</t>
        </is>
      </c>
      <c r="G35" s="20" t="n">
        <v>18000</v>
      </c>
      <c r="H35" s="20" t="n">
        <v>0</v>
      </c>
      <c r="I35" s="21">
        <f>G35-H35</f>
        <v/>
      </c>
      <c r="J35" s="8">
        <f>IF(G35=0,0,H35/G35)</f>
        <v/>
      </c>
      <c r="K35" s="35" t="n">
        <v>4</v>
      </c>
      <c r="L35" s="8">
        <f>MIN(J35,1)</f>
        <v/>
      </c>
      <c r="M35" t="inlineStr">
        <is>
          <t>Seal joints in t-111</t>
        </is>
      </c>
      <c r="N35" s="7">
        <f>IF(E35="GC","1st Call","Other")</f>
        <v/>
      </c>
      <c r="O35" s="7">
        <f>IF(L35&gt;=1,"Complete",IF(L35&gt;0,"In Progress","Not Started"))</f>
        <v/>
      </c>
      <c r="Q35" s="35">
        <f>IFERROR(MID($A$1,FIND(" acq",$A$1)-4,4)*1,"")</f>
        <v/>
      </c>
      <c r="R35" s="7" t="n"/>
      <c r="S35" s="111" t="n"/>
    </row>
    <row r="36" ht="45" customHeight="1">
      <c r="A36" s="17" t="n">
        <v>119</v>
      </c>
      <c r="B36" s="7" t="inlineStr">
        <is>
          <t>51140-00</t>
        </is>
      </c>
      <c r="C36" s="7" t="inlineStr">
        <is>
          <t>Electrical distribution</t>
        </is>
      </c>
      <c r="D36" s="40" t="inlineStr">
        <is>
          <t>Inspect and repair lighting controllers on all buildings,
Equity PCA Item- 5.3- The site contact reported no recent Infrared (IR) scans of electrical equipment. NFPA 70B</t>
        </is>
      </c>
      <c r="E36" s="41" t="inlineStr">
        <is>
          <t>GC</t>
        </is>
      </c>
      <c r="F36" s="7" t="inlineStr">
        <is>
          <t>Year 1</t>
        </is>
      </c>
      <c r="G36" s="20" t="n">
        <v>17857</v>
      </c>
      <c r="H36" s="20" t="n">
        <v>0</v>
      </c>
      <c r="I36" s="21">
        <f>G36-H36</f>
        <v/>
      </c>
      <c r="J36" s="8">
        <f>IF(G36=0,0,H36/G36)</f>
        <v/>
      </c>
      <c r="K36" s="35" t="n">
        <v>4</v>
      </c>
      <c r="L36" s="8">
        <f>MIN(J36,1)</f>
        <v/>
      </c>
      <c r="M36" t="inlineStr">
        <is>
          <t>Inspect and repair lighting controllers on all buildings,
Equity PCA Item- 5.3- The site contact reported no recent Infrared (IR) scans of electrical equipment. NFPA 70B</t>
        </is>
      </c>
      <c r="N36" s="7">
        <f>IF(E36="GC","1st Call","Other")</f>
        <v/>
      </c>
      <c r="O36" s="7">
        <f>IF(L36&gt;=1,"Complete",IF(L36&gt;0,"In Progress","Not Started"))</f>
        <v/>
      </c>
      <c r="Q36" s="35">
        <f>IFERROR(MID($A$1,FIND(" acq",$A$1)-4,4)*1,"")</f>
        <v/>
      </c>
      <c r="R36" s="7" t="n"/>
      <c r="S36" s="111" t="n"/>
    </row>
    <row r="37">
      <c r="A37" s="7" t="n">
        <v>15</v>
      </c>
      <c r="B37" s="7" t="inlineStr">
        <is>
          <t>51130-00</t>
        </is>
      </c>
      <c r="C37" s="7" t="inlineStr">
        <is>
          <t>Storm sewer piping</t>
        </is>
      </c>
      <c r="D37" s="40" t="inlineStr">
        <is>
          <t>Storm water drainage repairs in courtyards</t>
        </is>
      </c>
      <c r="E37" s="41" t="inlineStr">
        <is>
          <t>GC</t>
        </is>
      </c>
      <c r="F37" s="7" t="inlineStr">
        <is>
          <t>Year 1</t>
        </is>
      </c>
      <c r="G37" s="20" t="n">
        <v>16714</v>
      </c>
      <c r="H37" s="20" t="n">
        <v>0</v>
      </c>
      <c r="I37" s="21">
        <f>G37-H37</f>
        <v/>
      </c>
      <c r="J37" s="8">
        <f>IF(G37=0,0,H37/G37)</f>
        <v/>
      </c>
      <c r="K37" s="35" t="n">
        <v>4</v>
      </c>
      <c r="L37" s="8">
        <f>MIN(J37,1)</f>
        <v/>
      </c>
      <c r="M37" t="inlineStr">
        <is>
          <t>Storm water drainage repairs in courtyards</t>
        </is>
      </c>
      <c r="N37" s="7">
        <f>IF(E37="GC","1st Call","Other")</f>
        <v/>
      </c>
      <c r="O37" s="7">
        <f>IF(L37&gt;=1,"Complete",IF(L37&gt;0,"In Progress","Not Started"))</f>
        <v/>
      </c>
      <c r="Q37" s="35">
        <f>IFERROR(MID($A$1,FIND(" acq",$A$1)-4,4)*1,"")</f>
        <v/>
      </c>
      <c r="R37" s="7" t="n"/>
      <c r="S37" s="111" t="n"/>
    </row>
    <row r="38">
      <c r="A38" s="17" t="n">
        <v>26</v>
      </c>
      <c r="B38" s="7" t="inlineStr">
        <is>
          <t>51992-00</t>
        </is>
      </c>
      <c r="C38" s="7" t="inlineStr">
        <is>
          <t xml:space="preserve">Termite Remediation </t>
        </is>
      </c>
      <c r="D38" s="40" t="inlineStr">
        <is>
          <t>Regency - Subterranean termite treatment and baiting</t>
        </is>
      </c>
      <c r="E38" s="67" t="inlineStr">
        <is>
          <t>Capex</t>
        </is>
      </c>
      <c r="F38" s="7" t="inlineStr">
        <is>
          <t>Year 1</t>
        </is>
      </c>
      <c r="G38" s="20" t="n">
        <v>15400</v>
      </c>
      <c r="H38" s="20" t="n">
        <v>14598</v>
      </c>
      <c r="I38" s="21">
        <f>G38-H38</f>
        <v/>
      </c>
      <c r="J38" s="8">
        <f>IF(G38=0,0,H38/G38)</f>
        <v/>
      </c>
      <c r="K38" s="35" t="inlineStr">
        <is>
          <t>N/A</t>
        </is>
      </c>
      <c r="L38" s="8">
        <f>MIN(J38,1)</f>
        <v/>
      </c>
      <c r="M38" t="inlineStr">
        <is>
          <t>Regency - Subterranean termite treatment and baiting</t>
        </is>
      </c>
      <c r="N38" s="7">
        <f>IF(E38="GC","1st Call","Other")</f>
        <v/>
      </c>
      <c r="O38" s="7">
        <f>IF(L38&gt;=1,"Complete",IF(L38&gt;0,"In Progress","Not Started"))</f>
        <v/>
      </c>
      <c r="Q38" s="35">
        <f>IFERROR(MID($A$1,FIND(" acq",$A$1)-4,4)*1,"")</f>
        <v/>
      </c>
      <c r="S38" s="112" t="n"/>
    </row>
    <row r="39">
      <c r="A39" s="7" t="n">
        <v>46</v>
      </c>
      <c r="B39" s="7" t="inlineStr">
        <is>
          <t>51160-00</t>
        </is>
      </c>
      <c r="C39" s="7" t="inlineStr">
        <is>
          <t>Pool Area Remodel</t>
        </is>
      </c>
      <c r="D39" s="40" t="inlineStr">
        <is>
          <t>Expand pool fenced area to make space for furniture</t>
        </is>
      </c>
      <c r="E39" s="41" t="inlineStr">
        <is>
          <t>GC</t>
        </is>
      </c>
      <c r="F39" s="7" t="inlineStr">
        <is>
          <t>Year 1</t>
        </is>
      </c>
      <c r="G39" s="20" t="n">
        <v>15000</v>
      </c>
      <c r="H39" s="20" t="n">
        <v>0</v>
      </c>
      <c r="I39" s="21">
        <f>G39-H39</f>
        <v/>
      </c>
      <c r="J39" s="8">
        <f>IF(G39=0,0,H39/G39)</f>
        <v/>
      </c>
      <c r="K39" s="35" t="n">
        <v>4</v>
      </c>
      <c r="L39" s="18">
        <f>MIN(J39,1)</f>
        <v/>
      </c>
      <c r="M39" s="48" t="inlineStr">
        <is>
          <t>Expand pool fenced area to make space for furniture</t>
        </is>
      </c>
      <c r="N39" s="48">
        <f>IF(E39="GC","1st Call","Other")</f>
        <v/>
      </c>
      <c r="O39" s="48">
        <f>IF(L39&gt;=1,"Complete",IF(L39&gt;0,"In Progress","Not Started"))</f>
        <v/>
      </c>
      <c r="P39" s="48" t="n"/>
      <c r="Q39" s="70">
        <f>IFERROR(MID($A$1,FIND(" acq",$A$1)-4,4)*1,"")</f>
        <v/>
      </c>
      <c r="S39" s="112" t="n"/>
    </row>
    <row r="40">
      <c r="A40" s="17" t="n">
        <v>70</v>
      </c>
      <c r="B40" s="7" t="inlineStr">
        <is>
          <t>51091-00</t>
        </is>
      </c>
      <c r="C40" s="7" t="inlineStr">
        <is>
          <t>ADA parking &amp; curb cuts</t>
        </is>
      </c>
      <c r="D40" s="40" t="inlineStr">
        <is>
          <t>Repair trip hazards</t>
        </is>
      </c>
      <c r="E40" s="41" t="inlineStr">
        <is>
          <t>GC</t>
        </is>
      </c>
      <c r="F40" s="7" t="inlineStr">
        <is>
          <t>Year 1</t>
        </is>
      </c>
      <c r="G40" s="20" t="n">
        <v>13571</v>
      </c>
      <c r="H40" s="20" t="n">
        <v>0</v>
      </c>
      <c r="I40" s="21">
        <f>G40-H40</f>
        <v/>
      </c>
      <c r="J40" s="8">
        <f>IF(G40=0,0,H40/G40)</f>
        <v/>
      </c>
      <c r="K40" s="35" t="n">
        <v>4</v>
      </c>
      <c r="L40" s="8">
        <f>MIN(J40,1)</f>
        <v/>
      </c>
      <c r="M40" t="inlineStr">
        <is>
          <t>Repair trip hazards</t>
        </is>
      </c>
      <c r="N40" s="7">
        <f>IF(E40="GC","1st Call","Other")</f>
        <v/>
      </c>
      <c r="O40" s="7">
        <f>IF(L40&gt;=1,"Complete",IF(L40&gt;0,"In Progress","Not Started"))</f>
        <v/>
      </c>
      <c r="Q40" s="35">
        <f>IFERROR(MID($A$1,FIND(" acq",$A$1)-4,4)*1,"")</f>
        <v/>
      </c>
      <c r="S40" s="112" t="n"/>
    </row>
    <row r="41">
      <c r="A41" s="7" t="n">
        <v>19</v>
      </c>
      <c r="B41" s="7" t="inlineStr">
        <is>
          <t>51043-00</t>
        </is>
      </c>
      <c r="C41" s="7" t="inlineStr">
        <is>
          <t>Landscaping</t>
        </is>
      </c>
      <c r="D41" s="40" t="inlineStr">
        <is>
          <t>Tree trim</t>
        </is>
      </c>
      <c r="E41" s="67" t="inlineStr">
        <is>
          <t>Capex</t>
        </is>
      </c>
      <c r="F41" s="7" t="inlineStr">
        <is>
          <t>Year 1</t>
        </is>
      </c>
      <c r="G41" s="20" t="n">
        <v>13000</v>
      </c>
      <c r="H41" s="20" t="n">
        <v>300</v>
      </c>
      <c r="I41" s="21">
        <f>G41-H41</f>
        <v/>
      </c>
      <c r="J41" s="8">
        <f>IF(G41=0,0,H41/G41)</f>
        <v/>
      </c>
      <c r="K41" s="35" t="inlineStr">
        <is>
          <t>N/A</t>
        </is>
      </c>
      <c r="L41" s="8">
        <f>MIN(J41,1)</f>
        <v/>
      </c>
      <c r="M41" t="inlineStr">
        <is>
          <t>Tree trim</t>
        </is>
      </c>
      <c r="N41" s="7">
        <f>IF(E41="GC","1st Call","Other")</f>
        <v/>
      </c>
      <c r="O41" s="7">
        <f>IF(L41&gt;=1,"Complete",IF(L41&gt;0,"In Progress","Not Started"))</f>
        <v/>
      </c>
      <c r="Q41" s="35">
        <f>IFERROR(MID($A$1,FIND(" acq",$A$1)-4,4)*1,"")</f>
        <v/>
      </c>
      <c r="S41" s="112" t="n"/>
    </row>
    <row r="42">
      <c r="A42" s="17" t="n">
        <v>72</v>
      </c>
      <c r="B42" s="7" t="inlineStr">
        <is>
          <t>51043-00</t>
        </is>
      </c>
      <c r="C42" s="7" t="inlineStr">
        <is>
          <t>Landscaping</t>
        </is>
      </c>
      <c r="D42" s="40" t="inlineStr">
        <is>
          <t>Tree trim</t>
        </is>
      </c>
      <c r="E42" s="67" t="inlineStr">
        <is>
          <t>Capex</t>
        </is>
      </c>
      <c r="F42" s="7" t="inlineStr">
        <is>
          <t>Year 1</t>
        </is>
      </c>
      <c r="G42" s="20" t="n">
        <v>13000</v>
      </c>
      <c r="H42" s="20" t="n">
        <v>300</v>
      </c>
      <c r="I42" s="21">
        <f>G42-H42</f>
        <v/>
      </c>
      <c r="J42" s="8">
        <f>IF(G42=0,0,H42/G42)</f>
        <v/>
      </c>
      <c r="K42" s="35" t="inlineStr">
        <is>
          <t>N/A</t>
        </is>
      </c>
      <c r="L42" s="8">
        <f>MIN(J42,1)</f>
        <v/>
      </c>
      <c r="M42" t="inlineStr">
        <is>
          <t>Tree trim</t>
        </is>
      </c>
      <c r="N42" s="7">
        <f>IF(E42="GC","1st Call","Other")</f>
        <v/>
      </c>
      <c r="O42" s="7">
        <f>IF(L42&gt;=1,"Complete",IF(L42&gt;0,"In Progress","Not Started"))</f>
        <v/>
      </c>
      <c r="Q42" s="35">
        <f>IFERROR(MID($A$1,FIND(" acq",$A$1)-4,4)*1,"")</f>
        <v/>
      </c>
      <c r="S42" s="112" t="n"/>
    </row>
    <row r="43">
      <c r="A43" s="7" t="n">
        <v>33</v>
      </c>
      <c r="B43" s="7" t="inlineStr">
        <is>
          <t>51077-00</t>
        </is>
      </c>
      <c r="C43" s="7" t="inlineStr">
        <is>
          <t>Repair exterior stair railings</t>
        </is>
      </c>
      <c r="D43" s="40" t="inlineStr">
        <is>
          <t>Secure railings</t>
        </is>
      </c>
      <c r="E43" s="41" t="inlineStr">
        <is>
          <t>GC</t>
        </is>
      </c>
      <c r="F43" s="7" t="inlineStr">
        <is>
          <t>Year 1</t>
        </is>
      </c>
      <c r="G43" s="20" t="n">
        <v>12000</v>
      </c>
      <c r="H43" s="20" t="n">
        <v>24000</v>
      </c>
      <c r="I43" s="21">
        <f>G43-H43</f>
        <v/>
      </c>
      <c r="J43" s="8">
        <f>IF(G43=0,0,H43/G43)</f>
        <v/>
      </c>
      <c r="K43" s="35" t="n">
        <v>0</v>
      </c>
      <c r="L43" s="8">
        <f>MIN(J43,1)</f>
        <v/>
      </c>
      <c r="M43" t="inlineStr">
        <is>
          <t>Secure railings</t>
        </is>
      </c>
      <c r="N43" s="7">
        <f>IF(E43="GC","1st Call","Other")</f>
        <v/>
      </c>
      <c r="O43" s="7">
        <f>IF(L43&gt;=1,"Complete",IF(L43&gt;0,"In Progress","Not Started"))</f>
        <v/>
      </c>
      <c r="Q43" s="35">
        <f>IFERROR(MID($A$1,FIND(" acq",$A$1)-4,4)*1,"")</f>
        <v/>
      </c>
      <c r="S43" s="112" t="n"/>
    </row>
    <row r="44" ht="30" customHeight="1">
      <c r="A44" s="17" t="n">
        <v>37</v>
      </c>
      <c r="B44" s="7" t="inlineStr">
        <is>
          <t>51071-00</t>
        </is>
      </c>
      <c r="C44" s="7" t="inlineStr">
        <is>
          <t>Gutters &amp; downspouts
Reconnect loose downspout.</t>
        </is>
      </c>
      <c r="D44" s="40" t="inlineStr">
        <is>
          <t>Secure and clean gutters
PCA 4.4.1 -  Reconnect loose downspout.</t>
        </is>
      </c>
      <c r="E44" s="41" t="inlineStr">
        <is>
          <t>GC</t>
        </is>
      </c>
      <c r="F44" s="7" t="inlineStr">
        <is>
          <t>Year 1</t>
        </is>
      </c>
      <c r="G44" s="20" t="n">
        <v>12000</v>
      </c>
      <c r="H44" s="20" t="n">
        <v>24000</v>
      </c>
      <c r="I44" s="21">
        <f>G44-H44</f>
        <v/>
      </c>
      <c r="J44" s="8">
        <f>IF(G44=0,0,H44/G44)</f>
        <v/>
      </c>
      <c r="K44" s="35" t="n">
        <v>0</v>
      </c>
      <c r="L44" s="8">
        <f>MIN(J44,1)</f>
        <v/>
      </c>
      <c r="M44" t="inlineStr">
        <is>
          <t>Secure and clean gutters
PCA 4.4.1 -  Reconnect loose downspout.</t>
        </is>
      </c>
      <c r="N44" s="7">
        <f>IF(E44="GC","1st Call","Other")</f>
        <v/>
      </c>
      <c r="O44" s="7">
        <f>IF(L44&gt;=1,"Complete",IF(L44&gt;0,"In Progress","Not Started"))</f>
        <v/>
      </c>
      <c r="Q44" s="35">
        <f>IFERROR(MID($A$1,FIND(" acq",$A$1)-4,4)*1,"")</f>
        <v/>
      </c>
      <c r="S44" s="112" t="n"/>
    </row>
    <row r="45" ht="45" customHeight="1">
      <c r="A45" s="7" t="n">
        <v>57</v>
      </c>
      <c r="B45" s="7" t="inlineStr">
        <is>
          <t>51130-00</t>
        </is>
      </c>
      <c r="C45" s="7" t="inlineStr">
        <is>
          <t>Natural Gas Seismic Shutoff</t>
        </is>
      </c>
      <c r="D45" s="40" t="inlineStr">
        <is>
          <t>Will confirm with Gas utiliity company if needed
Regency Equity PCA Item- 5.1- The natural gas services were not equipped with automatic seismic shut-off devices</t>
        </is>
      </c>
      <c r="E45" s="41" t="inlineStr">
        <is>
          <t>GC</t>
        </is>
      </c>
      <c r="F45" s="7" t="inlineStr">
        <is>
          <t>Year 1</t>
        </is>
      </c>
      <c r="G45" s="20" t="n">
        <v>12000</v>
      </c>
      <c r="H45" s="20" t="n">
        <v>6000</v>
      </c>
      <c r="I45" s="21">
        <f>G45-H45</f>
        <v/>
      </c>
      <c r="J45" s="8">
        <f>IF(G45=0,0,H45/G45)</f>
        <v/>
      </c>
      <c r="K45" s="35" t="n">
        <v>3</v>
      </c>
      <c r="L45" s="8">
        <f>MIN(J45,1)</f>
        <v/>
      </c>
      <c r="M45" t="inlineStr">
        <is>
          <t>Will confirm with Gas utiliity company if needed
Regency Equity PCA Item- 5.1- The natural gas services were not equipped with automatic seismic shut-off devices</t>
        </is>
      </c>
      <c r="N45" s="7">
        <f>IF(E45="GC","1st Call","Other")</f>
        <v/>
      </c>
      <c r="O45" s="7">
        <f>IF(L45&gt;=1,"Complete",IF(L45&gt;0,"In Progress","Not Started"))</f>
        <v/>
      </c>
      <c r="Q45" s="35">
        <f>IFERROR(MID($A$1,FIND(" acq",$A$1)-4,4)*1,"")</f>
        <v/>
      </c>
      <c r="S45" s="112" t="n"/>
    </row>
    <row r="46">
      <c r="A46" s="17" t="n">
        <v>89</v>
      </c>
      <c r="B46" s="7" t="inlineStr">
        <is>
          <t>51077-00</t>
        </is>
      </c>
      <c r="C46" s="7" t="inlineStr">
        <is>
          <t>Repair exterior stair railings</t>
        </is>
      </c>
      <c r="D46" s="40" t="inlineStr">
        <is>
          <t>Secure railings</t>
        </is>
      </c>
      <c r="E46" s="41" t="inlineStr">
        <is>
          <t>GC</t>
        </is>
      </c>
      <c r="F46" s="7" t="inlineStr">
        <is>
          <t>Year 1</t>
        </is>
      </c>
      <c r="G46" s="20" t="n">
        <v>12000</v>
      </c>
      <c r="H46" s="20" t="n">
        <v>12500</v>
      </c>
      <c r="I46" s="21">
        <f>G46-H46</f>
        <v/>
      </c>
      <c r="J46" s="8">
        <f>IF(G46=0,0,H46/G46)</f>
        <v/>
      </c>
      <c r="K46" s="35" t="n">
        <v>0</v>
      </c>
      <c r="L46" s="8">
        <f>MIN(J46,1)</f>
        <v/>
      </c>
      <c r="M46" t="inlineStr">
        <is>
          <t>Secure railings</t>
        </is>
      </c>
      <c r="N46" s="7">
        <f>IF(E46="GC","1st Call","Other")</f>
        <v/>
      </c>
      <c r="O46" s="7">
        <f>IF(L46&gt;=1,"Complete",IF(L46&gt;0,"In Progress","Not Started"))</f>
        <v/>
      </c>
      <c r="Q46" s="35">
        <f>IFERROR(MID($A$1,FIND(" acq",$A$1)-4,4)*1,"")</f>
        <v/>
      </c>
      <c r="S46" s="112" t="n"/>
    </row>
    <row r="47">
      <c r="A47" s="7" t="n">
        <v>94</v>
      </c>
      <c r="B47" s="7" t="inlineStr">
        <is>
          <t>51071-00</t>
        </is>
      </c>
      <c r="C47" s="7" t="inlineStr">
        <is>
          <t>Gutters &amp; downspouts</t>
        </is>
      </c>
      <c r="D47" s="40" t="inlineStr">
        <is>
          <t>Secure and clean gutters</t>
        </is>
      </c>
      <c r="E47" s="41" t="inlineStr">
        <is>
          <t>GC</t>
        </is>
      </c>
      <c r="F47" s="7" t="inlineStr">
        <is>
          <t>Year 1</t>
        </is>
      </c>
      <c r="G47" s="20" t="n">
        <v>12000</v>
      </c>
      <c r="H47" s="20" t="n">
        <v>12000</v>
      </c>
      <c r="I47" s="21">
        <f>G47-H47</f>
        <v/>
      </c>
      <c r="J47" s="8">
        <f>IF(G47=0,0,H47/G47)</f>
        <v/>
      </c>
      <c r="K47" s="35" t="n">
        <v>0</v>
      </c>
      <c r="L47" s="8">
        <f>MIN(J47,1)</f>
        <v/>
      </c>
      <c r="M47" t="inlineStr">
        <is>
          <t>Secure and clean gutters</t>
        </is>
      </c>
      <c r="N47" s="7">
        <f>IF(E47="GC","1st Call","Other")</f>
        <v/>
      </c>
      <c r="O47" s="7">
        <f>IF(L47&gt;=1,"Complete",IF(L47&gt;0,"In Progress","Not Started"))</f>
        <v/>
      </c>
      <c r="Q47" s="35">
        <f>IFERROR(MID($A$1,FIND(" acq",$A$1)-4,4)*1,"")</f>
        <v/>
      </c>
      <c r="S47" s="112" t="n"/>
    </row>
    <row r="48">
      <c r="A48" s="17" t="n">
        <v>71</v>
      </c>
      <c r="B48" s="7" t="inlineStr">
        <is>
          <t>51046-00</t>
        </is>
      </c>
      <c r="C48" s="7" t="inlineStr">
        <is>
          <t>Landscape irrigation</t>
        </is>
      </c>
      <c r="D48" s="40" t="inlineStr">
        <is>
          <t>Inspect and repair Irrigation</t>
        </is>
      </c>
      <c r="E48" s="41" t="inlineStr">
        <is>
          <t>GC</t>
        </is>
      </c>
      <c r="F48" s="7" t="inlineStr">
        <is>
          <t>Year 1</t>
        </is>
      </c>
      <c r="G48" s="20" t="n">
        <v>11429</v>
      </c>
      <c r="H48" s="20" t="n">
        <v>0</v>
      </c>
      <c r="I48" s="21">
        <f>G48-H48</f>
        <v/>
      </c>
      <c r="J48" s="8">
        <f>IF(G48=0,0,H48/G48)</f>
        <v/>
      </c>
      <c r="K48" s="35" t="n">
        <v>4</v>
      </c>
      <c r="L48" s="8">
        <f>MIN(J48,1)</f>
        <v/>
      </c>
      <c r="M48" t="inlineStr">
        <is>
          <t>Inspect and repair Irrigation</t>
        </is>
      </c>
      <c r="N48" s="7">
        <f>IF(E48="GC","1st Call","Other")</f>
        <v/>
      </c>
      <c r="O48" s="7">
        <f>IF(L48&gt;=1,"Complete",IF(L48&gt;0,"In Progress","Not Started"))</f>
        <v/>
      </c>
      <c r="Q48" s="35">
        <f>IFERROR(MID($A$1,FIND(" acq",$A$1)-4,4)*1,"")</f>
        <v/>
      </c>
      <c r="S48" s="112" t="n"/>
    </row>
    <row r="49">
      <c r="A49" s="7" t="n">
        <v>80</v>
      </c>
      <c r="B49" s="7" t="inlineStr">
        <is>
          <t>51992-00</t>
        </is>
      </c>
      <c r="C49" s="7" t="inlineStr">
        <is>
          <t xml:space="preserve">Termite Remediation </t>
        </is>
      </c>
      <c r="D49" s="40" t="inlineStr">
        <is>
          <t>Lexington - Subterranean termite treatment and baiting</t>
        </is>
      </c>
      <c r="E49" s="67" t="inlineStr">
        <is>
          <t>Capex</t>
        </is>
      </c>
      <c r="F49" s="7" t="inlineStr">
        <is>
          <t>Year 1</t>
        </is>
      </c>
      <c r="G49" s="20" t="n">
        <v>10800</v>
      </c>
      <c r="H49" s="20" t="n">
        <v>10237</v>
      </c>
      <c r="I49" s="21">
        <f>G49-H49</f>
        <v/>
      </c>
      <c r="J49" s="8">
        <f>IF(G49=0,0,H49/G49)</f>
        <v/>
      </c>
      <c r="K49" s="35" t="inlineStr">
        <is>
          <t>N/A</t>
        </is>
      </c>
      <c r="L49" s="8">
        <f>MIN(J49,1)</f>
        <v/>
      </c>
      <c r="M49" t="inlineStr">
        <is>
          <t>Lexington - Subterranean termite treatment and baiting</t>
        </is>
      </c>
      <c r="N49" s="7">
        <f>IF(E49="GC","1st Call","Other")</f>
        <v/>
      </c>
      <c r="O49" s="7">
        <f>IF(L49&gt;=1,"Complete",IF(L49&gt;0,"In Progress","Not Started"))</f>
        <v/>
      </c>
      <c r="Q49" s="35">
        <f>IFERROR(MID($A$1,FIND(" acq",$A$1)-4,4)*1,"")</f>
        <v/>
      </c>
      <c r="S49" s="112" t="n"/>
    </row>
    <row r="50" ht="30" customHeight="1">
      <c r="A50" s="17" t="n">
        <v>14</v>
      </c>
      <c r="B50" s="7" t="inlineStr">
        <is>
          <t>51045-00</t>
        </is>
      </c>
      <c r="C50" s="7" t="inlineStr">
        <is>
          <t>Initial Lanscape Cleanup</t>
        </is>
      </c>
      <c r="D50" s="40" t="inlineStr">
        <is>
          <t>Initial property tree trim, landscape cleanup, entry and tour path enhancements, etc</t>
        </is>
      </c>
      <c r="E50" s="67" t="inlineStr">
        <is>
          <t>Capex</t>
        </is>
      </c>
      <c r="F50" s="7" t="inlineStr">
        <is>
          <t>Year 1</t>
        </is>
      </c>
      <c r="G50" s="20" t="n">
        <v>10000</v>
      </c>
      <c r="H50" s="20" t="n">
        <v>602</v>
      </c>
      <c r="I50" s="21">
        <f>G50-H50</f>
        <v/>
      </c>
      <c r="J50" s="8">
        <f>IF(G50=0,0,H50/G50)</f>
        <v/>
      </c>
      <c r="K50" s="35" t="inlineStr">
        <is>
          <t>N/A</t>
        </is>
      </c>
      <c r="L50" s="8">
        <f>MIN(J50,1)</f>
        <v/>
      </c>
      <c r="M50" t="inlineStr">
        <is>
          <t>Initial property tree trim, landscape cleanup, entry and tour path enhancements, etc</t>
        </is>
      </c>
      <c r="N50" s="7">
        <f>IF(E50="GC","1st Call","Other")</f>
        <v/>
      </c>
      <c r="O50" s="7">
        <f>IF(L50&gt;=1,"Complete",IF(L50&gt;0,"In Progress","Not Started"))</f>
        <v/>
      </c>
      <c r="Q50" s="35">
        <f>IFERROR(MID($A$1,FIND(" acq",$A$1)-4,4)*1,"")</f>
        <v/>
      </c>
      <c r="S50" s="112" t="n"/>
    </row>
    <row r="51">
      <c r="A51" s="7" t="n">
        <v>23</v>
      </c>
      <c r="B51" s="7" t="inlineStr">
        <is>
          <t>51050-00</t>
        </is>
      </c>
      <c r="C51" s="7" t="inlineStr">
        <is>
          <t>Parking Lot Cleaning</t>
        </is>
      </c>
      <c r="D51" s="40" t="inlineStr">
        <is>
          <t>Power wash garage/parking walls and asphalt</t>
        </is>
      </c>
      <c r="E51" s="41" t="inlineStr">
        <is>
          <t>GC</t>
        </is>
      </c>
      <c r="F51" s="7" t="inlineStr">
        <is>
          <t>Year 1</t>
        </is>
      </c>
      <c r="G51" s="20" t="n">
        <v>10000</v>
      </c>
      <c r="H51" s="20" t="n">
        <v>20000</v>
      </c>
      <c r="I51" s="21">
        <f>G51-H51</f>
        <v/>
      </c>
      <c r="J51" s="8">
        <f>IF(G51=0,0,H51/G51)</f>
        <v/>
      </c>
      <c r="K51" s="35" t="n">
        <v>0</v>
      </c>
      <c r="L51" s="8">
        <f>MIN(J51,1)</f>
        <v/>
      </c>
      <c r="M51" t="inlineStr">
        <is>
          <t>Power wash garage/parking walls and asphalt</t>
        </is>
      </c>
      <c r="N51" s="7">
        <f>IF(E51="GC","1st Call","Other")</f>
        <v/>
      </c>
      <c r="O51" s="7">
        <f>IF(L51&gt;=1,"Complete",IF(L51&gt;0,"In Progress","Not Started"))</f>
        <v/>
      </c>
      <c r="Q51" s="35">
        <f>IFERROR(MID($A$1,FIND(" acq",$A$1)-4,4)*1,"")</f>
        <v/>
      </c>
      <c r="S51" s="112" t="n"/>
    </row>
    <row r="52">
      <c r="A52" s="17" t="n">
        <v>38</v>
      </c>
      <c r="B52" s="7" t="inlineStr">
        <is>
          <t>51062-00</t>
        </is>
      </c>
      <c r="C52" s="7" t="inlineStr">
        <is>
          <t>Flashing</t>
        </is>
      </c>
      <c r="D52" s="40" t="inlineStr">
        <is>
          <t>Repair flashing between stucco and t-111</t>
        </is>
      </c>
      <c r="E52" s="41" t="inlineStr">
        <is>
          <t>GC</t>
        </is>
      </c>
      <c r="F52" s="7" t="inlineStr">
        <is>
          <t>Year 1</t>
        </is>
      </c>
      <c r="G52" s="20" t="n">
        <v>10000</v>
      </c>
      <c r="H52" s="20" t="n">
        <v>20000</v>
      </c>
      <c r="I52" s="21">
        <f>G52-H52</f>
        <v/>
      </c>
      <c r="J52" s="8">
        <f>IF(G52=0,0,H52/G52)</f>
        <v/>
      </c>
      <c r="K52" s="35" t="n">
        <v>0</v>
      </c>
      <c r="L52" s="8">
        <f>MIN(J52,1)</f>
        <v/>
      </c>
      <c r="M52" t="inlineStr">
        <is>
          <t>Repair flashing between stucco and t-111</t>
        </is>
      </c>
      <c r="N52" s="7">
        <f>IF(E52="GC","1st Call","Other")</f>
        <v/>
      </c>
      <c r="O52" s="7">
        <f>IF(L52&gt;=1,"Complete",IF(L52&gt;0,"In Progress","Not Started"))</f>
        <v/>
      </c>
      <c r="Q52" s="35">
        <f>IFERROR(MID($A$1,FIND(" acq",$A$1)-4,4)*1,"")</f>
        <v/>
      </c>
      <c r="S52" s="112" t="n"/>
    </row>
    <row r="53" ht="30" customHeight="1">
      <c r="A53" s="7" t="n">
        <v>67</v>
      </c>
      <c r="B53" s="7" t="inlineStr">
        <is>
          <t>51045-00</t>
        </is>
      </c>
      <c r="C53" s="7" t="inlineStr">
        <is>
          <t>Landscape Cleanup and Enhancements</t>
        </is>
      </c>
      <c r="D53" s="40" t="inlineStr">
        <is>
          <t>Initial property tree trim, landscape cleanup, entry and tour path enhancements, etc</t>
        </is>
      </c>
      <c r="E53" s="67" t="inlineStr">
        <is>
          <t>Capex</t>
        </is>
      </c>
      <c r="F53" s="7" t="inlineStr">
        <is>
          <t>Year 1</t>
        </is>
      </c>
      <c r="G53" s="20" t="n">
        <v>10000</v>
      </c>
      <c r="H53" s="20" t="n">
        <v>602</v>
      </c>
      <c r="I53" s="21">
        <f>G53-H53</f>
        <v/>
      </c>
      <c r="J53" s="8">
        <f>IF(G53=0,0,H53/G53)</f>
        <v/>
      </c>
      <c r="K53" s="35" t="inlineStr">
        <is>
          <t>N/A</t>
        </is>
      </c>
      <c r="L53" s="8">
        <f>MIN(J53,1)</f>
        <v/>
      </c>
      <c r="M53" t="inlineStr">
        <is>
          <t>Initial property tree trim, landscape cleanup, entry and tour path enhancements, etc</t>
        </is>
      </c>
      <c r="N53" s="7">
        <f>IF(E53="GC","1st Call","Other")</f>
        <v/>
      </c>
      <c r="O53" s="7">
        <f>IF(L53&gt;=1,"Complete",IF(L53&gt;0,"In Progress","Not Started"))</f>
        <v/>
      </c>
      <c r="Q53" s="35">
        <f>IFERROR(MID($A$1,FIND(" acq",$A$1)-4,4)*1,"")</f>
        <v/>
      </c>
      <c r="S53" s="112" t="n"/>
    </row>
    <row r="54">
      <c r="A54" s="17" t="n">
        <v>76</v>
      </c>
      <c r="B54" s="7" t="inlineStr">
        <is>
          <t>51050-00</t>
        </is>
      </c>
      <c r="C54" s="7" t="inlineStr">
        <is>
          <t>Parking Lot Cleaning</t>
        </is>
      </c>
      <c r="D54" s="40" t="inlineStr">
        <is>
          <t>Power wash garage/parking walls and asphalt</t>
        </is>
      </c>
      <c r="E54" s="41" t="inlineStr">
        <is>
          <t>GC</t>
        </is>
      </c>
      <c r="F54" s="7" t="inlineStr">
        <is>
          <t>Year 1</t>
        </is>
      </c>
      <c r="G54" s="20" t="n">
        <v>10000</v>
      </c>
      <c r="H54" s="20" t="n">
        <v>0</v>
      </c>
      <c r="I54" s="21">
        <f>G54-H54</f>
        <v/>
      </c>
      <c r="J54" s="8">
        <f>IF(G54=0,0,H54/G54)</f>
        <v/>
      </c>
      <c r="K54" s="35" t="n">
        <v>4</v>
      </c>
      <c r="L54" s="8">
        <f>MIN(J54,1)</f>
        <v/>
      </c>
      <c r="M54" t="inlineStr">
        <is>
          <t>Power wash garage/parking walls and asphalt</t>
        </is>
      </c>
      <c r="N54" s="7">
        <f>IF(E54="GC","1st Call","Other")</f>
        <v/>
      </c>
      <c r="O54" s="7">
        <f>IF(L54&gt;=1,"Complete",IF(L54&gt;0,"In Progress","Not Started"))</f>
        <v/>
      </c>
      <c r="Q54" s="35">
        <f>IFERROR(MID($A$1,FIND(" acq",$A$1)-4,4)*1,"")</f>
        <v/>
      </c>
      <c r="S54" s="112" t="n"/>
    </row>
    <row r="55" ht="30" customHeight="1">
      <c r="A55" s="7" t="n">
        <v>82</v>
      </c>
      <c r="B55" s="7" t="inlineStr">
        <is>
          <t>51072-00</t>
        </is>
      </c>
      <c r="C55" s="7" t="inlineStr">
        <is>
          <t>Allowance to epoxy inject concrete topping slabs and</t>
        </is>
      </c>
      <c r="D55" s="40" t="inlineStr">
        <is>
          <t>PCA 4.2- Allowance to epoxy inject concrete topping slabs and apply elastomeric coating at elevated walkways.</t>
        </is>
      </c>
      <c r="E55" s="41" t="inlineStr">
        <is>
          <t>GC</t>
        </is>
      </c>
      <c r="F55" s="7" t="inlineStr">
        <is>
          <t>Year 1</t>
        </is>
      </c>
      <c r="G55" s="20" t="n">
        <v>10000</v>
      </c>
      <c r="H55" s="20" t="n">
        <v>3000</v>
      </c>
      <c r="I55" s="21">
        <f>G55-H55</f>
        <v/>
      </c>
      <c r="J55" s="8">
        <f>IF(G55=0,0,H55/G55)</f>
        <v/>
      </c>
      <c r="K55" s="35" t="n">
        <v>3</v>
      </c>
      <c r="L55" s="8">
        <f>MIN(J55,1)</f>
        <v/>
      </c>
      <c r="M55" t="inlineStr">
        <is>
          <t>PCA 4.2- Allowance to epoxy inject concrete topping slabs and apply elastomeric coating at elevated walkways.</t>
        </is>
      </c>
      <c r="N55" s="7">
        <f>IF(E55="GC","1st Call","Other")</f>
        <v/>
      </c>
      <c r="O55" s="7">
        <f>IF(L55&gt;=1,"Complete",IF(L55&gt;0,"In Progress","Not Started"))</f>
        <v/>
      </c>
      <c r="Q55" s="35">
        <f>IFERROR(MID($A$1,FIND(" acq",$A$1)-4,4)*1,"")</f>
        <v/>
      </c>
      <c r="S55" s="112" t="n"/>
    </row>
    <row r="56" ht="30" customHeight="1">
      <c r="A56" s="17" t="n">
        <v>88</v>
      </c>
      <c r="B56" s="7" t="inlineStr">
        <is>
          <t>51075-00</t>
        </is>
      </c>
      <c r="C56" s="7" t="inlineStr">
        <is>
          <t>Allowance for exterior cladding replacement and repl</t>
        </is>
      </c>
      <c r="D56" s="40" t="inlineStr">
        <is>
          <t>PCA 4.2 -Allowance for exterior cladding replacement and replacement of any damaged wood framing.</t>
        </is>
      </c>
      <c r="E56" s="41" t="inlineStr">
        <is>
          <t>GC</t>
        </is>
      </c>
      <c r="F56" s="7" t="inlineStr">
        <is>
          <t>Year 1</t>
        </is>
      </c>
      <c r="G56" s="20" t="n">
        <v>10000</v>
      </c>
      <c r="H56" s="20" t="n">
        <v>8000</v>
      </c>
      <c r="I56" s="21">
        <f>G56-H56</f>
        <v/>
      </c>
      <c r="J56" s="8">
        <f>IF(G56=0,0,H56/G56)</f>
        <v/>
      </c>
      <c r="K56" s="35" t="n">
        <v>2</v>
      </c>
      <c r="L56" s="8">
        <f>MIN(J56,1)</f>
        <v/>
      </c>
      <c r="M56" t="inlineStr">
        <is>
          <t>PCA 4.2 -Allowance for exterior cladding replacement and replacement of any damaged wood framing.</t>
        </is>
      </c>
      <c r="N56" s="7">
        <f>IF(E56="GC","1st Call","Other")</f>
        <v/>
      </c>
      <c r="O56" s="7">
        <f>IF(L56&gt;=1,"Complete",IF(L56&gt;0,"In Progress","Not Started"))</f>
        <v/>
      </c>
      <c r="Q56" s="35">
        <f>IFERROR(MID($A$1,FIND(" acq",$A$1)-4,4)*1,"")</f>
        <v/>
      </c>
      <c r="S56" s="112" t="n"/>
    </row>
    <row r="57">
      <c r="A57" s="7" t="n">
        <v>96</v>
      </c>
      <c r="B57" s="7" t="inlineStr">
        <is>
          <t>51062-00</t>
        </is>
      </c>
      <c r="C57" s="7" t="inlineStr">
        <is>
          <t>Flashing</t>
        </is>
      </c>
      <c r="D57" s="40" t="inlineStr">
        <is>
          <t>Repair flashing between stucco and t-111</t>
        </is>
      </c>
      <c r="E57" s="41" t="inlineStr">
        <is>
          <t>GC</t>
        </is>
      </c>
      <c r="F57" s="7" t="inlineStr">
        <is>
          <t>Year 1</t>
        </is>
      </c>
      <c r="G57" s="20" t="n">
        <v>10000</v>
      </c>
      <c r="H57" s="20" t="n">
        <v>0</v>
      </c>
      <c r="I57" s="21">
        <f>G57-H57</f>
        <v/>
      </c>
      <c r="J57" s="8">
        <f>IF(G57=0,0,H57/G57)</f>
        <v/>
      </c>
      <c r="K57" s="35" t="n">
        <v>4</v>
      </c>
      <c r="L57" s="8">
        <f>MIN(J57,1)</f>
        <v/>
      </c>
      <c r="M57" t="inlineStr">
        <is>
          <t>Repair flashing between stucco and t-111</t>
        </is>
      </c>
      <c r="N57" s="7">
        <f>IF(E57="GC","1st Call","Other")</f>
        <v/>
      </c>
      <c r="O57" s="7">
        <f>IF(L57&gt;=1,"Complete",IF(L57&gt;0,"In Progress","Not Started"))</f>
        <v/>
      </c>
      <c r="Q57" s="35">
        <f>IFERROR(MID($A$1,FIND(" acq",$A$1)-4,4)*1,"")</f>
        <v/>
      </c>
      <c r="S57" s="112" t="n"/>
    </row>
    <row r="58">
      <c r="A58" s="17" t="n">
        <v>68</v>
      </c>
      <c r="B58" s="7" t="inlineStr">
        <is>
          <t>51130-00</t>
        </is>
      </c>
      <c r="C58" s="7" t="inlineStr">
        <is>
          <t>Storm sewer piping</t>
        </is>
      </c>
      <c r="D58" s="40" t="inlineStr">
        <is>
          <t>Storm water drainage repairs in courtyards</t>
        </is>
      </c>
      <c r="E58" s="41" t="inlineStr">
        <is>
          <t>GC</t>
        </is>
      </c>
      <c r="F58" s="7" t="inlineStr">
        <is>
          <t>Year 1</t>
        </is>
      </c>
      <c r="G58" s="20" t="n">
        <v>9286</v>
      </c>
      <c r="H58" s="20" t="n">
        <v>0</v>
      </c>
      <c r="I58" s="21">
        <f>G58-H58</f>
        <v/>
      </c>
      <c r="J58" s="8">
        <f>IF(G58=0,0,H58/G58)</f>
        <v/>
      </c>
      <c r="K58" s="35" t="n">
        <v>4</v>
      </c>
      <c r="L58" s="8">
        <f>MIN(J58,1)</f>
        <v/>
      </c>
      <c r="M58" t="inlineStr">
        <is>
          <t>Storm water drainage repairs in courtyards</t>
        </is>
      </c>
      <c r="N58" s="7">
        <f>IF(E58="GC","1st Call","Other")</f>
        <v/>
      </c>
      <c r="O58" s="7">
        <f>IF(L58&gt;=1,"Complete",IF(L58&gt;0,"In Progress","Not Started"))</f>
        <v/>
      </c>
      <c r="Q58" s="35">
        <f>IFERROR(MID($A$1,FIND(" acq",$A$1)-4,4)*1,"")</f>
        <v/>
      </c>
      <c r="S58" s="112" t="n"/>
    </row>
    <row r="59">
      <c r="A59" s="7" t="n">
        <v>48</v>
      </c>
      <c r="B59" s="7" t="inlineStr">
        <is>
          <t>51160-04</t>
        </is>
      </c>
      <c r="C59" s="7" t="inlineStr">
        <is>
          <t>Picnic/Grill Area Remodel</t>
        </is>
      </c>
      <c r="D59" s="40" t="inlineStr">
        <is>
          <t>Small grill area by pool, look at adding outdoor counter</t>
        </is>
      </c>
      <c r="E59" s="69" t="inlineStr">
        <is>
          <t>PMC</t>
        </is>
      </c>
      <c r="F59" s="7" t="inlineStr">
        <is>
          <t>Year 1</t>
        </is>
      </c>
      <c r="G59" s="20" t="n">
        <v>8000</v>
      </c>
      <c r="H59" s="20" t="n">
        <v>0</v>
      </c>
      <c r="I59" s="21">
        <f>G59-H59</f>
        <v/>
      </c>
      <c r="J59" s="8">
        <f>IF(G59=0,0,H59/G59)</f>
        <v/>
      </c>
      <c r="K59" s="35" t="inlineStr">
        <is>
          <t>N/A</t>
        </is>
      </c>
      <c r="L59" s="8">
        <f>MIN(J59,1)</f>
        <v/>
      </c>
      <c r="M59" t="inlineStr">
        <is>
          <t>Small grill area by pool, look at adding outdoor counter</t>
        </is>
      </c>
      <c r="N59" s="7">
        <f>IF(E59="GC","1st Call","Other")</f>
        <v/>
      </c>
      <c r="O59" s="7">
        <f>IF(L59&gt;=1,"Complete",IF(L59&gt;0,"In Progress","Not Started"))</f>
        <v/>
      </c>
      <c r="Q59" s="35">
        <f>IFERROR(MID($A$1,FIND(" acq",$A$1)-4,4)*1,"")</f>
        <v/>
      </c>
      <c r="S59" s="112" t="n"/>
    </row>
    <row r="60" ht="45" customHeight="1">
      <c r="A60" s="17" t="n">
        <v>113</v>
      </c>
      <c r="B60" s="7" t="inlineStr">
        <is>
          <t>51130-00</t>
        </is>
      </c>
      <c r="C60" s="7" t="inlineStr">
        <is>
          <t>Natural Gas Seismic Shutoff</t>
        </is>
      </c>
      <c r="D60" s="40" t="inlineStr">
        <is>
          <t>Will confirm with Gas utility company if needed
Regency Equity PCA Item- 5.1- The natural gas services were not equipped with automatic seismic shut-off devices</t>
        </is>
      </c>
      <c r="E60" s="41" t="inlineStr">
        <is>
          <t>GC</t>
        </is>
      </c>
      <c r="F60" s="7" t="inlineStr">
        <is>
          <t>Year 1</t>
        </is>
      </c>
      <c r="G60" s="20" t="n">
        <v>8000</v>
      </c>
      <c r="H60" s="20" t="n">
        <v>0</v>
      </c>
      <c r="I60" s="21">
        <f>G60-H60</f>
        <v/>
      </c>
      <c r="J60" s="8">
        <f>IF(G60=0,0,H60/G60)</f>
        <v/>
      </c>
      <c r="K60" s="35" t="n">
        <v>4</v>
      </c>
      <c r="L60" s="8">
        <f>MIN(J60,1)</f>
        <v/>
      </c>
      <c r="M60" t="inlineStr">
        <is>
          <t>Will confirm with Gas utility company if needed
Regency Equity PCA Item- 5.1- The natural gas services were not equipped with automatic seismic shut-off devices</t>
        </is>
      </c>
      <c r="N60" s="7">
        <f>IF(E60="GC","1st Call","Other")</f>
        <v/>
      </c>
      <c r="O60" s="7">
        <f>IF(L60&gt;=1,"Complete",IF(L60&gt;0,"In Progress","Not Started"))</f>
        <v/>
      </c>
      <c r="Q60" s="35">
        <f>IFERROR(MID($A$1,FIND(" acq",$A$1)-4,4)*1,"")</f>
        <v/>
      </c>
      <c r="S60" s="112" t="n"/>
    </row>
    <row r="61" ht="60" customHeight="1">
      <c r="A61" s="7" t="n">
        <v>55</v>
      </c>
      <c r="B61" s="7" t="inlineStr">
        <is>
          <t>51134-00</t>
        </is>
      </c>
      <c r="C61" s="7" t="inlineStr">
        <is>
          <t>Sanitary Sewer Piping</t>
        </is>
      </c>
      <c r="D61" s="40" t="inlineStr">
        <is>
          <t>Number based on actual bid; $285 per cleanout, est. 12 cleanouts. $402 per storm drain, 11 cleanouts.
Regency &amp; Lexington Equity PCA Item- 5.1- The sanitary waste system was original to construction.</t>
        </is>
      </c>
      <c r="E61" s="69" t="inlineStr">
        <is>
          <t>PMC</t>
        </is>
      </c>
      <c r="F61" s="7" t="inlineStr">
        <is>
          <t>Year 1</t>
        </is>
      </c>
      <c r="G61" s="20" t="n">
        <v>7842</v>
      </c>
      <c r="H61" s="20" t="n">
        <v>26166</v>
      </c>
      <c r="I61" s="21">
        <f>G61-H61</f>
        <v/>
      </c>
      <c r="J61" s="8">
        <f>IF(G61=0,0,H61/G61)</f>
        <v/>
      </c>
      <c r="K61" s="35" t="inlineStr">
        <is>
          <t>N/A</t>
        </is>
      </c>
      <c r="L61" s="8">
        <f>MIN(J61,1)</f>
        <v/>
      </c>
      <c r="M61" t="inlineStr">
        <is>
          <t>Number based on actual bid; $285 per cleanout, est. 12 cleanouts. $402 per storm drain, 11 cleanouts.
Regency &amp; Lexington Equity PCA Item- 5.1- The sanitary waste system was original to construction.</t>
        </is>
      </c>
      <c r="N61" s="7">
        <f>IF(E61="GC","1st Call","Other")</f>
        <v/>
      </c>
      <c r="O61" s="7">
        <f>IF(L61&gt;=1,"Complete",IF(L61&gt;0,"In Progress","Not Started"))</f>
        <v/>
      </c>
      <c r="Q61" s="35">
        <f>IFERROR(MID($A$1,FIND(" acq",$A$1)-4,4)*1,"")</f>
        <v/>
      </c>
      <c r="S61" s="112" t="n"/>
    </row>
    <row r="62">
      <c r="A62" s="17" t="n">
        <v>24</v>
      </c>
      <c r="B62" s="7" t="inlineStr">
        <is>
          <t>51046-00</t>
        </is>
      </c>
      <c r="C62" s="7" t="inlineStr">
        <is>
          <t>Landscape irrigation</t>
        </is>
      </c>
      <c r="D62" s="40" t="inlineStr">
        <is>
          <t>Irrigation repairs &amp; upgrades</t>
        </is>
      </c>
      <c r="E62" s="69" t="inlineStr">
        <is>
          <t>PMC</t>
        </is>
      </c>
      <c r="F62" s="7" t="inlineStr">
        <is>
          <t>Year 1</t>
        </is>
      </c>
      <c r="G62" s="20" t="n">
        <v>7500</v>
      </c>
      <c r="H62" s="20" t="n">
        <v>2007</v>
      </c>
      <c r="I62" s="21">
        <f>G62-H62</f>
        <v/>
      </c>
      <c r="J62" s="8">
        <f>IF(G62=0,0,H62/G62)</f>
        <v/>
      </c>
      <c r="K62" s="35" t="inlineStr">
        <is>
          <t>N/A</t>
        </is>
      </c>
      <c r="L62" s="8">
        <f>MIN(J62,1)</f>
        <v/>
      </c>
      <c r="M62" t="inlineStr">
        <is>
          <t>Irrigation repairs &amp; upgrades</t>
        </is>
      </c>
      <c r="N62" s="7">
        <f>IF(E62="GC","1st Call","Other")</f>
        <v/>
      </c>
      <c r="O62" s="7">
        <f>IF(L62&gt;=1,"Complete",IF(L62&gt;0,"In Progress","Not Started"))</f>
        <v/>
      </c>
      <c r="Q62" s="35">
        <f>IFERROR(MID($A$1,FIND(" acq",$A$1)-4,4)*1,"")</f>
        <v/>
      </c>
      <c r="S62" s="112" t="n"/>
    </row>
    <row r="63" ht="30" customHeight="1">
      <c r="A63" s="7" t="n">
        <v>31</v>
      </c>
      <c r="B63" s="7" t="inlineStr">
        <is>
          <t>51070-00</t>
        </is>
      </c>
      <c r="C63" s="7" t="inlineStr">
        <is>
          <t xml:space="preserve">Replace sheathing </t>
        </is>
      </c>
      <c r="D63" s="40" t="inlineStr">
        <is>
          <t>PCA 4.2 - Replace deteriorated sheathing and joists at roof eaves, as required.</t>
        </is>
      </c>
      <c r="E63" s="41" t="inlineStr">
        <is>
          <t>GC</t>
        </is>
      </c>
      <c r="F63" s="7" t="inlineStr">
        <is>
          <t>Year 1</t>
        </is>
      </c>
      <c r="G63" s="20" t="n">
        <v>7500</v>
      </c>
      <c r="H63" s="20" t="n">
        <v>7500</v>
      </c>
      <c r="I63" s="21">
        <f>G63-H63</f>
        <v/>
      </c>
      <c r="J63" s="8">
        <f>IF(G63=0,0,H63/G63)</f>
        <v/>
      </c>
      <c r="K63" s="35" t="n">
        <v>0</v>
      </c>
      <c r="L63" s="8">
        <f>MIN(J63,1)</f>
        <v/>
      </c>
      <c r="M63" t="inlineStr">
        <is>
          <t>PCA 4.2 - Replace deteriorated sheathing and joists at roof eaves, as required.</t>
        </is>
      </c>
      <c r="N63" s="7">
        <f>IF(E63="GC","1st Call","Other")</f>
        <v/>
      </c>
      <c r="O63" s="7">
        <f>IF(L63&gt;=1,"Complete",IF(L63&gt;0,"In Progress","Not Started"))</f>
        <v/>
      </c>
      <c r="Q63" s="35">
        <f>IFERROR(MID($A$1,FIND(" acq",$A$1)-4,4)*1,"")</f>
        <v/>
      </c>
      <c r="S63" s="112" t="n"/>
    </row>
    <row r="64" ht="60" customHeight="1">
      <c r="A64" s="17" t="n">
        <v>21</v>
      </c>
      <c r="B64" s="7" t="inlineStr">
        <is>
          <t>51026-00</t>
        </is>
      </c>
      <c r="C64" s="7" t="inlineStr">
        <is>
          <t>Repair / replace swimming pool pumps</t>
        </is>
      </c>
      <c r="D64" s="40" t="inlineStr">
        <is>
          <t>Anti entrapment devices
Regency &amp; Lexington Equity PCA Item- 3.2.9- Based on Partner’s observations, the swimming pool did not appear to be compliant with the Virginia Graeme Baker Pool &amp; Spa Safety Act</t>
        </is>
      </c>
      <c r="E64" s="41" t="inlineStr">
        <is>
          <t>GC</t>
        </is>
      </c>
      <c r="F64" s="7" t="inlineStr">
        <is>
          <t>Year 1</t>
        </is>
      </c>
      <c r="G64" s="20" t="n">
        <v>7000</v>
      </c>
      <c r="H64" s="20" t="n">
        <v>11200</v>
      </c>
      <c r="I64" s="21">
        <f>G64-H64</f>
        <v/>
      </c>
      <c r="J64" s="8">
        <f>IF(G64=0,0,H64/G64)</f>
        <v/>
      </c>
      <c r="K64" s="35" t="n">
        <v>0</v>
      </c>
      <c r="L64" s="8">
        <f>MIN(J64,1)</f>
        <v/>
      </c>
      <c r="M64" t="inlineStr">
        <is>
          <t>Anti entrapment devices
Regency &amp; Lexington Equity PCA Item- 3.2.9- Based on Partner’s observations, the swimming pool did not appear to be compliant with the Virginia Graeme Baker Pool &amp; Spa Safety A</t>
        </is>
      </c>
      <c r="N64" s="7">
        <f>IF(E64="GC","1st Call","Other")</f>
        <v/>
      </c>
      <c r="O64" s="7">
        <f>IF(L64&gt;=1,"Complete",IF(L64&gt;0,"In Progress","Not Started"))</f>
        <v/>
      </c>
      <c r="Q64" s="35">
        <f>IFERROR(MID($A$1,FIND(" acq",$A$1)-4,4)*1,"")</f>
        <v/>
      </c>
      <c r="S64" s="112" t="n"/>
    </row>
    <row r="65">
      <c r="A65" s="7" t="n">
        <v>22</v>
      </c>
      <c r="B65" s="7" t="inlineStr">
        <is>
          <t>51076-00</t>
        </is>
      </c>
      <c r="C65" s="7" t="inlineStr">
        <is>
          <t>Fences &amp; gates - swimming pool</t>
        </is>
      </c>
      <c r="D65" s="40" t="inlineStr">
        <is>
          <t>Adjust closers on pool gates</t>
        </is>
      </c>
      <c r="E65" s="41" t="inlineStr">
        <is>
          <t>GC</t>
        </is>
      </c>
      <c r="F65" s="7" t="inlineStr">
        <is>
          <t>Year 1</t>
        </is>
      </c>
      <c r="G65" s="20" t="n">
        <v>7000</v>
      </c>
      <c r="H65" s="20" t="n">
        <v>14000</v>
      </c>
      <c r="I65" s="21">
        <f>G65-H65</f>
        <v/>
      </c>
      <c r="J65" s="8">
        <f>IF(G65=0,0,H65/G65)</f>
        <v/>
      </c>
      <c r="K65" s="35" t="n">
        <v>0</v>
      </c>
      <c r="L65" s="8">
        <f>MIN(J65,1)</f>
        <v/>
      </c>
      <c r="M65" t="inlineStr">
        <is>
          <t>Adjust closers on pool gates</t>
        </is>
      </c>
      <c r="N65" s="7">
        <f>IF(E65="GC","1st Call","Other")</f>
        <v/>
      </c>
      <c r="O65" s="7">
        <f>IF(L65&gt;=1,"Complete",IF(L65&gt;0,"In Progress","Not Started"))</f>
        <v/>
      </c>
      <c r="Q65" s="35">
        <f>IFERROR(MID($A$1,FIND(" acq",$A$1)-4,4)*1,"")</f>
        <v/>
      </c>
      <c r="S65" s="112" t="n"/>
    </row>
    <row r="66" ht="60" customHeight="1">
      <c r="A66" s="17" t="n">
        <v>74</v>
      </c>
      <c r="B66" s="7" t="inlineStr">
        <is>
          <t>51026-00</t>
        </is>
      </c>
      <c r="C66" s="7" t="inlineStr">
        <is>
          <t>Repair / replace swimming pool pumps</t>
        </is>
      </c>
      <c r="D66" s="40" t="inlineStr">
        <is>
          <t>Anti entrapment devices
Regency &amp; Lexington Equity PCA Item- 3.2.9- Based on Partner’s observations, the swimming pool did not appear to be compliant with the Virginia Graeme Baker Pool &amp; Spa Safety Act (P&amp;SS Act).</t>
        </is>
      </c>
      <c r="E66" s="41" t="inlineStr">
        <is>
          <t>GC</t>
        </is>
      </c>
      <c r="F66" s="7" t="inlineStr">
        <is>
          <t>Year 1</t>
        </is>
      </c>
      <c r="G66" s="20" t="n">
        <v>7000</v>
      </c>
      <c r="H66" s="20" t="n">
        <v>0</v>
      </c>
      <c r="I66" s="21">
        <f>G66-H66</f>
        <v/>
      </c>
      <c r="J66" s="8">
        <f>IF(G66=0,0,H66/G66)</f>
        <v/>
      </c>
      <c r="K66" s="35" t="n">
        <v>4</v>
      </c>
      <c r="L66" s="8">
        <f>MIN(J66,1)</f>
        <v/>
      </c>
      <c r="M66" t="inlineStr">
        <is>
          <t>Anti entrapment devices
Regency &amp; Lexington Equity PCA Item- 3.2.9- Based on Partner’s observations, the swimming pool did not appear to be compliant with the Virginia Graeme Baker Pool &amp; Spa Safety A</t>
        </is>
      </c>
      <c r="N66" s="7">
        <f>IF(E66="GC","1st Call","Other")</f>
        <v/>
      </c>
      <c r="O66" s="7">
        <f>IF(L66&gt;=1,"Complete",IF(L66&gt;0,"In Progress","Not Started"))</f>
        <v/>
      </c>
      <c r="Q66" s="35">
        <f>IFERROR(MID($A$1,FIND(" acq",$A$1)-4,4)*1,"")</f>
        <v/>
      </c>
      <c r="S66" s="112" t="n"/>
    </row>
    <row r="67">
      <c r="A67" s="7" t="n">
        <v>75</v>
      </c>
      <c r="B67" s="7" t="inlineStr">
        <is>
          <t>51076-00</t>
        </is>
      </c>
      <c r="C67" s="7" t="inlineStr">
        <is>
          <t>Fences &amp; gates - swimming pool</t>
        </is>
      </c>
      <c r="D67" s="40" t="inlineStr">
        <is>
          <t>Adjust closers on pool gates</t>
        </is>
      </c>
      <c r="E67" s="41" t="inlineStr">
        <is>
          <t>GC</t>
        </is>
      </c>
      <c r="F67" s="7" t="inlineStr">
        <is>
          <t>Year 1</t>
        </is>
      </c>
      <c r="G67" s="20" t="n">
        <v>7000</v>
      </c>
      <c r="H67" s="20" t="n">
        <v>7000</v>
      </c>
      <c r="I67" s="21">
        <f>G67-H67</f>
        <v/>
      </c>
      <c r="J67" s="8">
        <f>IF(G67=0,0,H67/G67)</f>
        <v/>
      </c>
      <c r="K67" s="35" t="n">
        <v>0</v>
      </c>
      <c r="L67" s="8">
        <f>MIN(J67,1)</f>
        <v/>
      </c>
      <c r="M67" t="inlineStr">
        <is>
          <t>Adjust closers on pool gates</t>
        </is>
      </c>
      <c r="N67" s="7">
        <f>IF(E67="GC","1st Call","Other")</f>
        <v/>
      </c>
      <c r="O67" s="7">
        <f>IF(L67&gt;=1,"Complete",IF(L67&gt;0,"In Progress","Not Started"))</f>
        <v/>
      </c>
      <c r="Q67" s="35">
        <f>IFERROR(MID($A$1,FIND(" acq",$A$1)-4,4)*1,"")</f>
        <v/>
      </c>
      <c r="S67" s="112" t="n"/>
    </row>
    <row r="68" ht="45" customHeight="1">
      <c r="A68" s="17" t="n">
        <v>30</v>
      </c>
      <c r="B68" s="7" t="inlineStr">
        <is>
          <t>51998-00</t>
        </is>
      </c>
      <c r="C68" s="7" t="inlineStr">
        <is>
          <t>Shore Maintenance Shed</t>
        </is>
      </c>
      <c r="D68" s="40" t="inlineStr">
        <is>
          <t>PCA 4.2- Maintenance Shed - Immediately temporarily shore the unsupported double top plate. Engage licensed engineer to design a header or support beam with adequate bearing supports.</t>
        </is>
      </c>
      <c r="E68" s="41" t="inlineStr">
        <is>
          <t>GC</t>
        </is>
      </c>
      <c r="F68" s="7" t="inlineStr">
        <is>
          <t>Year 1</t>
        </is>
      </c>
      <c r="G68" s="20" t="n">
        <v>6000</v>
      </c>
      <c r="H68" s="20" t="n">
        <v>0</v>
      </c>
      <c r="I68" s="21">
        <f>G68-H68</f>
        <v/>
      </c>
      <c r="J68" s="8">
        <f>IF(G68=0,0,H68/G68)</f>
        <v/>
      </c>
      <c r="K68" s="35" t="n">
        <v>4</v>
      </c>
      <c r="L68" s="8">
        <f>MIN(J68,1)</f>
        <v/>
      </c>
      <c r="M68" t="inlineStr">
        <is>
          <t>PCA 4.2- Maintenance Shed - Immediately temporarily shore the unsupported double top plate. Engage licensed engineer to design a header or support beam with adequate bearing supports.</t>
        </is>
      </c>
      <c r="N68" s="7">
        <f>IF(E68="GC","1st Call","Other")</f>
        <v/>
      </c>
      <c r="O68" s="7">
        <f>IF(L68&gt;=1,"Complete",IF(L68&gt;0,"In Progress","Not Started"))</f>
        <v/>
      </c>
      <c r="Q68" s="35">
        <f>IFERROR(MID($A$1,FIND(" acq",$A$1)-4,4)*1,"")</f>
        <v/>
      </c>
      <c r="S68" s="112" t="n"/>
    </row>
    <row r="69">
      <c r="A69" s="7" t="n">
        <v>35</v>
      </c>
      <c r="B69" s="7" t="inlineStr">
        <is>
          <t>51075-00</t>
        </is>
      </c>
      <c r="C69" s="7" t="inlineStr">
        <is>
          <t>Expansion Joints</t>
        </is>
      </c>
      <c r="D69" s="40" t="inlineStr">
        <is>
          <t>Expansion Joints</t>
        </is>
      </c>
      <c r="E69" s="41" t="inlineStr">
        <is>
          <t>GC</t>
        </is>
      </c>
      <c r="F69" s="7" t="inlineStr">
        <is>
          <t>Year 1</t>
        </is>
      </c>
      <c r="G69" s="20" t="n">
        <v>6000</v>
      </c>
      <c r="H69" s="20" t="n">
        <v>12000</v>
      </c>
      <c r="I69" s="21">
        <f>G69-H69</f>
        <v/>
      </c>
      <c r="J69" s="8">
        <f>IF(G69=0,0,H69/G69)</f>
        <v/>
      </c>
      <c r="K69" s="35" t="n">
        <v>0</v>
      </c>
      <c r="L69" s="8">
        <f>MIN(J69,1)</f>
        <v/>
      </c>
      <c r="M69" t="inlineStr">
        <is>
          <t>Expansion Joints</t>
        </is>
      </c>
      <c r="N69" s="7">
        <f>IF(E69="GC","1st Call","Other")</f>
        <v/>
      </c>
      <c r="O69" s="7">
        <f>IF(L69&gt;=1,"Complete",IF(L69&gt;0,"In Progress","Not Started"))</f>
        <v/>
      </c>
      <c r="Q69" s="35">
        <f>IFERROR(MID($A$1,FIND(" acq",$A$1)-4,4)*1,"")</f>
        <v/>
      </c>
      <c r="S69" s="112" t="n"/>
    </row>
    <row r="70" ht="30" customHeight="1">
      <c r="A70" s="17" t="n">
        <v>50</v>
      </c>
      <c r="B70" s="7" t="inlineStr">
        <is>
          <t>51029-00</t>
        </is>
      </c>
      <c r="C70" s="7" t="inlineStr">
        <is>
          <t>Playground equipment</t>
        </is>
      </c>
      <c r="D70" s="40" t="inlineStr">
        <is>
          <t>Add seating and/or picnic tables year 1, budget for equipment replacement in year 4.</t>
        </is>
      </c>
      <c r="E70" s="41" t="inlineStr">
        <is>
          <t>GC</t>
        </is>
      </c>
      <c r="F70" s="7" t="inlineStr">
        <is>
          <t>Year 1</t>
        </is>
      </c>
      <c r="G70" s="20" t="n">
        <v>6000</v>
      </c>
      <c r="H70" s="20" t="n">
        <v>10000</v>
      </c>
      <c r="I70" s="21">
        <f>G70-H70</f>
        <v/>
      </c>
      <c r="J70" s="8">
        <f>IF(G70=0,0,H70/G70)</f>
        <v/>
      </c>
      <c r="K70" s="35" t="n">
        <v>0</v>
      </c>
      <c r="L70" s="8">
        <f>MIN(J70,1)</f>
        <v/>
      </c>
      <c r="M70" t="inlineStr">
        <is>
          <t>Add seating and/or picnic tables year 1, budget for equipment replacement in year 4.</t>
        </is>
      </c>
      <c r="N70" s="7">
        <f>IF(E70="GC","1st Call","Other")</f>
        <v/>
      </c>
      <c r="O70" s="7">
        <f>IF(L70&gt;=1,"Complete",IF(L70&gt;0,"In Progress","Not Started"))</f>
        <v/>
      </c>
      <c r="Q70" s="35">
        <f>IFERROR(MID($A$1,FIND(" acq",$A$1)-4,4)*1,"")</f>
        <v/>
      </c>
      <c r="S70" s="112" t="n"/>
    </row>
    <row r="71">
      <c r="A71" s="7" t="n">
        <v>91</v>
      </c>
      <c r="B71" s="7" t="inlineStr">
        <is>
          <t>51075-00</t>
        </is>
      </c>
      <c r="C71" s="7" t="inlineStr">
        <is>
          <t>Expansion Joints</t>
        </is>
      </c>
      <c r="D71" s="40" t="inlineStr">
        <is>
          <t>Expansion Joints</t>
        </is>
      </c>
      <c r="E71" s="41" t="inlineStr">
        <is>
          <t>GC</t>
        </is>
      </c>
      <c r="F71" s="7" t="inlineStr">
        <is>
          <t>Year 1</t>
        </is>
      </c>
      <c r="G71" s="20" t="n">
        <v>6000</v>
      </c>
      <c r="H71" s="20" t="n">
        <v>6000</v>
      </c>
      <c r="I71" s="21">
        <f>G71-H71</f>
        <v/>
      </c>
      <c r="J71" s="8">
        <f>IF(G71=0,0,H71/G71)</f>
        <v/>
      </c>
      <c r="K71" s="35" t="n">
        <v>0</v>
      </c>
      <c r="L71" s="8">
        <f>MIN(J71,1)</f>
        <v/>
      </c>
      <c r="M71" t="inlineStr">
        <is>
          <t>Expansion Joints</t>
        </is>
      </c>
      <c r="N71" s="7">
        <f>IF(E71="GC","1st Call","Other")</f>
        <v/>
      </c>
      <c r="O71" s="7">
        <f>IF(L71&gt;=1,"Complete",IF(L71&gt;0,"In Progress","Not Started"))</f>
        <v/>
      </c>
      <c r="Q71" s="35">
        <f>IFERROR(MID($A$1,FIND(" acq",$A$1)-4,4)*1,"")</f>
        <v/>
      </c>
      <c r="S71" s="112" t="n"/>
    </row>
    <row r="72" ht="30" customHeight="1">
      <c r="A72" s="17" t="n">
        <v>32</v>
      </c>
      <c r="B72" s="7" t="inlineStr">
        <is>
          <t>51172-00</t>
        </is>
      </c>
      <c r="C72" s="7" t="inlineStr">
        <is>
          <t>Allowance for sectional replacement of damaged sheat</t>
        </is>
      </c>
      <c r="D72" s="40" t="inlineStr">
        <is>
          <t>PCA 4.2 - Allowance for sectional replacement of damaged sheathing and joists at carports.</t>
        </is>
      </c>
      <c r="E72" s="41" t="inlineStr">
        <is>
          <t>GC</t>
        </is>
      </c>
      <c r="F72" s="7" t="inlineStr">
        <is>
          <t>Year 1</t>
        </is>
      </c>
      <c r="G72" s="20" t="n">
        <v>5000</v>
      </c>
      <c r="H72" s="20" t="n">
        <v>2500</v>
      </c>
      <c r="I72" s="21">
        <f>G72-H72</f>
        <v/>
      </c>
      <c r="J72" s="8">
        <f>IF(G72=0,0,H72/G72)</f>
        <v/>
      </c>
      <c r="K72" s="35" t="n">
        <v>3</v>
      </c>
      <c r="L72" s="8">
        <f>MIN(J72,1)</f>
        <v/>
      </c>
      <c r="M72" t="inlineStr">
        <is>
          <t>PCA 4.2 - Allowance for sectional replacement of damaged sheathing and joists at carports.</t>
        </is>
      </c>
      <c r="N72" s="7">
        <f>IF(E72="GC","1st Call","Other")</f>
        <v/>
      </c>
      <c r="O72" s="7">
        <f>IF(L72&gt;=1,"Complete",IF(L72&gt;0,"In Progress","Not Started"))</f>
        <v/>
      </c>
      <c r="Q72" s="35">
        <f>IFERROR(MID($A$1,FIND(" acq",$A$1)-4,4)*1,"")</f>
        <v/>
      </c>
      <c r="S72" s="112" t="n"/>
    </row>
    <row r="73">
      <c r="A73" s="7" t="n">
        <v>44</v>
      </c>
      <c r="B73" s="7" t="inlineStr">
        <is>
          <t>51169-00</t>
        </is>
      </c>
      <c r="C73" s="7" t="inlineStr">
        <is>
          <t>Clubhouse / Office Remodel</t>
        </is>
      </c>
      <c r="D73" s="40" t="inlineStr">
        <is>
          <t>No clubhouse, allowance for office</t>
        </is>
      </c>
      <c r="E73" s="69" t="inlineStr">
        <is>
          <t>PMC</t>
        </is>
      </c>
      <c r="F73" s="7" t="inlineStr">
        <is>
          <t>Year 1</t>
        </is>
      </c>
      <c r="G73" s="20" t="n">
        <v>5000</v>
      </c>
      <c r="H73" s="20" t="n">
        <v>0</v>
      </c>
      <c r="I73" s="21">
        <f>G73-H73</f>
        <v/>
      </c>
      <c r="J73" s="8">
        <f>IF(G73=0,0,H73/G73)</f>
        <v/>
      </c>
      <c r="K73" t="inlineStr">
        <is>
          <t>N/A</t>
        </is>
      </c>
      <c r="L73" s="8">
        <f>MIN(J73,1)</f>
        <v/>
      </c>
      <c r="M73" t="inlineStr">
        <is>
          <t>No clubhouse, allowance for office</t>
        </is>
      </c>
      <c r="N73" s="7">
        <f>IF(E73="GC","1st Call","Other")</f>
        <v/>
      </c>
      <c r="O73" s="7">
        <f>IF(L73&gt;=1,"Complete",IF(L73&gt;0,"In Progress","Not Started"))</f>
        <v/>
      </c>
      <c r="Q73" s="35">
        <f>IFERROR(MID($A$1,FIND(" acq",$A$1)-4,4)*1,"")</f>
        <v/>
      </c>
      <c r="S73" s="112" t="n"/>
    </row>
    <row r="74" ht="60" customHeight="1">
      <c r="A74" s="17" t="n">
        <v>111</v>
      </c>
      <c r="B74" s="7" t="inlineStr">
        <is>
          <t>51134-00</t>
        </is>
      </c>
      <c r="C74" s="7" t="inlineStr">
        <is>
          <t>Sanitary Sewer Piping</t>
        </is>
      </c>
      <c r="D74" s="40" t="inlineStr">
        <is>
          <t>Number based on actual bid; $285 per cleanout, 8 cleanouts. $402 per storm drain, 6 cleanouts.
Regency &amp; Lexington Equity PCA Item- 5.1- The sanitary waste system was original to construction.</t>
        </is>
      </c>
      <c r="E74" s="69" t="inlineStr">
        <is>
          <t>PMC</t>
        </is>
      </c>
      <c r="F74" s="7" t="inlineStr">
        <is>
          <t>Year 1</t>
        </is>
      </c>
      <c r="G74" s="20" t="n">
        <v>4692</v>
      </c>
      <c r="H74" s="20" t="n">
        <v>15655</v>
      </c>
      <c r="I74" s="21">
        <f>G74-H74</f>
        <v/>
      </c>
      <c r="J74" s="8">
        <f>IF(G74=0,0,H74/G74)</f>
        <v/>
      </c>
      <c r="K74" t="inlineStr">
        <is>
          <t>N/A</t>
        </is>
      </c>
      <c r="L74" s="8">
        <f>MIN(J74,1)</f>
        <v/>
      </c>
      <c r="M74" t="inlineStr">
        <is>
          <t>Number based on actual bid; $285 per cleanout, 8 cleanouts. $402 per storm drain, 6 cleanouts.
Regency &amp; Lexington Equity PCA Item- 5.1- The sanitary waste system was original to construction.</t>
        </is>
      </c>
      <c r="N74" s="7">
        <f>IF(E74="GC","1st Call","Other")</f>
        <v/>
      </c>
      <c r="O74" s="7">
        <f>IF(L74&gt;=1,"Complete",IF(L74&gt;0,"In Progress","Not Started"))</f>
        <v/>
      </c>
      <c r="Q74" s="35">
        <f>IFERROR(MID($A$1,FIND(" acq",$A$1)-4,4)*1,"")</f>
        <v/>
      </c>
      <c r="S74" s="112" t="n"/>
    </row>
    <row r="75">
      <c r="A75" s="7" t="n">
        <v>27</v>
      </c>
      <c r="B75" s="7" t="inlineStr">
        <is>
          <t>51070-00</t>
        </is>
      </c>
      <c r="C75" s="7" t="inlineStr">
        <is>
          <t>Wall framing</t>
        </is>
      </c>
      <c r="D75" s="40" t="inlineStr">
        <is>
          <t>Replace damaged framing in gable ends</t>
        </is>
      </c>
      <c r="E75" s="41" t="inlineStr">
        <is>
          <t>GC</t>
        </is>
      </c>
      <c r="F75" s="7" t="inlineStr">
        <is>
          <t>Year 1</t>
        </is>
      </c>
      <c r="G75" s="20" t="n">
        <v>4500</v>
      </c>
      <c r="H75" s="20" t="n">
        <v>9000</v>
      </c>
      <c r="I75" s="21">
        <f>G75-H75</f>
        <v/>
      </c>
      <c r="J75" s="8">
        <f>IF(G75=0,0,H75/G75)</f>
        <v/>
      </c>
      <c r="K75" t="n">
        <v>0</v>
      </c>
      <c r="L75" s="8">
        <f>MIN(J75,1)</f>
        <v/>
      </c>
      <c r="M75" t="inlineStr">
        <is>
          <t>Replace damaged framing in gable ends</t>
        </is>
      </c>
      <c r="N75" s="7">
        <f>IF(E75="GC","1st Call","Other")</f>
        <v/>
      </c>
      <c r="O75" s="7">
        <f>IF(L75&gt;=1,"Complete",IF(L75&gt;0,"In Progress","Not Started"))</f>
        <v/>
      </c>
      <c r="Q75" s="35">
        <f>IFERROR(MID($A$1,FIND(" acq",$A$1)-4,4)*1,"")</f>
        <v/>
      </c>
      <c r="S75" s="112" t="n"/>
    </row>
    <row r="76" ht="30" customHeight="1">
      <c r="A76" s="17" t="n">
        <v>59</v>
      </c>
      <c r="B76" s="7" t="inlineStr">
        <is>
          <t>51120-00</t>
        </is>
      </c>
      <c r="C76" s="7" t="inlineStr">
        <is>
          <t>HVAC Replacement</t>
        </is>
      </c>
      <c r="D76" s="40" t="inlineStr">
        <is>
          <t>Large Rheem HVAC unit outside office looks very old and may need to be replaced</t>
        </is>
      </c>
      <c r="E76" s="41" t="inlineStr">
        <is>
          <t>GC</t>
        </is>
      </c>
      <c r="F76" s="7" t="inlineStr">
        <is>
          <t>Year 1</t>
        </is>
      </c>
      <c r="G76" s="20" t="n">
        <v>4500</v>
      </c>
      <c r="H76" s="20" t="n">
        <v>0</v>
      </c>
      <c r="I76" s="21">
        <f>G76-H76</f>
        <v/>
      </c>
      <c r="J76" s="8">
        <f>IF(G76=0,0,H76/G76)</f>
        <v/>
      </c>
      <c r="K76" t="n">
        <v>4</v>
      </c>
      <c r="L76" s="8">
        <f>MIN(J76,1)</f>
        <v/>
      </c>
      <c r="M76" t="inlineStr">
        <is>
          <t>Large Rheem HVAC unit outside office looks very old and may need to be replaced</t>
        </is>
      </c>
      <c r="N76" s="7">
        <f>IF(E76="GC","1st Call","Other")</f>
        <v/>
      </c>
      <c r="O76" s="7">
        <f>IF(L76&gt;=1,"Complete",IF(L76&gt;0,"In Progress","Not Started"))</f>
        <v/>
      </c>
      <c r="Q76" s="35">
        <f>IFERROR(MID($A$1,FIND(" acq",$A$1)-4,4)*1,"")</f>
        <v/>
      </c>
      <c r="S76" s="112" t="n"/>
    </row>
    <row r="77">
      <c r="A77" s="7" t="n">
        <v>81</v>
      </c>
      <c r="B77" s="7" t="inlineStr">
        <is>
          <t>51070-00</t>
        </is>
      </c>
      <c r="C77" s="7" t="inlineStr">
        <is>
          <t>Wall framing</t>
        </is>
      </c>
      <c r="D77" s="40" t="inlineStr">
        <is>
          <t>Replace damaged framing in gable ends</t>
        </is>
      </c>
      <c r="E77" s="41" t="inlineStr">
        <is>
          <t>GC</t>
        </is>
      </c>
      <c r="F77" s="7" t="inlineStr">
        <is>
          <t>Year 1</t>
        </is>
      </c>
      <c r="G77" s="20" t="n">
        <v>4500</v>
      </c>
      <c r="H77" s="20" t="n">
        <v>4500</v>
      </c>
      <c r="I77" s="21">
        <f>G77-H77</f>
        <v/>
      </c>
      <c r="J77" s="8">
        <f>IF(G77=0,0,H77/G77)</f>
        <v/>
      </c>
      <c r="K77" t="n">
        <v>0</v>
      </c>
      <c r="L77" s="8">
        <f>MIN(J77,1)</f>
        <v/>
      </c>
      <c r="M77" t="inlineStr">
        <is>
          <t>Replace damaged framing in gable ends</t>
        </is>
      </c>
      <c r="N77" s="7">
        <f>IF(E77="GC","1st Call","Other")</f>
        <v/>
      </c>
      <c r="O77" s="7">
        <f>IF(L77&gt;=1,"Complete",IF(L77&gt;0,"In Progress","Not Started"))</f>
        <v/>
      </c>
      <c r="Q77" s="35">
        <f>IFERROR(MID($A$1,FIND(" acq",$A$1)-4,4)*1,"")</f>
        <v/>
      </c>
      <c r="S77" s="112" t="n"/>
    </row>
    <row r="78" ht="30" customHeight="1">
      <c r="A78" s="17" t="n">
        <v>87</v>
      </c>
      <c r="B78" s="7" t="inlineStr">
        <is>
          <t>51072-00</t>
        </is>
      </c>
      <c r="C78" s="7" t="inlineStr">
        <is>
          <t>Building G Balcony – sectional replacement of deteri</t>
        </is>
      </c>
      <c r="D78" s="40" t="inlineStr">
        <is>
          <t>PCA 4.2 -Building G Balcony – sectional replacement of deteriorated framing.</t>
        </is>
      </c>
      <c r="E78" s="41" t="inlineStr">
        <is>
          <t>GC</t>
        </is>
      </c>
      <c r="F78" s="7" t="inlineStr">
        <is>
          <t>Year 1</t>
        </is>
      </c>
      <c r="G78" s="20" t="n">
        <v>4500</v>
      </c>
      <c r="H78" s="20" t="n">
        <v>3600</v>
      </c>
      <c r="I78" s="21">
        <f>G78-H78</f>
        <v/>
      </c>
      <c r="J78" s="8">
        <f>IF(G78=0,0,H78/G78)</f>
        <v/>
      </c>
      <c r="K78" t="n">
        <v>2</v>
      </c>
      <c r="L78" s="8">
        <f>MIN(J78,1)</f>
        <v/>
      </c>
      <c r="M78" t="inlineStr">
        <is>
          <t>PCA 4.2 -Building G Balcony – sectional replacement of deteriorated framing.</t>
        </is>
      </c>
      <c r="N78" s="7">
        <f>IF(E78="GC","1st Call","Other")</f>
        <v/>
      </c>
      <c r="O78" s="7">
        <f>IF(L78&gt;=1,"Complete",IF(L78&gt;0,"In Progress","Not Started"))</f>
        <v/>
      </c>
      <c r="Q78" s="35">
        <f>IFERROR(MID($A$1,FIND(" acq",$A$1)-4,4)*1,"")</f>
        <v/>
      </c>
      <c r="S78" s="112" t="n"/>
    </row>
    <row r="79" ht="30" customHeight="1">
      <c r="A79" s="7" t="n">
        <v>116</v>
      </c>
      <c r="B79" s="7" t="inlineStr">
        <is>
          <t>51120-00</t>
        </is>
      </c>
      <c r="C79" s="7" t="inlineStr">
        <is>
          <t>HVAC Replacement</t>
        </is>
      </c>
      <c r="D79" s="40" t="inlineStr">
        <is>
          <t>Large Rheem HVAC unit outside office looks very old and may need to be replaced</t>
        </is>
      </c>
      <c r="E79" s="41" t="inlineStr">
        <is>
          <t>GC</t>
        </is>
      </c>
      <c r="F79" s="7" t="inlineStr">
        <is>
          <t>Year 1</t>
        </is>
      </c>
      <c r="G79" s="20" t="n">
        <v>4500</v>
      </c>
      <c r="H79" s="20" t="n">
        <v>0</v>
      </c>
      <c r="I79" s="21">
        <f>G79-H79</f>
        <v/>
      </c>
      <c r="J79" s="8">
        <f>IF(G79=0,0,H79/G79)</f>
        <v/>
      </c>
      <c r="K79" t="n">
        <v>4</v>
      </c>
      <c r="L79" s="8">
        <f>MIN(J79,1)</f>
        <v/>
      </c>
      <c r="M79" t="inlineStr">
        <is>
          <t>Large Rheem HVAC unit outside office looks very old and may need to be replaced</t>
        </is>
      </c>
      <c r="N79" s="7">
        <f>IF(E79="GC","1st Call","Other")</f>
        <v/>
      </c>
      <c r="O79" s="7">
        <f>IF(L79&gt;=1,"Complete",IF(L79&gt;0,"In Progress","Not Started"))</f>
        <v/>
      </c>
      <c r="Q79" s="35">
        <f>IFERROR(MID($A$1,FIND(" acq",$A$1)-4,4)*1,"")</f>
        <v/>
      </c>
      <c r="S79" s="112" t="n"/>
    </row>
    <row r="80">
      <c r="A80" s="17" t="n">
        <v>45</v>
      </c>
      <c r="B80" s="7" t="inlineStr">
        <is>
          <t>51160-06</t>
        </is>
      </c>
      <c r="C80" s="7" t="inlineStr">
        <is>
          <t>Clubhouse / Office Furniture</t>
        </is>
      </c>
      <c r="D80" s="40" t="inlineStr">
        <is>
          <t>Need seating for reception area in leasing office.</t>
        </is>
      </c>
      <c r="E80" s="69" t="inlineStr">
        <is>
          <t>PMC</t>
        </is>
      </c>
      <c r="F80" s="7" t="inlineStr">
        <is>
          <t>Year 1</t>
        </is>
      </c>
      <c r="G80" s="20" t="n">
        <v>4000</v>
      </c>
      <c r="H80" s="20" t="n">
        <v>0</v>
      </c>
      <c r="I80" s="21">
        <f>G80-H80</f>
        <v/>
      </c>
      <c r="J80" s="8">
        <f>IF(G80=0,0,H80/G80)</f>
        <v/>
      </c>
      <c r="K80" t="inlineStr">
        <is>
          <t>N/A</t>
        </is>
      </c>
      <c r="L80" s="8">
        <f>MIN(J80,1)</f>
        <v/>
      </c>
      <c r="M80" t="inlineStr">
        <is>
          <t>Need seating for reception area in leasing office.</t>
        </is>
      </c>
      <c r="N80" s="7">
        <f>IF(E80="GC","1st Call","Other")</f>
        <v/>
      </c>
      <c r="O80" s="7">
        <f>IF(L80&gt;=1,"Complete",IF(L80&gt;0,"In Progress","Not Started"))</f>
        <v/>
      </c>
      <c r="Q80" s="35">
        <f>IFERROR(MID($A$1,FIND(" acq",$A$1)-4,4)*1,"")</f>
        <v/>
      </c>
      <c r="S80" s="112" t="n"/>
    </row>
    <row r="81">
      <c r="A81" s="7" t="n">
        <v>51</v>
      </c>
      <c r="B81" s="7" t="inlineStr">
        <is>
          <t>51990-02</t>
        </is>
      </c>
      <c r="C81" s="7" t="inlineStr">
        <is>
          <t>Need key trak for office</t>
        </is>
      </c>
      <c r="D81" s="40" t="inlineStr">
        <is>
          <t>Key Track</t>
        </is>
      </c>
      <c r="E81" s="69" t="inlineStr">
        <is>
          <t>PMC</t>
        </is>
      </c>
      <c r="F81" s="7" t="inlineStr">
        <is>
          <t>Year 1</t>
        </is>
      </c>
      <c r="G81" s="20" t="n">
        <v>3500</v>
      </c>
      <c r="H81" s="20" t="n">
        <v>0</v>
      </c>
      <c r="I81" s="21">
        <f>G81-H81</f>
        <v/>
      </c>
      <c r="J81" s="8">
        <f>IF(G81=0,0,H81/G81)</f>
        <v/>
      </c>
      <c r="K81" t="inlineStr">
        <is>
          <t>N/A</t>
        </is>
      </c>
      <c r="L81" s="8">
        <f>MIN(J81,1)</f>
        <v/>
      </c>
      <c r="M81" t="inlineStr">
        <is>
          <t>Key Track</t>
        </is>
      </c>
      <c r="N81" s="7">
        <f>IF(E81="GC","1st Call","Other")</f>
        <v/>
      </c>
      <c r="O81" s="7">
        <f>IF(L81&gt;=1,"Complete",IF(L81&gt;0,"In Progress","Not Started"))</f>
        <v/>
      </c>
      <c r="Q81" s="35">
        <f>IFERROR(MID($A$1,FIND(" acq",$A$1)-4,4)*1,"")</f>
        <v/>
      </c>
      <c r="S81" s="112" t="n"/>
    </row>
    <row r="82">
      <c r="A82" s="17" t="n">
        <v>43</v>
      </c>
      <c r="B82" s="7" t="inlineStr">
        <is>
          <t>51075-00</t>
        </is>
      </c>
      <c r="C82" s="7" t="inlineStr">
        <is>
          <t>Repair stucco</t>
        </is>
      </c>
      <c r="D82" s="40" t="inlineStr">
        <is>
          <t>Some walls next to windows need patching and paint</t>
        </is>
      </c>
      <c r="E82" s="41" t="inlineStr">
        <is>
          <t>GC</t>
        </is>
      </c>
      <c r="F82" s="7" t="inlineStr">
        <is>
          <t>Year 1</t>
        </is>
      </c>
      <c r="G82" s="20" t="n">
        <v>3000</v>
      </c>
      <c r="H82" s="20" t="n">
        <v>6000</v>
      </c>
      <c r="I82" s="21">
        <f>G82-H82</f>
        <v/>
      </c>
      <c r="J82" s="8">
        <f>IF(G82=0,0,H82/G82)</f>
        <v/>
      </c>
      <c r="K82" t="n">
        <v>0</v>
      </c>
      <c r="L82" s="8">
        <f>MIN(J82,1)</f>
        <v/>
      </c>
      <c r="M82" t="inlineStr">
        <is>
          <t>Some walls next to windows need patching and paint</t>
        </is>
      </c>
      <c r="N82" s="7">
        <f>IF(E82="GC","1st Call","Other")</f>
        <v/>
      </c>
      <c r="O82" s="7">
        <f>IF(L82&gt;=1,"Complete",IF(L82&gt;0,"In Progress","Not Started"))</f>
        <v/>
      </c>
      <c r="Q82" s="35">
        <f>IFERROR(MID($A$1,FIND(" acq",$A$1)-4,4)*1,"")</f>
        <v/>
      </c>
      <c r="S82" s="112" t="n"/>
    </row>
    <row r="83">
      <c r="A83" s="7" t="n">
        <v>49</v>
      </c>
      <c r="B83" s="7" t="inlineStr">
        <is>
          <t>51160-04</t>
        </is>
      </c>
      <c r="C83" s="7" t="inlineStr">
        <is>
          <t>Picnic/Grill Furniture</t>
        </is>
      </c>
      <c r="D83" s="40" t="inlineStr">
        <is>
          <t>Picnic tables or tables/chairs needed</t>
        </is>
      </c>
      <c r="E83" s="69" t="inlineStr">
        <is>
          <t>PMC</t>
        </is>
      </c>
      <c r="F83" s="7" t="inlineStr">
        <is>
          <t>Year 1</t>
        </is>
      </c>
      <c r="G83" s="20" t="n">
        <v>3000</v>
      </c>
      <c r="H83" s="20" t="n">
        <v>0</v>
      </c>
      <c r="I83" s="21">
        <f>G83-H83</f>
        <v/>
      </c>
      <c r="J83" s="8">
        <f>IF(G83=0,0,H83/G83)</f>
        <v/>
      </c>
      <c r="K83" t="inlineStr">
        <is>
          <t>N/A</t>
        </is>
      </c>
      <c r="L83" s="8">
        <f>MIN(J83,1)</f>
        <v/>
      </c>
      <c r="M83" t="inlineStr">
        <is>
          <t>Picnic tables or tables/chairs needed</t>
        </is>
      </c>
      <c r="N83" s="7">
        <f>IF(E83="GC","1st Call","Other")</f>
        <v/>
      </c>
      <c r="O83" s="7">
        <f>IF(L83&gt;=1,"Complete",IF(L83&gt;0,"In Progress","Not Started"))</f>
        <v/>
      </c>
      <c r="Q83" s="35">
        <f>IFERROR(MID($A$1,FIND(" acq",$A$1)-4,4)*1,"")</f>
        <v/>
      </c>
      <c r="S83" s="112" t="n"/>
    </row>
    <row r="84">
      <c r="A84" s="17" t="n">
        <v>102</v>
      </c>
      <c r="B84" s="7" t="inlineStr">
        <is>
          <t>51075-00</t>
        </is>
      </c>
      <c r="C84" s="7" t="inlineStr">
        <is>
          <t>Repair stucco</t>
        </is>
      </c>
      <c r="D84" s="40" t="inlineStr">
        <is>
          <t>Some walls next to windows need patching and paint</t>
        </is>
      </c>
      <c r="E84" s="41" t="inlineStr">
        <is>
          <t>GC</t>
        </is>
      </c>
      <c r="F84" s="7" t="inlineStr">
        <is>
          <t>Year 1</t>
        </is>
      </c>
      <c r="G84" s="20" t="n">
        <v>3000</v>
      </c>
      <c r="H84" s="20" t="n">
        <v>3000</v>
      </c>
      <c r="I84" s="21">
        <f>G84-H84</f>
        <v/>
      </c>
      <c r="J84" s="8">
        <f>IF(G84=0,0,H84/G84)</f>
        <v/>
      </c>
      <c r="K84" t="n">
        <v>0</v>
      </c>
      <c r="L84" s="8">
        <f>MIN(J84,1)</f>
        <v/>
      </c>
      <c r="M84" t="inlineStr">
        <is>
          <t>Some walls next to windows need patching and paint</t>
        </is>
      </c>
      <c r="N84" s="7">
        <f>IF(E84="GC","1st Call","Other")</f>
        <v/>
      </c>
      <c r="O84" s="7">
        <f>IF(L84&gt;=1,"Complete",IF(L84&gt;0,"In Progress","Not Started"))</f>
        <v/>
      </c>
      <c r="Q84" s="35">
        <f>IFERROR(MID($A$1,FIND(" acq",$A$1)-4,4)*1,"")</f>
        <v/>
      </c>
      <c r="S84" s="112" t="n"/>
    </row>
    <row r="85" ht="30" customHeight="1">
      <c r="A85" s="7" t="n">
        <v>109</v>
      </c>
      <c r="B85" s="7" t="inlineStr">
        <is>
          <t>51130-00</t>
        </is>
      </c>
      <c r="C85" s="7" t="inlineStr">
        <is>
          <t>Back-flow preventer</t>
        </is>
      </c>
      <c r="D85" s="40" t="inlineStr">
        <is>
          <t>Regency &amp; Lexington Equity PCA Item- 5.1- The backflow preventers did not have current inspection tags displayed.</t>
        </is>
      </c>
      <c r="E85" s="69" t="inlineStr">
        <is>
          <t>PMC</t>
        </is>
      </c>
      <c r="F85" s="7" t="inlineStr">
        <is>
          <t>Year 1</t>
        </is>
      </c>
      <c r="G85" s="20" t="n">
        <v>3000</v>
      </c>
      <c r="H85" s="20" t="n">
        <v>2474</v>
      </c>
      <c r="I85" s="21">
        <f>G85-H85</f>
        <v/>
      </c>
      <c r="J85" s="8">
        <f>IF(G85=0,0,H85/G85)</f>
        <v/>
      </c>
      <c r="K85" t="inlineStr">
        <is>
          <t>N/A</t>
        </is>
      </c>
      <c r="L85" s="8">
        <f>MIN(J85,1)</f>
        <v/>
      </c>
      <c r="M85" t="inlineStr">
        <is>
          <t>Regency &amp; Lexington Equity PCA Item- 5.1- The backflow preventers did not have current inspection tags displayed.</t>
        </is>
      </c>
      <c r="N85" s="7">
        <f>IF(E85="GC","1st Call","Other")</f>
        <v/>
      </c>
      <c r="O85" s="7">
        <f>IF(L85&gt;=1,"Complete",IF(L85&gt;0,"In Progress","Not Started"))</f>
        <v/>
      </c>
      <c r="Q85" s="35">
        <f>IFERROR(MID($A$1,FIND(" acq",$A$1)-4,4)*1,"")</f>
        <v/>
      </c>
      <c r="S85" s="112" t="n"/>
    </row>
    <row r="86" ht="45" customHeight="1">
      <c r="A86" s="17" t="n">
        <v>112</v>
      </c>
      <c r="B86" s="7" t="inlineStr">
        <is>
          <t>51130-00</t>
        </is>
      </c>
      <c r="C86" s="7" t="inlineStr">
        <is>
          <t>Pipe Repair at Building 1 Boiler</t>
        </is>
      </c>
      <c r="D86" s="40" t="inlineStr">
        <is>
          <t>Regency &amp; Lexington Equity PCA Item- 5.1- Corrosion was observed on the pipe connected to Building 1 boiler that could potentially affect the integrity of the pipe and lead to a leak.</t>
        </is>
      </c>
      <c r="E86" s="41" t="inlineStr">
        <is>
          <t>GC</t>
        </is>
      </c>
      <c r="F86" s="7" t="inlineStr">
        <is>
          <t>Year 1</t>
        </is>
      </c>
      <c r="G86" s="20" t="n">
        <v>3000</v>
      </c>
      <c r="H86" s="20" t="n">
        <v>0</v>
      </c>
      <c r="I86" s="21">
        <f>G86-H86</f>
        <v/>
      </c>
      <c r="J86" s="8">
        <f>IF(G86=0,0,H86/G86)</f>
        <v/>
      </c>
      <c r="K86" t="n">
        <v>4</v>
      </c>
      <c r="L86" s="8">
        <f>MIN(J86,1)</f>
        <v/>
      </c>
      <c r="M86" t="inlineStr">
        <is>
          <t>Regency &amp; Lexington Equity PCA Item- 5.1- Corrosion was observed on the pipe connected to Building 1 boiler that could potentially affect the integrity of the pipe and lead to a leak.</t>
        </is>
      </c>
      <c r="N86" s="7">
        <f>IF(E86="GC","1st Call","Other")</f>
        <v/>
      </c>
      <c r="O86" s="7">
        <f>IF(L86&gt;=1,"Complete",IF(L86&gt;0,"In Progress","Not Started"))</f>
        <v/>
      </c>
      <c r="Q86" s="35">
        <f>IFERROR(MID($A$1,FIND(" acq",$A$1)-4,4)*1,"")</f>
        <v/>
      </c>
      <c r="S86" s="112" t="n"/>
    </row>
    <row r="87" ht="30" customHeight="1">
      <c r="A87" s="7" t="n">
        <v>53</v>
      </c>
      <c r="B87" s="7" t="inlineStr">
        <is>
          <t>51130-00</t>
        </is>
      </c>
      <c r="C87" s="7" t="inlineStr">
        <is>
          <t>Back-flow preventer</t>
        </is>
      </c>
      <c r="D87" s="40" t="inlineStr">
        <is>
          <t>Regency &amp; Lexington Equity PCA Item- 5.1- The backflow preventers did not have current inspection tags displayed.</t>
        </is>
      </c>
      <c r="E87" s="69" t="inlineStr">
        <is>
          <t>PMC</t>
        </is>
      </c>
      <c r="F87" s="7" t="inlineStr">
        <is>
          <t>Year 1</t>
        </is>
      </c>
      <c r="G87" s="20" t="n">
        <v>2250</v>
      </c>
      <c r="H87" s="20" t="n">
        <v>1856</v>
      </c>
      <c r="I87" s="21">
        <f>G87-H87</f>
        <v/>
      </c>
      <c r="J87" s="8">
        <f>IF(G87=0,0,H87/G87)</f>
        <v/>
      </c>
      <c r="K87" t="inlineStr">
        <is>
          <t>N/A</t>
        </is>
      </c>
      <c r="L87" s="8">
        <f>MIN(J87,1)</f>
        <v/>
      </c>
      <c r="M87" t="inlineStr">
        <is>
          <t>Regency &amp; Lexington Equity PCA Item- 5.1- The backflow preventers did not have current inspection tags displayed.</t>
        </is>
      </c>
      <c r="N87" s="7">
        <f>IF(E87="GC","1st Call","Other")</f>
        <v/>
      </c>
      <c r="O87" s="7">
        <f>IF(L87&gt;=1,"Complete",IF(L87&gt;0,"In Progress","Not Started"))</f>
        <v/>
      </c>
      <c r="Q87" s="35">
        <f>IFERROR(MID($A$1,FIND(" acq",$A$1)-4,4)*1,"")</f>
        <v/>
      </c>
      <c r="S87" s="112" t="n"/>
    </row>
    <row r="88">
      <c r="A88" s="17" t="n">
        <v>85</v>
      </c>
      <c r="B88" s="7" t="inlineStr">
        <is>
          <t>51141-00</t>
        </is>
      </c>
      <c r="C88" s="7" t="inlineStr">
        <is>
          <t>Fill pitch pockets and flash parking lot light bases</t>
        </is>
      </c>
      <c r="D88" s="40" t="inlineStr">
        <is>
          <t>PCA 4.4.1 - Fill pitch pockets and flash parking lot light bases.</t>
        </is>
      </c>
      <c r="E88" s="41" t="inlineStr">
        <is>
          <t>GC</t>
        </is>
      </c>
      <c r="F88" s="7" t="inlineStr">
        <is>
          <t>Year 1</t>
        </is>
      </c>
      <c r="G88" s="20" t="n">
        <v>2000</v>
      </c>
      <c r="H88" s="20" t="n">
        <v>2000</v>
      </c>
      <c r="I88" s="21">
        <f>G88-H88</f>
        <v/>
      </c>
      <c r="J88" s="8">
        <f>IF(G88=0,0,H88/G88)</f>
        <v/>
      </c>
      <c r="K88" t="n">
        <v>0</v>
      </c>
      <c r="L88" s="8">
        <f>MIN(J88,1)</f>
        <v/>
      </c>
      <c r="M88" t="inlineStr">
        <is>
          <t>PCA 4.4.1 - Fill pitch pockets and flash parking lot light bases.</t>
        </is>
      </c>
      <c r="N88" s="7">
        <f>IF(E88="GC","1st Call","Other")</f>
        <v/>
      </c>
      <c r="O88" s="7">
        <f>IF(L88&gt;=1,"Complete",IF(L88&gt;0,"In Progress","Not Started"))</f>
        <v/>
      </c>
      <c r="Q88" s="35">
        <f>IFERROR(MID($A$1,FIND(" acq",$A$1)-4,4)*1,"")</f>
        <v/>
      </c>
      <c r="S88" s="112" t="n"/>
    </row>
    <row r="89" ht="45" customHeight="1">
      <c r="A89" s="7" t="n">
        <v>56</v>
      </c>
      <c r="B89" s="7" t="inlineStr">
        <is>
          <t>51130-00</t>
        </is>
      </c>
      <c r="C89" s="7" t="inlineStr">
        <is>
          <t>Pipe Repair at Building 1 Boiler</t>
        </is>
      </c>
      <c r="D89" s="40" t="inlineStr">
        <is>
          <t>Regency &amp; Lexington Equity PCA Item- 5.1- Corrosion was observed on the pipe connected to Building 1 boiler that could potentially affect the integrity of the pipe and lead to a leak.</t>
        </is>
      </c>
      <c r="E89" s="41" t="inlineStr">
        <is>
          <t>GC</t>
        </is>
      </c>
      <c r="F89" s="7" t="inlineStr">
        <is>
          <t>Year 1</t>
        </is>
      </c>
      <c r="G89" s="20" t="n">
        <v>750</v>
      </c>
      <c r="H89" s="20" t="n">
        <v>3750</v>
      </c>
      <c r="I89" s="21">
        <f>G89-H89</f>
        <v/>
      </c>
      <c r="J89" s="8">
        <f>IF(G89=0,0,H89/G89)</f>
        <v/>
      </c>
      <c r="K89" t="n">
        <v>0</v>
      </c>
      <c r="L89" s="8">
        <f>MIN(J89,1)</f>
        <v/>
      </c>
      <c r="M89" t="inlineStr">
        <is>
          <t>Regency &amp; Lexington Equity PCA Item- 5.1- Corrosion was observed on the pipe connected to Building 1 boiler that could potentially affect the integrity of the pipe and lead to a leak.</t>
        </is>
      </c>
      <c r="N89" s="7">
        <f>IF(E89="GC","1st Call","Other")</f>
        <v/>
      </c>
      <c r="O89" s="7">
        <f>IF(L89&gt;=1,"Complete",IF(L89&gt;0,"In Progress","Not Started"))</f>
        <v/>
      </c>
      <c r="Q89" s="35">
        <f>IFERROR(MID($A$1,FIND(" acq",$A$1)-4,4)*1,"")</f>
        <v/>
      </c>
      <c r="S89" s="112" t="n"/>
    </row>
    <row r="90" ht="30" customHeight="1">
      <c r="A90" s="17" t="n">
        <v>28</v>
      </c>
      <c r="B90" s="7" t="inlineStr">
        <is>
          <t>51156-00</t>
        </is>
      </c>
      <c r="C90" s="7" t="inlineStr">
        <is>
          <t xml:space="preserve">Replace hardware </t>
        </is>
      </c>
      <c r="D90" s="40" t="inlineStr">
        <is>
          <t>PCA 4.2 - Building C, Unit 37 – Immediately replace the existing bolts with adequately sized bolts and washers.</t>
        </is>
      </c>
      <c r="E90" s="41" t="inlineStr">
        <is>
          <t>GC</t>
        </is>
      </c>
      <c r="F90" s="7" t="inlineStr">
        <is>
          <t>Year 1</t>
        </is>
      </c>
      <c r="G90" s="20" t="n">
        <v>500</v>
      </c>
      <c r="H90" s="20" t="n">
        <v>500</v>
      </c>
      <c r="I90" s="21">
        <f>G90-H90</f>
        <v/>
      </c>
      <c r="J90" s="8">
        <f>IF(G90=0,0,H90/G90)</f>
        <v/>
      </c>
      <c r="K90" t="n">
        <v>0</v>
      </c>
      <c r="L90" s="8">
        <f>MIN(J90,1)</f>
        <v/>
      </c>
      <c r="M90" t="inlineStr">
        <is>
          <t>PCA 4.2 - Building C, Unit 37 – Immediately replace the existing bolts with adequately sized bolts and washers.</t>
        </is>
      </c>
      <c r="N90" s="7">
        <f>IF(E90="GC","1st Call","Other")</f>
        <v/>
      </c>
      <c r="O90" s="7">
        <f>IF(L90&gt;=1,"Complete",IF(L90&gt;0,"In Progress","Not Started"))</f>
        <v/>
      </c>
      <c r="Q90" s="35">
        <f>IFERROR(MID($A$1,FIND(" acq",$A$1)-4,4)*1,"")</f>
        <v/>
      </c>
      <c r="S90" s="112" t="n"/>
    </row>
    <row r="91">
      <c r="A91" s="7" t="n">
        <v>84</v>
      </c>
      <c r="B91" s="7" t="inlineStr">
        <is>
          <t>51070-00</t>
        </is>
      </c>
      <c r="C91" s="7" t="inlineStr">
        <is>
          <t>Repair checked wood beams by epoxy injection.</t>
        </is>
      </c>
      <c r="D91" s="40" t="inlineStr">
        <is>
          <t>PCA 4.2- Repair checked wood beams by epoxy injection.</t>
        </is>
      </c>
      <c r="E91" s="41" t="inlineStr">
        <is>
          <t>GC</t>
        </is>
      </c>
      <c r="F91" s="7" t="inlineStr">
        <is>
          <t>Year 1</t>
        </is>
      </c>
      <c r="G91" s="20" t="n">
        <v>500</v>
      </c>
      <c r="H91" s="20" t="n">
        <v>500</v>
      </c>
      <c r="I91" s="21">
        <f>G91-H91</f>
        <v/>
      </c>
      <c r="J91" s="8">
        <f>IF(G91=0,0,H91/G91)</f>
        <v/>
      </c>
      <c r="K91" t="n">
        <v>0</v>
      </c>
      <c r="L91" s="8">
        <f>MIN(J91,1)</f>
        <v/>
      </c>
      <c r="M91" t="inlineStr">
        <is>
          <t>PCA 4.2- Repair checked wood beams by epoxy injection.</t>
        </is>
      </c>
      <c r="N91" s="7">
        <f>IF(E91="GC","1st Call","Other")</f>
        <v/>
      </c>
      <c r="O91" s="7">
        <f>IF(L91&gt;=1,"Complete",IF(L91&gt;0,"In Progress","Not Started"))</f>
        <v/>
      </c>
      <c r="Q91" s="35">
        <f>IFERROR(MID($A$1,FIND(" acq",$A$1)-4,4)*1,"")</f>
        <v/>
      </c>
      <c r="S91" s="112" t="n"/>
    </row>
    <row r="92">
      <c r="D92" s="40" t="n"/>
      <c r="E92" s="41" t="n"/>
      <c r="G92" s="20" t="n"/>
      <c r="H92" s="20" t="n"/>
      <c r="I92" s="21" t="n"/>
      <c r="J92" s="8" t="n"/>
      <c r="S92" s="112" t="n"/>
    </row>
    <row r="93">
      <c r="C93" s="48" t="inlineStr">
        <is>
          <t>PROJECTS subtotal (excl. contingency/CM fee)</t>
        </is>
      </c>
      <c r="E93" s="68" t="n"/>
      <c r="G93" s="22">
        <f>SUM(G5:G91)</f>
        <v/>
      </c>
      <c r="H93" s="22">
        <f>SUM(H5:H91)</f>
        <v/>
      </c>
      <c r="I93" s="22">
        <f>SUM(I5:I91)</f>
        <v/>
      </c>
      <c r="J93" s="18">
        <f>IF(G93=0,0,H93/G93)</f>
        <v/>
      </c>
      <c r="L93" s="8">
        <f>MIN(J93,1)</f>
        <v/>
      </c>
      <c r="O93" s="7">
        <f>IF(L93&gt;=1,"Complete",IF(L93&gt;0,"In Progress","Not Started"))</f>
        <v/>
      </c>
      <c r="S93" s="112" t="n"/>
    </row>
    <row r="94">
      <c r="E94" s="52" t="n"/>
      <c r="S94" s="112" t="n"/>
    </row>
    <row r="95">
      <c r="A95" s="7" t="n">
        <v>61</v>
      </c>
      <c r="B95" s="7" t="inlineStr">
        <is>
          <t>51175-00</t>
        </is>
      </c>
      <c r="C95" s="7" t="inlineStr">
        <is>
          <t>Contingency</t>
        </is>
      </c>
      <c r="D95" s="40" t="inlineStr">
        <is>
          <t>Contingency Amount - Regency</t>
        </is>
      </c>
      <c r="E95" s="67" t="inlineStr">
        <is>
          <t>CON</t>
        </is>
      </c>
      <c r="F95" s="15" t="inlineStr">
        <is>
          <t>Contingency</t>
        </is>
      </c>
      <c r="G95" s="20" t="n">
        <v>127553</v>
      </c>
      <c r="H95" s="20" t="n">
        <v>0</v>
      </c>
      <c r="I95" s="21" t="n">
        <v>127553</v>
      </c>
      <c r="J95" s="8">
        <f>IF(G95=0,0,H95/G95)</f>
        <v/>
      </c>
      <c r="K95" t="inlineStr">
        <is>
          <t>N/A</t>
        </is>
      </c>
      <c r="L95" s="8">
        <f>MIN(J95,1)</f>
        <v/>
      </c>
      <c r="M95" t="inlineStr">
        <is>
          <t>Contingency Amount</t>
        </is>
      </c>
      <c r="N95" s="7">
        <f>IF(E95="GC","1st Call","Other")</f>
        <v/>
      </c>
      <c r="O95" s="7">
        <f>IF(L95&gt;=1,"Complete",IF(L95&gt;0,"In Progress","Not Started"))</f>
        <v/>
      </c>
      <c r="Q95" s="35">
        <f>IFERROR(MID($A$1,FIND(" acq",$A$1)-4,4)*1,"")</f>
        <v/>
      </c>
      <c r="S95" s="112" t="n"/>
    </row>
    <row r="96">
      <c r="A96" s="7" t="n">
        <v>121</v>
      </c>
      <c r="B96" s="7" t="inlineStr">
        <is>
          <t>51175-00</t>
        </is>
      </c>
      <c r="C96" s="7" t="inlineStr">
        <is>
          <t>Contingency</t>
        </is>
      </c>
      <c r="D96" s="40" t="inlineStr">
        <is>
          <t>Contingency Amount - Lexington</t>
        </is>
      </c>
      <c r="E96" s="67" t="inlineStr">
        <is>
          <t>CON</t>
        </is>
      </c>
      <c r="F96" s="15" t="inlineStr">
        <is>
          <t>Contingency</t>
        </is>
      </c>
      <c r="G96" s="20" t="n">
        <v>87858</v>
      </c>
      <c r="H96" s="20" t="n">
        <v>0</v>
      </c>
      <c r="I96" s="21" t="n">
        <v>87858</v>
      </c>
      <c r="J96" s="8">
        <f>IF(G96=0,0,H96/G96)</f>
        <v/>
      </c>
      <c r="K96" t="inlineStr">
        <is>
          <t>N/A</t>
        </is>
      </c>
      <c r="L96" s="8">
        <f>MIN(J96,1)</f>
        <v/>
      </c>
      <c r="M96" t="inlineStr">
        <is>
          <t>Contingency Amount</t>
        </is>
      </c>
      <c r="N96" s="7">
        <f>IF(E96="GC","1st Call","Other")</f>
        <v/>
      </c>
      <c r="O96" s="7">
        <f>IF(L96&gt;=1,"Complete",IF(L96&gt;0,"In Progress","Not Started"))</f>
        <v/>
      </c>
      <c r="Q96" s="35">
        <f>IFERROR(MID($A$1,FIND(" acq",$A$1)-4,4)*1,"")</f>
        <v/>
      </c>
      <c r="S96" s="112" t="n"/>
    </row>
    <row r="97">
      <c r="A97" s="7" t="n">
        <v>62</v>
      </c>
      <c r="B97" s="7" t="inlineStr">
        <is>
          <t>51190-00</t>
        </is>
      </c>
      <c r="C97" s="7" t="inlineStr">
        <is>
          <t>Construction Management Fee</t>
        </is>
      </c>
      <c r="D97" s="40" t="inlineStr">
        <is>
          <t>CM Fee - Regency</t>
        </is>
      </c>
      <c r="E97" s="67" t="inlineStr">
        <is>
          <t>CMF</t>
        </is>
      </c>
      <c r="F97" s="15" t="inlineStr">
        <is>
          <t>CM Fee</t>
        </is>
      </c>
      <c r="G97" s="20" t="n">
        <v>70154</v>
      </c>
      <c r="H97" s="20" t="n">
        <v>0</v>
      </c>
      <c r="I97" s="21" t="n">
        <v>70154</v>
      </c>
      <c r="J97" s="8">
        <f>IF(G97=0,0,H97/G97)</f>
        <v/>
      </c>
      <c r="K97" t="inlineStr">
        <is>
          <t>N/A</t>
        </is>
      </c>
      <c r="L97" s="8">
        <f>MIN(J97,1)</f>
        <v/>
      </c>
      <c r="M97" t="inlineStr">
        <is>
          <t>CM Fee</t>
        </is>
      </c>
      <c r="N97" s="7">
        <f>IF(E97="GC","1st Call","Other")</f>
        <v/>
      </c>
      <c r="O97" s="7">
        <f>IF(L97&gt;=1,"Complete",IF(L97&gt;0,"In Progress","Not Started"))</f>
        <v/>
      </c>
      <c r="Q97" s="35">
        <f>IFERROR(MID($A$1,FIND(" acq",$A$1)-4,4)*1,"")</f>
        <v/>
      </c>
      <c r="S97" s="112" t="n"/>
    </row>
    <row r="98">
      <c r="A98" s="7" t="n">
        <v>122</v>
      </c>
      <c r="B98" s="7" t="inlineStr">
        <is>
          <t>51190-00</t>
        </is>
      </c>
      <c r="C98" s="7" t="inlineStr">
        <is>
          <t>Construction Management Fee</t>
        </is>
      </c>
      <c r="D98" s="40" t="inlineStr">
        <is>
          <t>CM Fee - Lexington</t>
        </is>
      </c>
      <c r="E98" s="67" t="inlineStr">
        <is>
          <t>CMF</t>
        </is>
      </c>
      <c r="F98" s="15" t="inlineStr">
        <is>
          <t>CM Fee</t>
        </is>
      </c>
      <c r="G98" s="20" t="n">
        <v>48322</v>
      </c>
      <c r="H98" s="20" t="n">
        <v>0</v>
      </c>
      <c r="I98" s="21" t="n">
        <v>48322</v>
      </c>
      <c r="J98" s="8">
        <f>IF(G98=0,0,H98/G98)</f>
        <v/>
      </c>
      <c r="K98" t="inlineStr">
        <is>
          <t>N/A</t>
        </is>
      </c>
      <c r="L98" s="8">
        <f>MIN(J98,1)</f>
        <v/>
      </c>
      <c r="M98" t="inlineStr">
        <is>
          <t>CM Fee</t>
        </is>
      </c>
      <c r="N98" s="7">
        <f>IF(E98="GC","1st Call","Other")</f>
        <v/>
      </c>
      <c r="O98" s="7">
        <f>IF(L98&gt;=1,"Complete",IF(L98&gt;0,"In Progress","Not Started"))</f>
        <v/>
      </c>
      <c r="Q98" s="35">
        <f>IFERROR(MID($A$1,FIND(" acq",$A$1)-4,4)*1,"")</f>
        <v/>
      </c>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91"/>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T173"/>
  <sheetViews>
    <sheetView topLeftCell="C49" zoomScaleNormal="100" workbookViewId="0">
      <selection activeCell="K49"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Renaissance — 2025 acq · GC GL fallback</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97</v>
      </c>
      <c r="B5" s="7" t="inlineStr">
        <is>
          <t>83000-3400</t>
        </is>
      </c>
      <c r="C5" s="7" t="inlineStr">
        <is>
          <t>Exterior building painting</t>
        </is>
      </c>
      <c r="D5" s="40" t="inlineStr">
        <is>
          <t>Including estimate from WDIR , to be in Yr 2 (Q4 of'27)</t>
        </is>
      </c>
      <c r="E5" s="67" t="inlineStr">
        <is>
          <t>Capex</t>
        </is>
      </c>
      <c r="F5" s="7" t="inlineStr">
        <is>
          <t>Year 1</t>
        </is>
      </c>
      <c r="G5" s="20" t="n">
        <v>556000</v>
      </c>
      <c r="H5" s="20" t="n">
        <v>0</v>
      </c>
      <c r="I5" s="21">
        <f>G5-H5</f>
        <v/>
      </c>
      <c r="J5" s="8">
        <f>IF(G5=0,0,H5/G5)</f>
        <v/>
      </c>
      <c r="K5" s="35" t="inlineStr">
        <is>
          <t>N/A</t>
        </is>
      </c>
      <c r="L5" s="8">
        <f>MIN(J5,1)</f>
        <v/>
      </c>
      <c r="M5" t="inlineStr">
        <is>
          <t>Including estimate from WDIR , to be in Yr 2 (Q4 of'27)</t>
        </is>
      </c>
      <c r="N5" s="7">
        <f>IF(E5="GC","1st Call","Other")</f>
        <v/>
      </c>
      <c r="O5" s="7">
        <f>IF(L5&gt;=1,"Complete",IF(L5&gt;0,"In Progress","Not Started"))</f>
        <v/>
      </c>
      <c r="Q5" s="35">
        <f>IFERROR(MID($A$1,FIND(" acq",$A$1)-4,4)*1,"")</f>
        <v/>
      </c>
      <c r="R5" s="7" t="n"/>
      <c r="S5" s="111" t="n"/>
    </row>
    <row r="6" ht="45" customHeight="1">
      <c r="A6" s="17" t="n">
        <v>18</v>
      </c>
      <c r="B6" s="7" t="inlineStr">
        <is>
          <t>83000-2200</t>
        </is>
      </c>
      <c r="C6" s="7" t="inlineStr">
        <is>
          <t xml:space="preserve">Asphalt Coating </t>
        </is>
      </c>
      <c r="D6" s="40" t="inlineStr">
        <is>
          <t>PNA - Fill all alligator cracks, potholes and then seal coat throughout property. Also, speed bump repairs throughout property.</t>
        </is>
      </c>
      <c r="E6" s="41" t="inlineStr">
        <is>
          <t>GC</t>
        </is>
      </c>
      <c r="F6" s="7" t="inlineStr">
        <is>
          <t>Year 1</t>
        </is>
      </c>
      <c r="G6" s="20" t="n">
        <v>271120</v>
      </c>
      <c r="H6" s="20" t="n">
        <v>0</v>
      </c>
      <c r="I6" s="21">
        <f>G6-H6</f>
        <v/>
      </c>
      <c r="J6" s="8">
        <f>IF(G6=0,0,H6/G6)</f>
        <v/>
      </c>
      <c r="K6" s="35" t="n">
        <v>4</v>
      </c>
      <c r="L6" s="8">
        <f>MIN(J6,1)</f>
        <v/>
      </c>
      <c r="M6" t="inlineStr">
        <is>
          <t>PNA - Fill all alligator cracks, potholes and then seal coat throughout property. Also, speed bump repairs throughout property.</t>
        </is>
      </c>
      <c r="N6" s="7">
        <f>IF(E6="GC","1st Call","Other")</f>
        <v/>
      </c>
      <c r="O6" s="7">
        <f>IF(L6&gt;=1,"Complete",IF(L6&gt;0,"In Progress","Not Started"))</f>
        <v/>
      </c>
      <c r="Q6" s="35">
        <f>IFERROR(MID($A$1,FIND(" acq",$A$1)-4,4)*1,"")</f>
        <v/>
      </c>
      <c r="R6" s="7" t="n"/>
      <c r="S6" s="111" t="n"/>
    </row>
    <row r="7">
      <c r="A7" s="7" t="n">
        <v>104</v>
      </c>
      <c r="B7" s="7" t="inlineStr">
        <is>
          <t>80000-6800</t>
        </is>
      </c>
      <c r="C7" s="7" t="inlineStr">
        <is>
          <t>Exterior repair for WDIR</t>
        </is>
      </c>
      <c r="D7" s="40" t="inlineStr">
        <is>
          <t>Remediation of active termites</t>
        </is>
      </c>
      <c r="E7" s="67" t="inlineStr">
        <is>
          <t>Capex</t>
        </is>
      </c>
      <c r="F7" s="7" t="inlineStr">
        <is>
          <t>Year 1</t>
        </is>
      </c>
      <c r="G7" s="20" t="n">
        <v>250000</v>
      </c>
      <c r="H7" s="20" t="n">
        <v>0</v>
      </c>
      <c r="I7" s="21">
        <f>G7-H7</f>
        <v/>
      </c>
      <c r="J7" s="8">
        <f>IF(G7=0,0,H7/G7)</f>
        <v/>
      </c>
      <c r="K7" s="35" t="inlineStr">
        <is>
          <t>N/A</t>
        </is>
      </c>
      <c r="L7" s="8">
        <f>MIN(J7,1)</f>
        <v/>
      </c>
      <c r="M7" t="inlineStr">
        <is>
          <t>Remediation of active termites</t>
        </is>
      </c>
      <c r="N7" s="7">
        <f>IF(E7="GC","1st Call","Other")</f>
        <v/>
      </c>
      <c r="O7" s="7">
        <f>IF(L7&gt;=1,"Complete",IF(L7&gt;0,"In Progress","Not Started"))</f>
        <v/>
      </c>
      <c r="Q7" s="35">
        <f>IFERROR(MID($A$1,FIND(" acq",$A$1)-4,4)*1,"")</f>
        <v/>
      </c>
      <c r="R7" s="7" t="n"/>
      <c r="S7" s="111" t="n"/>
    </row>
    <row r="8" ht="30" customHeight="1">
      <c r="A8" s="17" t="n">
        <v>34</v>
      </c>
      <c r="B8" s="7" t="inlineStr">
        <is>
          <t>83000-5100</t>
        </is>
      </c>
      <c r="C8" s="7" t="inlineStr">
        <is>
          <t>Replace swimming pool deck</t>
        </is>
      </c>
      <c r="D8" s="40" t="inlineStr">
        <is>
          <t>PNA: Repairs to pool deck cracks and resurface. Bring depth markers, tile, and coping up to code</t>
        </is>
      </c>
      <c r="E8" s="41" t="inlineStr">
        <is>
          <t>GC</t>
        </is>
      </c>
      <c r="F8" s="7" t="inlineStr">
        <is>
          <t>Year 1</t>
        </is>
      </c>
      <c r="G8" s="20" t="n">
        <v>100000</v>
      </c>
      <c r="H8" s="20" t="n">
        <v>0</v>
      </c>
      <c r="I8" s="21">
        <f>G8-H8</f>
        <v/>
      </c>
      <c r="J8" s="8">
        <f>IF(G8=0,0,H8/G8)</f>
        <v/>
      </c>
      <c r="K8" s="35" t="n">
        <v>4</v>
      </c>
      <c r="L8" s="8">
        <f>MIN(J8,1)</f>
        <v/>
      </c>
      <c r="M8" t="inlineStr">
        <is>
          <t>PNA: Repairs to pool deck cracks and resurface. Bring depth markers, tile, and coping up to code</t>
        </is>
      </c>
      <c r="N8" s="7">
        <f>IF(E8="GC","1st Call","Other")</f>
        <v/>
      </c>
      <c r="O8" s="7">
        <f>IF(L8&gt;=1,"Complete",IF(L8&gt;0,"In Progress","Not Started"))</f>
        <v/>
      </c>
      <c r="Q8" s="35">
        <f>IFERROR(MID($A$1,FIND(" acq",$A$1)-4,4)*1,"")</f>
        <v/>
      </c>
      <c r="R8" s="7" t="n"/>
      <c r="S8" s="111" t="n"/>
    </row>
    <row r="9" ht="45" customHeight="1">
      <c r="A9" s="7" t="n">
        <v>48</v>
      </c>
      <c r="B9" s="7" t="inlineStr">
        <is>
          <t>83000-6700</t>
        </is>
      </c>
      <c r="C9" s="7" t="inlineStr">
        <is>
          <t>Sports Court</t>
        </is>
      </c>
      <c r="D9" s="40" t="inlineStr">
        <is>
          <t>PNA: Complete resurface of sports court and new lines for basketball court.                                                                                                                                                                  Lender PCA: Repair cracks at sports court paving</t>
        </is>
      </c>
      <c r="E9" s="67" t="inlineStr">
        <is>
          <t>Capex</t>
        </is>
      </c>
      <c r="F9" s="7" t="inlineStr">
        <is>
          <t>Year 1</t>
        </is>
      </c>
      <c r="G9" s="20" t="n">
        <v>98250</v>
      </c>
      <c r="H9" s="20" t="n">
        <v>2510</v>
      </c>
      <c r="I9" s="21">
        <f>G9-H9</f>
        <v/>
      </c>
      <c r="J9" s="8">
        <f>IF(G9=0,0,H9/G9)</f>
        <v/>
      </c>
      <c r="K9" s="35" t="inlineStr">
        <is>
          <t>N/A</t>
        </is>
      </c>
      <c r="L9" s="8">
        <f>MIN(J9,1)</f>
        <v/>
      </c>
      <c r="M9" t="inlineStr">
        <is>
          <t xml:space="preserve">PNA: Complete resurface of sports court and new lines for basketball court.                                                                                                                             </t>
        </is>
      </c>
      <c r="N9" s="7">
        <f>IF(E9="GC","1st Call","Other")</f>
        <v/>
      </c>
      <c r="O9" s="7">
        <f>IF(L9&gt;=1,"Complete",IF(L9&gt;0,"In Progress","Not Started"))</f>
        <v/>
      </c>
      <c r="Q9" s="35">
        <f>IFERROR(MID($A$1,FIND(" acq",$A$1)-4,4)*1,"")</f>
        <v/>
      </c>
      <c r="R9" s="7" t="n"/>
      <c r="S9" s="131" t="n">
        <v>46375</v>
      </c>
    </row>
    <row r="10" ht="30" customHeight="1">
      <c r="A10" s="17" t="n">
        <v>43</v>
      </c>
      <c r="B10" s="7" t="inlineStr">
        <is>
          <t>83000-2600</t>
        </is>
      </c>
      <c r="C10" s="7" t="inlineStr">
        <is>
          <t xml:space="preserve">Carport and garage </t>
        </is>
      </c>
      <c r="D10" s="40" t="inlineStr">
        <is>
          <t>PNA: Repair any damaged carports throughtout property. Replace 31 garage doors throughout property - significant damage.</t>
        </is>
      </c>
      <c r="E10" s="41" t="inlineStr">
        <is>
          <t>GC</t>
        </is>
      </c>
      <c r="F10" s="7" t="inlineStr">
        <is>
          <t>Year 1</t>
        </is>
      </c>
      <c r="G10" s="20" t="n">
        <v>92400</v>
      </c>
      <c r="H10" s="20" t="n">
        <v>2595</v>
      </c>
      <c r="I10" s="21">
        <f>G10-H10</f>
        <v/>
      </c>
      <c r="J10" s="8">
        <f>IF(G10=0,0,H10/G10)</f>
        <v/>
      </c>
      <c r="K10" s="35" t="n">
        <v>4</v>
      </c>
      <c r="L10" s="8">
        <f>MIN(J10,1)</f>
        <v/>
      </c>
      <c r="M10" t="inlineStr">
        <is>
          <t>PNA: Repair any damaged carports throughtout property. Replace 31 garage doors throughout property - significant damage.</t>
        </is>
      </c>
      <c r="N10" s="7">
        <f>IF(E10="GC","1st Call","Other")</f>
        <v/>
      </c>
      <c r="O10" s="7">
        <f>IF(L10&gt;=1,"Complete",IF(L10&gt;0,"In Progress","Not Started"))</f>
        <v/>
      </c>
      <c r="Q10" s="35">
        <f>IFERROR(MID($A$1,FIND(" acq",$A$1)-4,4)*1,"")</f>
        <v/>
      </c>
      <c r="R10" s="7" t="n"/>
      <c r="S10" s="111" t="n"/>
    </row>
    <row r="11">
      <c r="A11" s="7" t="n">
        <v>17</v>
      </c>
      <c r="B11" s="7" t="inlineStr">
        <is>
          <t>83000-8300</t>
        </is>
      </c>
      <c r="C11" s="7" t="inlineStr">
        <is>
          <t>Landscape Cleanup and Enhancements</t>
        </is>
      </c>
      <c r="D11" s="40" t="inlineStr">
        <is>
          <t>PNA: Building clearance tree trim and cleanup.</t>
        </is>
      </c>
      <c r="E11" s="67" t="inlineStr">
        <is>
          <t>Capex</t>
        </is>
      </c>
      <c r="F11" s="7" t="inlineStr">
        <is>
          <t>Year 1</t>
        </is>
      </c>
      <c r="G11" s="20" t="n">
        <v>84500</v>
      </c>
      <c r="H11" s="20" t="n">
        <v>1923.5</v>
      </c>
      <c r="I11" s="21">
        <f>G11-H11</f>
        <v/>
      </c>
      <c r="J11" s="8">
        <f>IF(G11=0,0,H11/G11)</f>
        <v/>
      </c>
      <c r="K11" s="35" t="inlineStr">
        <is>
          <t>N/A</t>
        </is>
      </c>
      <c r="L11" s="8">
        <f>MIN(J11,1)</f>
        <v/>
      </c>
      <c r="M11" t="inlineStr">
        <is>
          <t>PNA: Building clearance tree trim and cleanup.</t>
        </is>
      </c>
      <c r="N11" s="7">
        <f>IF(E11="GC","1st Call","Other")</f>
        <v/>
      </c>
      <c r="O11" s="7">
        <f>IF(L11&gt;=1,"Complete",IF(L11&gt;0,"In Progress","Not Started"))</f>
        <v/>
      </c>
      <c r="Q11" s="35">
        <f>IFERROR(MID($A$1,FIND(" acq",$A$1)-4,4)*1,"")</f>
        <v/>
      </c>
      <c r="R11" s="7" t="n"/>
      <c r="S11" s="111" t="n"/>
    </row>
    <row r="12">
      <c r="A12" s="17" t="n">
        <v>169</v>
      </c>
      <c r="B12" s="7" t="inlineStr">
        <is>
          <t>83000-3200</t>
        </is>
      </c>
      <c r="C12" s="7" t="inlineStr">
        <is>
          <t>Common area light fixtures</t>
        </is>
      </c>
      <c r="D12" s="40" t="inlineStr">
        <is>
          <t>PNA: Replace all pole lights, wall packs throughout property.</t>
        </is>
      </c>
      <c r="E12" s="41" t="inlineStr">
        <is>
          <t>GC</t>
        </is>
      </c>
      <c r="F12" s="7" t="inlineStr">
        <is>
          <t>Year 1</t>
        </is>
      </c>
      <c r="G12" s="20" t="n">
        <v>44600</v>
      </c>
      <c r="H12" s="20" t="n">
        <v>0</v>
      </c>
      <c r="I12" s="21">
        <f>G12-H12</f>
        <v/>
      </c>
      <c r="J12" s="8">
        <f>IF(G12=0,0,H12/G12)</f>
        <v/>
      </c>
      <c r="K12" s="35" t="n">
        <v>4</v>
      </c>
      <c r="L12" s="8">
        <f>MIN(J12,1)</f>
        <v/>
      </c>
      <c r="M12" t="inlineStr">
        <is>
          <t>PNA: Replace all pole lights, wall packs throughout property.</t>
        </is>
      </c>
      <c r="N12" s="7">
        <f>IF(E12="GC","1st Call","Other")</f>
        <v/>
      </c>
      <c r="O12" s="7">
        <f>IF(L12&gt;=1,"Complete",IF(L12&gt;0,"In Progress","Not Started"))</f>
        <v/>
      </c>
      <c r="Q12" s="35">
        <f>IFERROR(MID($A$1,FIND(" acq",$A$1)-4,4)*1,"")</f>
        <v/>
      </c>
      <c r="R12" s="7" t="n"/>
      <c r="S12" s="111" t="n"/>
    </row>
    <row r="13">
      <c r="A13" s="7" t="n">
        <v>81</v>
      </c>
      <c r="B13" s="7" t="inlineStr">
        <is>
          <t>83000-6100</t>
        </is>
      </c>
      <c r="C13" s="7" t="inlineStr">
        <is>
          <t>Tile roofing</t>
        </is>
      </c>
      <c r="D13" s="40" t="inlineStr">
        <is>
          <t>PNA: Clay tile roofing - inspect and minor repairs</t>
        </is>
      </c>
      <c r="E13" s="41" t="inlineStr">
        <is>
          <t>GC</t>
        </is>
      </c>
      <c r="F13" s="7" t="inlineStr">
        <is>
          <t>Year 1</t>
        </is>
      </c>
      <c r="G13" s="20" t="n">
        <v>39860</v>
      </c>
      <c r="H13" s="20" t="n">
        <v>0</v>
      </c>
      <c r="I13" s="21">
        <f>G13-H13</f>
        <v/>
      </c>
      <c r="J13" s="8">
        <f>IF(G13=0,0,H13/G13)</f>
        <v/>
      </c>
      <c r="K13" s="35" t="n">
        <v>4</v>
      </c>
      <c r="L13" s="8">
        <f>MIN(J13,1)</f>
        <v/>
      </c>
      <c r="M13" t="inlineStr">
        <is>
          <t>PNA: Clay tile roofing - inspect and minor repairs</t>
        </is>
      </c>
      <c r="N13" s="7">
        <f>IF(E13="GC","1st Call","Other")</f>
        <v/>
      </c>
      <c r="O13" s="7">
        <f>IF(L13&gt;=1,"Complete",IF(L13&gt;0,"In Progress","Not Started"))</f>
        <v/>
      </c>
      <c r="Q13" s="35">
        <f>IFERROR(MID($A$1,FIND(" acq",$A$1)-4,4)*1,"")</f>
        <v/>
      </c>
      <c r="R13" s="7" t="n"/>
      <c r="S13" s="111" t="n"/>
    </row>
    <row r="14" ht="30" customHeight="1">
      <c r="A14" s="17" t="n">
        <v>71</v>
      </c>
      <c r="B14" s="7" t="inlineStr">
        <is>
          <t>83000-7100</t>
        </is>
      </c>
      <c r="C14" s="7" t="inlineStr">
        <is>
          <t>Repair exterior stair railings</t>
        </is>
      </c>
      <c r="D14" s="40" t="inlineStr">
        <is>
          <t>PNA: Secure railings and paint all metal stair railings. Currently significantly chipped.</t>
        </is>
      </c>
      <c r="E14" s="41" t="inlineStr">
        <is>
          <t>GC</t>
        </is>
      </c>
      <c r="F14" s="7" t="inlineStr">
        <is>
          <t>Year 1</t>
        </is>
      </c>
      <c r="G14" s="20" t="n">
        <v>37800</v>
      </c>
      <c r="H14" s="20" t="n">
        <v>0</v>
      </c>
      <c r="I14" s="21">
        <f>G14-H14</f>
        <v/>
      </c>
      <c r="J14" s="8">
        <f>IF(G14=0,0,H14/G14)</f>
        <v/>
      </c>
      <c r="K14" s="35" t="n">
        <v>4</v>
      </c>
      <c r="L14" s="8">
        <f>MIN(J14,1)</f>
        <v/>
      </c>
      <c r="M14" t="inlineStr">
        <is>
          <t>PNA: Secure railings and paint all metal stair railings. Currently significantly chipped.</t>
        </is>
      </c>
      <c r="N14" s="7">
        <f>IF(E14="GC","1st Call","Other")</f>
        <v/>
      </c>
      <c r="O14" s="7">
        <f>IF(L14&gt;=1,"Complete",IF(L14&gt;0,"In Progress","Not Started"))</f>
        <v/>
      </c>
      <c r="Q14" s="35">
        <f>IFERROR(MID($A$1,FIND(" acq",$A$1)-4,4)*1,"")</f>
        <v/>
      </c>
      <c r="R14" s="7" t="n"/>
      <c r="S14" s="111" t="n"/>
    </row>
    <row r="15" ht="120" customHeight="1">
      <c r="A15" s="7" t="n">
        <v>22</v>
      </c>
      <c r="B15" s="7" t="inlineStr">
        <is>
          <t>83000-2800</t>
        </is>
      </c>
      <c r="C15" s="7" t="inlineStr">
        <is>
          <t>Concrete pavement</t>
        </is>
      </c>
      <c r="D15" s="40" t="inlineStr">
        <is>
          <t>PNA: Repair damaged/ cracked swales throughtout property
Lender PCA: At the time of the assessment, several concrete trip hazards were observed throughout the site. The main areas of damage are near the office entrance, between the northwest buildings near 5669 uni 159, near the south side of the pool near the apartment buildings, and the townhomes on the east side at building units 5675 121-124. The cracked and damaged pavement should be repaired or sectionally replaced.</t>
        </is>
      </c>
      <c r="E15" s="67" t="inlineStr">
        <is>
          <t>Capex</t>
        </is>
      </c>
      <c r="F15" s="7" t="inlineStr">
        <is>
          <t>Year 1</t>
        </is>
      </c>
      <c r="G15" s="20" t="n">
        <v>36500</v>
      </c>
      <c r="H15" s="20" t="n">
        <v>6500</v>
      </c>
      <c r="I15" s="21">
        <f>G15-H15</f>
        <v/>
      </c>
      <c r="J15" s="8">
        <f>IF(G15=0,0,H15/G15)</f>
        <v/>
      </c>
      <c r="K15" s="35" t="inlineStr">
        <is>
          <t>N/A</t>
        </is>
      </c>
      <c r="L15" s="8">
        <f>MIN(J15,1)</f>
        <v/>
      </c>
      <c r="M15" t="inlineStr">
        <is>
          <t>PNA: Repair damaged/ cracked swales throughtout property
Lender PCA: At the time of the assessment, several concrete trip hazards were observed throughout the site. The main areas of damage are near t</t>
        </is>
      </c>
      <c r="N15" s="7">
        <f>IF(E15="GC","1st Call","Other")</f>
        <v/>
      </c>
      <c r="O15" s="7">
        <f>IF(L15&gt;=1,"Complete",IF(L15&gt;0,"In Progress","Not Started"))</f>
        <v/>
      </c>
      <c r="Q15" s="35">
        <f>IFERROR(MID($A$1,FIND(" acq",$A$1)-4,4)*1,"")</f>
        <v/>
      </c>
      <c r="R15" s="7" t="n"/>
      <c r="S15" s="131" t="n">
        <v>46100</v>
      </c>
    </row>
    <row r="16" ht="30" customHeight="1">
      <c r="A16" s="17" t="n">
        <v>82</v>
      </c>
      <c r="B16" s="7" t="inlineStr">
        <is>
          <t>83000-6100</t>
        </is>
      </c>
      <c r="C16" s="7" t="inlineStr">
        <is>
          <t>Gutters &amp; downspouts</t>
        </is>
      </c>
      <c r="D16" s="40" t="inlineStr">
        <is>
          <t>PNA: Secure and clean downspouts. Confirm this includes gutters and repinning</t>
        </is>
      </c>
      <c r="E16" s="41" t="inlineStr">
        <is>
          <t>GC</t>
        </is>
      </c>
      <c r="F16" s="7" t="inlineStr">
        <is>
          <t>Year 1</t>
        </is>
      </c>
      <c r="G16" s="20" t="n">
        <v>36200</v>
      </c>
      <c r="H16" s="20" t="n">
        <v>0</v>
      </c>
      <c r="I16" s="21">
        <f>G16-H16</f>
        <v/>
      </c>
      <c r="J16" s="8">
        <f>IF(G16=0,0,H16/G16)</f>
        <v/>
      </c>
      <c r="K16" s="35" t="n">
        <v>4</v>
      </c>
      <c r="L16" s="8">
        <f>MIN(J16,1)</f>
        <v/>
      </c>
      <c r="M16" t="inlineStr">
        <is>
          <t>PNA: Secure and clean downspouts. Confirm this includes gutters and repinning</t>
        </is>
      </c>
      <c r="N16" s="7">
        <f>IF(E16="GC","1st Call","Other")</f>
        <v/>
      </c>
      <c r="O16" s="7">
        <f>IF(L16&gt;=1,"Complete",IF(L16&gt;0,"In Progress","Not Started"))</f>
        <v/>
      </c>
      <c r="Q16" s="35">
        <f>IFERROR(MID($A$1,FIND(" acq",$A$1)-4,4)*1,"")</f>
        <v/>
      </c>
      <c r="R16" s="7" t="n"/>
      <c r="S16" s="111" t="n"/>
    </row>
    <row r="17">
      <c r="A17" s="7" t="n">
        <v>26</v>
      </c>
      <c r="B17" s="7" t="inlineStr">
        <is>
          <t>83000-7100</t>
        </is>
      </c>
      <c r="C17" s="7" t="inlineStr">
        <is>
          <t>Sidewalks</t>
        </is>
      </c>
      <c r="D17" s="40" t="inlineStr">
        <is>
          <t>Sidewalk Repairs</t>
        </is>
      </c>
      <c r="E17" s="41" t="inlineStr">
        <is>
          <t>GC</t>
        </is>
      </c>
      <c r="F17" s="7" t="inlineStr">
        <is>
          <t>Year 1</t>
        </is>
      </c>
      <c r="G17" s="20" t="n">
        <v>33350</v>
      </c>
      <c r="H17" s="20" t="n">
        <v>0</v>
      </c>
      <c r="I17" s="21">
        <f>G17-H17</f>
        <v/>
      </c>
      <c r="J17" s="8">
        <f>IF(G17=0,0,H17/G17)</f>
        <v/>
      </c>
      <c r="K17" s="35" t="n">
        <v>4</v>
      </c>
      <c r="L17" s="8">
        <f>MIN(J17,1)</f>
        <v/>
      </c>
      <c r="M17" t="inlineStr">
        <is>
          <t>Sidewalk Repairs</t>
        </is>
      </c>
      <c r="N17" s="7">
        <f>IF(E17="GC","1st Call","Other")</f>
        <v/>
      </c>
      <c r="O17" s="7">
        <f>IF(L17&gt;=1,"Complete",IF(L17&gt;0,"In Progress","Not Started"))</f>
        <v/>
      </c>
      <c r="Q17" s="35">
        <f>IFERROR(MID($A$1,FIND(" acq",$A$1)-4,4)*1,"")</f>
        <v/>
      </c>
      <c r="R17" s="7" t="n"/>
      <c r="S17" s="111" t="n"/>
    </row>
    <row r="18" ht="120" customHeight="1">
      <c r="A18" s="17" t="n">
        <v>27</v>
      </c>
      <c r="B18" s="7" t="inlineStr">
        <is>
          <t>83000-6900</t>
        </is>
      </c>
      <c r="C18" s="7" t="inlineStr">
        <is>
          <t>Landscape irrigation</t>
        </is>
      </c>
      <c r="D18" s="40" t="inlineStr">
        <is>
          <t>PNA: Inspect and repair irrigation 
Lender PCA: At the time of the assessment, standing water was observed in various areas throughout the site due to recent heavy rainfall. The storm water does not appear to property drain due to debris. Additionally, some of the drain covered were observed to be damaged or missing in multiple areas of the site. The drain covers should be replaced and the debris should be removed from the lines.</t>
        </is>
      </c>
      <c r="E18" s="67" t="inlineStr">
        <is>
          <t>Capex</t>
        </is>
      </c>
      <c r="F18" s="7" t="inlineStr">
        <is>
          <t>Year 1</t>
        </is>
      </c>
      <c r="G18" s="20" t="n">
        <v>31200</v>
      </c>
      <c r="H18" s="20" t="n">
        <v>0</v>
      </c>
      <c r="I18" s="21">
        <f>G18-H18</f>
        <v/>
      </c>
      <c r="J18" s="8">
        <f>IF(G18=0,0,H18/G18)</f>
        <v/>
      </c>
      <c r="K18" s="35" t="inlineStr">
        <is>
          <t>N/A</t>
        </is>
      </c>
      <c r="L18" s="8">
        <f>MIN(J18,1)</f>
        <v/>
      </c>
      <c r="M18" t="inlineStr">
        <is>
          <t>PNA: Inspect and repair irrigation 
Lender PCA: At the time of the assessment, standing water was observed in various areas throughout the site due to recent heavy rainfall. The storm water does not a</t>
        </is>
      </c>
      <c r="N18" s="7">
        <f>IF(E18="GC","1st Call","Other")</f>
        <v/>
      </c>
      <c r="O18" s="7">
        <f>IF(L18&gt;=1,"Complete",IF(L18&gt;0,"In Progress","Not Started"))</f>
        <v/>
      </c>
      <c r="Q18" s="35">
        <f>IFERROR(MID($A$1,FIND(" acq",$A$1)-4,4)*1,"")</f>
        <v/>
      </c>
      <c r="R18" s="7" t="n"/>
      <c r="S18" s="131" t="n">
        <v>46375</v>
      </c>
    </row>
    <row r="19">
      <c r="A19" s="7" t="n">
        <v>23</v>
      </c>
      <c r="B19" s="7" t="inlineStr">
        <is>
          <t>83000-2200</t>
        </is>
      </c>
      <c r="C19" s="7" t="inlineStr">
        <is>
          <t>Stripe parking areas</t>
        </is>
      </c>
      <c r="D19" s="40" t="inlineStr">
        <is>
          <t>PNA: Stripe parking lot throughout property.</t>
        </is>
      </c>
      <c r="E19" s="41" t="inlineStr">
        <is>
          <t>GC</t>
        </is>
      </c>
      <c r="F19" s="7" t="inlineStr">
        <is>
          <t>Year 1</t>
        </is>
      </c>
      <c r="G19" s="20" t="n">
        <v>30000</v>
      </c>
      <c r="H19" s="20" t="n">
        <v>0</v>
      </c>
      <c r="I19" s="21">
        <f>G19-H19</f>
        <v/>
      </c>
      <c r="J19" s="8">
        <f>IF(G19=0,0,H19/G19)</f>
        <v/>
      </c>
      <c r="K19" s="35" t="n">
        <v>4</v>
      </c>
      <c r="L19" s="8">
        <f>MIN(J19,1)</f>
        <v/>
      </c>
      <c r="M19" t="inlineStr">
        <is>
          <t>PNA: Stripe parking lot throughout property.</t>
        </is>
      </c>
      <c r="N19" s="7">
        <f>IF(E19="GC","1st Call","Other")</f>
        <v/>
      </c>
      <c r="O19" s="7">
        <f>IF(L19&gt;=1,"Complete",IF(L19&gt;0,"In Progress","Not Started"))</f>
        <v/>
      </c>
      <c r="Q19" s="35">
        <f>IFERROR(MID($A$1,FIND(" acq",$A$1)-4,4)*1,"")</f>
        <v/>
      </c>
      <c r="R19" s="7" t="n"/>
      <c r="S19" s="111" t="n"/>
    </row>
    <row r="20" ht="30" customHeight="1">
      <c r="A20" s="17" t="n">
        <v>46</v>
      </c>
      <c r="B20" s="7" t="inlineStr">
        <is>
          <t>83000-2200</t>
        </is>
      </c>
      <c r="C20" s="7" t="inlineStr">
        <is>
          <t>Parking Lot Concersion</t>
        </is>
      </c>
      <c r="D20" s="40" t="inlineStr">
        <is>
          <t>Potential to convert unused parking lot, will evaluate further into hold</t>
        </is>
      </c>
      <c r="E20" s="41" t="inlineStr">
        <is>
          <t>GC</t>
        </is>
      </c>
      <c r="F20" s="7" t="inlineStr">
        <is>
          <t>Year 1</t>
        </is>
      </c>
      <c r="G20" s="20" t="n">
        <v>30000</v>
      </c>
      <c r="H20" s="20" t="n">
        <v>0</v>
      </c>
      <c r="I20" s="21">
        <f>G20-H20</f>
        <v/>
      </c>
      <c r="J20" s="8">
        <f>IF(G20=0,0,H20/G20)</f>
        <v/>
      </c>
      <c r="K20" s="35" t="n">
        <v>4</v>
      </c>
      <c r="L20" s="8">
        <f>MIN(J20,1)</f>
        <v/>
      </c>
      <c r="M20" t="inlineStr">
        <is>
          <t>Potential to convert unused parking lot, will evaluate further into hold</t>
        </is>
      </c>
      <c r="N20" s="7">
        <f>IF(E20="GC","1st Call","Other")</f>
        <v/>
      </c>
      <c r="O20" s="7">
        <f>IF(L20&gt;=1,"Complete",IF(L20&gt;0,"In Progress","Not Started"))</f>
        <v/>
      </c>
      <c r="Q20" s="35">
        <f>IFERROR(MID($A$1,FIND(" acq",$A$1)-4,4)*1,"")</f>
        <v/>
      </c>
      <c r="R20" s="7" t="n"/>
      <c r="S20" s="111" t="n"/>
    </row>
    <row r="21">
      <c r="A21" s="7" t="n">
        <v>170</v>
      </c>
      <c r="B21" s="7" t="inlineStr">
        <is>
          <t>83000-3200</t>
        </is>
      </c>
      <c r="C21" s="7" t="inlineStr">
        <is>
          <t>Replace breezeway lights</t>
        </is>
      </c>
      <c r="D21" s="40" t="inlineStr">
        <is>
          <t>PNA: Replace all breezeway sconces to LED throughout property.</t>
        </is>
      </c>
      <c r="E21" s="41" t="inlineStr">
        <is>
          <t>GC</t>
        </is>
      </c>
      <c r="F21" s="7" t="inlineStr">
        <is>
          <t>Year 1</t>
        </is>
      </c>
      <c r="G21" s="20" t="n">
        <v>27800</v>
      </c>
      <c r="H21" s="20" t="n">
        <v>0</v>
      </c>
      <c r="I21" s="21">
        <f>G21-H21</f>
        <v/>
      </c>
      <c r="J21" s="8">
        <f>IF(G21=0,0,H21/G21)</f>
        <v/>
      </c>
      <c r="K21" s="35" t="n">
        <v>4</v>
      </c>
      <c r="L21" s="8">
        <f>MIN(J21,1)</f>
        <v/>
      </c>
      <c r="M21" t="inlineStr">
        <is>
          <t>PNA: Replace all breezeway sconces to LED throughout property.</t>
        </is>
      </c>
      <c r="N21" s="7">
        <f>IF(E21="GC","1st Call","Other")</f>
        <v/>
      </c>
      <c r="O21" s="7">
        <f>IF(L21&gt;=1,"Complete",IF(L21&gt;0,"In Progress","Not Started"))</f>
        <v/>
      </c>
      <c r="Q21" s="35">
        <f>IFERROR(MID($A$1,FIND(" acq",$A$1)-4,4)*1,"")</f>
        <v/>
      </c>
      <c r="R21" s="7" t="n"/>
      <c r="S21" s="111" t="n"/>
    </row>
    <row r="22">
      <c r="A22" s="17" t="n">
        <v>122</v>
      </c>
      <c r="B22" s="7" t="inlineStr">
        <is>
          <t>80000-6400</t>
        </is>
      </c>
      <c r="C22" s="7" t="inlineStr">
        <is>
          <t>Fire Stops</t>
        </is>
      </c>
      <c r="D22" s="40" t="inlineStr">
        <is>
          <t>PNA: Fire stops</t>
        </is>
      </c>
      <c r="E22" s="67" t="inlineStr">
        <is>
          <t>Capex</t>
        </is>
      </c>
      <c r="F22" s="7" t="inlineStr">
        <is>
          <t>Year 1</t>
        </is>
      </c>
      <c r="G22" s="20" t="n">
        <v>27244</v>
      </c>
      <c r="H22" s="20" t="n">
        <v>9697</v>
      </c>
      <c r="I22" s="21">
        <f>G22-H22</f>
        <v/>
      </c>
      <c r="J22" s="8">
        <f>IF(G22=0,0,H22/G22)</f>
        <v/>
      </c>
      <c r="K22" s="35" t="inlineStr">
        <is>
          <t>N/A</t>
        </is>
      </c>
      <c r="L22" s="8">
        <f>MIN(J22,1)</f>
        <v/>
      </c>
      <c r="M22" t="inlineStr">
        <is>
          <t>PNA: Fire stops</t>
        </is>
      </c>
      <c r="N22" s="7">
        <f>IF(E22="GC","1st Call","Other")</f>
        <v/>
      </c>
      <c r="O22" s="7">
        <f>IF(L22&gt;=1,"Complete",IF(L22&gt;0,"In Progress","Not Started"))</f>
        <v/>
      </c>
      <c r="Q22" s="35">
        <f>IFERROR(MID($A$1,FIND(" acq",$A$1)-4,4)*1,"")</f>
        <v/>
      </c>
      <c r="R22" s="7" t="n"/>
      <c r="S22" s="111" t="n"/>
    </row>
    <row r="23" ht="60" customHeight="1">
      <c r="A23" s="7" t="n">
        <v>44</v>
      </c>
      <c r="B23" s="7" t="inlineStr">
        <is>
          <t>83000-3700</t>
        </is>
      </c>
      <c r="C23" s="7" t="inlineStr">
        <is>
          <t>Dumpster enclosures</t>
        </is>
      </c>
      <c r="D23" s="40" t="inlineStr">
        <is>
          <t>PNA: Damage cinderblocks at dumpster enclosures to be repaired.
Lender PCA: Two of the refuse enclosures were observed with cracking and damaged CMU. Repairs are recommended.</t>
        </is>
      </c>
      <c r="E23" s="67" t="inlineStr">
        <is>
          <t>Capex</t>
        </is>
      </c>
      <c r="F23" s="7" t="inlineStr">
        <is>
          <t>Year 1</t>
        </is>
      </c>
      <c r="G23" s="20" t="n">
        <v>18500</v>
      </c>
      <c r="H23" s="20" t="n">
        <v>0</v>
      </c>
      <c r="I23" s="21">
        <f>G23-H23</f>
        <v/>
      </c>
      <c r="J23" s="8">
        <f>IF(G23=0,0,H23/G23)</f>
        <v/>
      </c>
      <c r="K23" s="35" t="inlineStr">
        <is>
          <t>N/A</t>
        </is>
      </c>
      <c r="L23" s="8">
        <f>MIN(J23,1)</f>
        <v/>
      </c>
      <c r="M23" t="inlineStr">
        <is>
          <t>PNA: Damage cinderblocks at dumpster enclosures to be repaired.
Lender PCA: Two of the refuse enclosures were observed with cracking and damaged CMU. Repairs are recommended.</t>
        </is>
      </c>
      <c r="N23" s="7">
        <f>IF(E23="GC","1st Call","Other")</f>
        <v/>
      </c>
      <c r="O23" s="7">
        <f>IF(L23&gt;=1,"Complete",IF(L23&gt;0,"In Progress","Not Started"))</f>
        <v/>
      </c>
      <c r="Q23" s="35">
        <f>IFERROR(MID($A$1,FIND(" acq",$A$1)-4,4)*1,"")</f>
        <v/>
      </c>
      <c r="R23" s="7" t="n"/>
      <c r="S23" s="131" t="n">
        <v>46375</v>
      </c>
    </row>
    <row r="24" ht="30" customHeight="1">
      <c r="A24" s="17" t="n">
        <v>89</v>
      </c>
      <c r="B24" s="7" t="inlineStr">
        <is>
          <t>83000-6500</t>
        </is>
      </c>
      <c r="C24" s="7" t="inlineStr">
        <is>
          <t>Repair / replace cement fiber siding</t>
        </is>
      </c>
      <c r="D24" s="40" t="inlineStr">
        <is>
          <t>PNA: Maintenance shed needs to new siding replacment and paint.</t>
        </is>
      </c>
      <c r="E24" s="41" t="inlineStr">
        <is>
          <t>GC</t>
        </is>
      </c>
      <c r="F24" s="7" t="inlineStr">
        <is>
          <t>Year 1</t>
        </is>
      </c>
      <c r="G24" s="20" t="n">
        <v>18500</v>
      </c>
      <c r="H24" s="20" t="n">
        <v>0</v>
      </c>
      <c r="I24" s="21">
        <f>G24-H24</f>
        <v/>
      </c>
      <c r="J24" s="8">
        <f>IF(G24=0,0,H24/G24)</f>
        <v/>
      </c>
      <c r="K24" s="35" t="n">
        <v>4</v>
      </c>
      <c r="L24" s="8">
        <f>MIN(J24,1)</f>
        <v/>
      </c>
      <c r="M24" t="inlineStr">
        <is>
          <t>PNA: Maintenance shed needs to new siding replacment and paint.</t>
        </is>
      </c>
      <c r="N24" s="7">
        <f>IF(E24="GC","1st Call","Other")</f>
        <v/>
      </c>
      <c r="O24" s="7">
        <f>IF(L24&gt;=1,"Complete",IF(L24&gt;0,"In Progress","Not Started"))</f>
        <v/>
      </c>
      <c r="Q24" s="35">
        <f>IFERROR(MID($A$1,FIND(" acq",$A$1)-4,4)*1,"")</f>
        <v/>
      </c>
      <c r="R24" s="7" t="n"/>
      <c r="S24" s="111" t="n"/>
    </row>
    <row r="25" ht="45" customHeight="1">
      <c r="A25" s="7" t="n">
        <v>40</v>
      </c>
      <c r="B25" s="7" t="inlineStr">
        <is>
          <t>83000-1700</t>
        </is>
      </c>
      <c r="C25" s="7" t="inlineStr">
        <is>
          <t>Playground equipment</t>
        </is>
      </c>
      <c r="D25" s="40" t="inlineStr">
        <is>
          <t>PNA: Current playground extremely faded,  if wanting replacement will need to add more funds. Number given is for adding mulch to fall zone.</t>
        </is>
      </c>
      <c r="E25" s="41" t="inlineStr">
        <is>
          <t>GC</t>
        </is>
      </c>
      <c r="F25" s="7" t="inlineStr">
        <is>
          <t>Year 1</t>
        </is>
      </c>
      <c r="G25" s="20" t="n">
        <v>12600</v>
      </c>
      <c r="H25" s="20" t="n">
        <v>0</v>
      </c>
      <c r="I25" s="21">
        <f>G25-H25</f>
        <v/>
      </c>
      <c r="J25" s="8">
        <f>IF(G25=0,0,H25/G25)</f>
        <v/>
      </c>
      <c r="K25" s="35" t="n">
        <v>4</v>
      </c>
      <c r="L25" s="8">
        <f>MIN(J25,1)</f>
        <v/>
      </c>
      <c r="M25" t="inlineStr">
        <is>
          <t>PNA: Current playground extremely faded,  if wanting replacement will need to add more funds. Number given is for adding mulch to fall zone.</t>
        </is>
      </c>
      <c r="N25" s="7">
        <f>IF(E25="GC","1st Call","Other")</f>
        <v/>
      </c>
      <c r="O25" s="7">
        <f>IF(L25&gt;=1,"Complete",IF(L25&gt;0,"In Progress","Not Started"))</f>
        <v/>
      </c>
      <c r="Q25" s="35">
        <f>IFERROR(MID($A$1,FIND(" acq",$A$1)-4,4)*1,"")</f>
        <v/>
      </c>
      <c r="R25" s="7" t="n"/>
      <c r="S25" s="111" t="n"/>
    </row>
    <row r="26">
      <c r="A26" s="17" t="n">
        <v>70</v>
      </c>
      <c r="B26" s="7" t="inlineStr">
        <is>
          <t>83000-7100</t>
        </is>
      </c>
      <c r="C26" s="7" t="inlineStr">
        <is>
          <t>Repair exterior stair treads and stringers</t>
        </is>
      </c>
      <c r="D26" s="40" t="inlineStr">
        <is>
          <t>PNA: Secure Stair Treads &amp; Stringers</t>
        </is>
      </c>
      <c r="E26" s="41" t="inlineStr">
        <is>
          <t>GC</t>
        </is>
      </c>
      <c r="F26" s="7" t="inlineStr">
        <is>
          <t>Year 1</t>
        </is>
      </c>
      <c r="G26" s="20" t="n">
        <v>12200</v>
      </c>
      <c r="H26" s="20" t="n">
        <v>0</v>
      </c>
      <c r="I26" s="21">
        <f>G26-H26</f>
        <v/>
      </c>
      <c r="J26" s="8">
        <f>IF(G26=0,0,H26/G26)</f>
        <v/>
      </c>
      <c r="K26" s="35" t="n">
        <v>4</v>
      </c>
      <c r="L26" s="8">
        <f>MIN(J26,1)</f>
        <v/>
      </c>
      <c r="M26" t="inlineStr">
        <is>
          <t>PNA: Secure Stair Treads &amp; Stringers</t>
        </is>
      </c>
      <c r="N26" s="7">
        <f>IF(E26="GC","1st Call","Other")</f>
        <v/>
      </c>
      <c r="O26" s="7">
        <f>IF(L26&gt;=1,"Complete",IF(L26&gt;0,"In Progress","Not Started"))</f>
        <v/>
      </c>
      <c r="Q26" s="35">
        <f>IFERROR(MID($A$1,FIND(" acq",$A$1)-4,4)*1,"")</f>
        <v/>
      </c>
      <c r="R26" s="7" t="n"/>
      <c r="S26" s="111" t="n"/>
    </row>
    <row r="27">
      <c r="A27" s="7" t="n">
        <v>25</v>
      </c>
      <c r="B27" s="7" t="inlineStr">
        <is>
          <t>83000-2800</t>
        </is>
      </c>
      <c r="C27" s="7" t="inlineStr">
        <is>
          <t>ADA parking &amp; curb cuts</t>
        </is>
      </c>
      <c r="D27" s="40" t="inlineStr">
        <is>
          <t>PNA: Repair of any damaged curbs.</t>
        </is>
      </c>
      <c r="E27" s="41" t="inlineStr">
        <is>
          <t>GC</t>
        </is>
      </c>
      <c r="F27" s="7" t="inlineStr">
        <is>
          <t>Year 1</t>
        </is>
      </c>
      <c r="G27" s="20" t="n">
        <v>10660</v>
      </c>
      <c r="H27" s="20" t="n">
        <v>10850</v>
      </c>
      <c r="I27" s="21">
        <f>G27-H27</f>
        <v/>
      </c>
      <c r="J27" s="8">
        <f>IF(G27=0,0,H27/G27)</f>
        <v/>
      </c>
      <c r="K27" s="35" t="n">
        <v>0</v>
      </c>
      <c r="L27" s="8">
        <f>MIN(J27,1)</f>
        <v/>
      </c>
      <c r="M27" t="inlineStr">
        <is>
          <t>PNA: Repair of any damaged curbs.</t>
        </is>
      </c>
      <c r="N27" s="7">
        <f>IF(E27="GC","1st Call","Other")</f>
        <v/>
      </c>
      <c r="O27" s="7">
        <f>IF(L27&gt;=1,"Complete",IF(L27&gt;0,"In Progress","Not Started"))</f>
        <v/>
      </c>
      <c r="Q27" s="35">
        <f>IFERROR(MID($A$1,FIND(" acq",$A$1)-4,4)*1,"")</f>
        <v/>
      </c>
      <c r="R27" s="7" t="n"/>
      <c r="S27" s="111" t="n"/>
    </row>
    <row r="28">
      <c r="A28" s="17" t="n">
        <v>79</v>
      </c>
      <c r="B28" s="7" t="inlineStr">
        <is>
          <t>83000-6100</t>
        </is>
      </c>
      <c r="C28" s="7" t="inlineStr">
        <is>
          <t>Moss Treatment</t>
        </is>
      </c>
      <c r="D28" s="40" t="inlineStr">
        <is>
          <t>Moss treatment and pine needle cleaning</t>
        </is>
      </c>
      <c r="E28" s="41" t="inlineStr">
        <is>
          <t>GC</t>
        </is>
      </c>
      <c r="F28" s="7" t="inlineStr">
        <is>
          <t>Year 1</t>
        </is>
      </c>
      <c r="G28" s="20" t="n">
        <v>10000</v>
      </c>
      <c r="H28" s="20" t="n">
        <v>0</v>
      </c>
      <c r="I28" s="21">
        <f>G28-H28</f>
        <v/>
      </c>
      <c r="J28" s="8">
        <f>IF(G28=0,0,H28/G28)</f>
        <v/>
      </c>
      <c r="K28" s="35" t="n">
        <v>4</v>
      </c>
      <c r="L28" s="8">
        <f>MIN(J28,1)</f>
        <v/>
      </c>
      <c r="M28" t="inlineStr">
        <is>
          <t>Moss treatment and pine needle cleaning</t>
        </is>
      </c>
      <c r="N28" s="7">
        <f>IF(E28="GC","1st Call","Other")</f>
        <v/>
      </c>
      <c r="O28" s="7">
        <f>IF(L28&gt;=1,"Complete",IF(L28&gt;0,"In Progress","Not Started"))</f>
        <v/>
      </c>
      <c r="Q28" s="35">
        <f>IFERROR(MID($A$1,FIND(" acq",$A$1)-4,4)*1,"")</f>
        <v/>
      </c>
      <c r="R28" s="7" t="n"/>
      <c r="S28" s="111" t="n"/>
    </row>
    <row r="29" ht="60" customHeight="1">
      <c r="A29" s="7" t="n">
        <v>62</v>
      </c>
      <c r="B29" s="7" t="inlineStr">
        <is>
          <t>83000-7000</t>
        </is>
      </c>
      <c r="C29" s="7" t="inlineStr">
        <is>
          <t>Repair or replace damaged concrete treads at stairs.</t>
        </is>
      </c>
      <c r="D29" s="40" t="inlineStr">
        <is>
          <t>Lender PCA: At the time of the assessment, a damaged concrete thread was observed at the stairs to the upper floor apartment units at the southwest side of the site near building 5665 units 233-240. The damaged thread should be repaired.</t>
        </is>
      </c>
      <c r="E29" s="69" t="inlineStr">
        <is>
          <t>PMC</t>
        </is>
      </c>
      <c r="F29" s="7" t="inlineStr">
        <is>
          <t>Year 1</t>
        </is>
      </c>
      <c r="G29" s="20" t="n">
        <v>500</v>
      </c>
      <c r="H29" s="20" t="n">
        <v>0</v>
      </c>
      <c r="I29" s="21">
        <f>G29-H29</f>
        <v/>
      </c>
      <c r="J29" s="8">
        <f>IF(G29=0,0,H29/G29)</f>
        <v/>
      </c>
      <c r="K29" s="35" t="inlineStr">
        <is>
          <t>N/A</t>
        </is>
      </c>
      <c r="L29" s="8">
        <f>MIN(J29,1)</f>
        <v/>
      </c>
      <c r="M29" t="inlineStr">
        <is>
          <t>Lender PCA: At the time of the assessment, a damaged concrete thread was observed at the stairs to the upper floor apartment units at the southwest side of the site near building 5665 units 233-240. T</t>
        </is>
      </c>
      <c r="N29" s="7">
        <f>IF(E29="GC","1st Call","Other")</f>
        <v/>
      </c>
      <c r="O29" s="7">
        <f>IF(L29&gt;=1,"Complete",IF(L29&gt;0,"In Progress","Not Started"))</f>
        <v/>
      </c>
      <c r="Q29" s="35">
        <f>IFERROR(MID($A$1,FIND(" acq",$A$1)-4,4)*1,"")</f>
        <v/>
      </c>
      <c r="R29" s="7" t="n"/>
      <c r="S29" s="131" t="n">
        <v>46100</v>
      </c>
    </row>
    <row r="30" ht="60" customHeight="1">
      <c r="A30" s="17" t="n">
        <v>147</v>
      </c>
      <c r="B30" s="7" t="inlineStr">
        <is>
          <t>80000-1700</t>
        </is>
      </c>
      <c r="C30" s="7" t="inlineStr">
        <is>
          <t>Security/ fire alarm systems</t>
        </is>
      </c>
      <c r="D30" s="40" t="inlineStr">
        <is>
          <t>Lender PCA: At the time of the assessment, unit 143 was observed to have missing smoke detectors in the hallways and bedrooms. AEI recommends that property management surveys all units and installs missing smoke detectors where missing.</t>
        </is>
      </c>
      <c r="E30" s="69" t="inlineStr">
        <is>
          <t>PMC</t>
        </is>
      </c>
      <c r="F30" s="7" t="inlineStr">
        <is>
          <t>Year 1</t>
        </is>
      </c>
      <c r="G30" s="20" t="n">
        <v>100</v>
      </c>
      <c r="H30" s="20" t="n">
        <v>0</v>
      </c>
      <c r="I30" s="21">
        <f>G30-H30</f>
        <v/>
      </c>
      <c r="J30" s="8">
        <f>IF(G30=0,0,H30/G30)</f>
        <v/>
      </c>
      <c r="K30" s="35" t="inlineStr">
        <is>
          <t>N/A</t>
        </is>
      </c>
      <c r="L30" s="8">
        <f>MIN(J30,1)</f>
        <v/>
      </c>
      <c r="M30" t="inlineStr">
        <is>
          <t>Lender PCA: At the time of the assessment, unit 143 was observed to have missing smoke detectors in the hallways and bedrooms. AEI recommends that property management surveys all units and installs mi</t>
        </is>
      </c>
      <c r="N30" s="7">
        <f>IF(E30="GC","1st Call","Other")</f>
        <v/>
      </c>
      <c r="O30" s="7">
        <f>IF(L30&gt;=1,"Complete",IF(L30&gt;0,"In Progress","Not Started"))</f>
        <v/>
      </c>
      <c r="Q30" s="35">
        <f>IFERROR(MID($A$1,FIND(" acq",$A$1)-4,4)*1,"")</f>
        <v/>
      </c>
      <c r="R30" s="7" t="n"/>
      <c r="S30" s="131" t="n">
        <v>46100</v>
      </c>
    </row>
    <row r="31">
      <c r="D31" s="40" t="n"/>
      <c r="E31" s="69" t="n"/>
      <c r="G31" s="20" t="n"/>
      <c r="H31" s="20" t="n"/>
      <c r="I31" s="21" t="n"/>
      <c r="J31" s="8" t="n"/>
      <c r="K31" s="35" t="n"/>
      <c r="L31" s="8" t="n"/>
      <c r="Q31" s="35" t="n"/>
      <c r="R31" s="7" t="n"/>
      <c r="S31" s="111" t="n"/>
    </row>
    <row r="32">
      <c r="C32" s="48" t="inlineStr">
        <is>
          <t>PROJECTS subtotal (excl. contingency/CM fee)</t>
        </is>
      </c>
      <c r="E32" s="68" t="n"/>
      <c r="G32" s="22">
        <f>SUM(G5:G30)</f>
        <v/>
      </c>
      <c r="H32" s="22">
        <f>SUM(H5:H30)</f>
        <v/>
      </c>
      <c r="I32" s="22">
        <f>SUM(I5:I30)</f>
        <v/>
      </c>
      <c r="J32" s="18">
        <f>IF(G32=0,0,H32/G32)</f>
        <v/>
      </c>
      <c r="K32" s="35" t="n"/>
      <c r="L32" s="8">
        <f>MIN(J32,1)</f>
        <v/>
      </c>
      <c r="O32" s="7">
        <f>IF(L32&gt;=1,"Complete",IF(L32&gt;0,"In Progress","Not Started"))</f>
        <v/>
      </c>
      <c r="Q32" s="35" t="n"/>
      <c r="R32" s="7" t="n"/>
      <c r="S32" s="111" t="n"/>
    </row>
    <row r="33">
      <c r="E33" s="52" t="n"/>
      <c r="K33" s="35" t="n"/>
      <c r="L33" s="8" t="n"/>
      <c r="Q33" s="35" t="n"/>
      <c r="R33" s="7" t="n"/>
      <c r="S33" s="111" t="n"/>
    </row>
    <row r="34">
      <c r="A34" s="7" t="n">
        <v>175</v>
      </c>
      <c r="B34" s="7" t="inlineStr">
        <is>
          <t>80000-7200</t>
        </is>
      </c>
      <c r="C34" s="7" t="inlineStr">
        <is>
          <t>Construction Management Fee</t>
        </is>
      </c>
      <c r="D34" s="40" t="inlineStr">
        <is>
          <t>CM Fee</t>
        </is>
      </c>
      <c r="E34" s="67" t="inlineStr">
        <is>
          <t>CMF</t>
        </is>
      </c>
      <c r="F34" s="15" t="inlineStr">
        <is>
          <t>CM Fee</t>
        </is>
      </c>
      <c r="G34" s="20" t="n">
        <v>100269</v>
      </c>
      <c r="H34" s="20" t="n">
        <v>0</v>
      </c>
      <c r="I34" s="21" t="n">
        <v>100269</v>
      </c>
      <c r="J34" s="8">
        <f>IF(G34=0,0,H34/G34)</f>
        <v/>
      </c>
      <c r="K34" s="35" t="inlineStr">
        <is>
          <t>N/A</t>
        </is>
      </c>
      <c r="L34" s="8">
        <f>MIN(J34,1)</f>
        <v/>
      </c>
      <c r="M34" t="inlineStr">
        <is>
          <t>CM Fee</t>
        </is>
      </c>
      <c r="N34" s="7">
        <f>IF(E34="GC","1st Call","Other")</f>
        <v/>
      </c>
      <c r="O34" s="7">
        <f>IF(L34&gt;=1,"Complete",IF(L34&gt;0,"In Progress","Not Started"))</f>
        <v/>
      </c>
      <c r="Q34" s="35">
        <f>IFERROR(MID($A$1,FIND(" acq",$A$1)-4,4)*1,"")</f>
        <v/>
      </c>
      <c r="R34" s="7" t="n"/>
      <c r="S34" s="111" t="n"/>
    </row>
    <row r="35">
      <c r="A35" s="7" t="n">
        <v>174</v>
      </c>
      <c r="B35" s="7" t="inlineStr">
        <is>
          <t>80000-7200</t>
        </is>
      </c>
      <c r="C35" s="7" t="inlineStr">
        <is>
          <t>Contingency</t>
        </is>
      </c>
      <c r="D35" s="40" t="inlineStr">
        <is>
          <t>Contingency Amount</t>
        </is>
      </c>
      <c r="E35" s="67" t="inlineStr">
        <is>
          <t>CON</t>
        </is>
      </c>
      <c r="F35" s="15" t="inlineStr">
        <is>
          <t>Contingency</t>
        </is>
      </c>
      <c r="G35" s="20" t="n">
        <v>95494</v>
      </c>
      <c r="H35" s="20" t="n">
        <v>0</v>
      </c>
      <c r="I35" s="21" t="n">
        <v>95494</v>
      </c>
      <c r="J35" s="8">
        <f>IF(G35=0,0,H35/G35)</f>
        <v/>
      </c>
      <c r="K35" s="35" t="inlineStr">
        <is>
          <t>N/A</t>
        </is>
      </c>
      <c r="L35" s="8">
        <f>MIN(J35,1)</f>
        <v/>
      </c>
      <c r="M35" t="inlineStr">
        <is>
          <t>Contingency Amount</t>
        </is>
      </c>
      <c r="N35" s="7">
        <f>IF(E35="GC","1st Call","Other")</f>
        <v/>
      </c>
      <c r="O35" s="7">
        <f>IF(L35&gt;=1,"Complete",IF(L35&gt;0,"In Progress","Not Started"))</f>
        <v/>
      </c>
      <c r="Q35" s="35">
        <f>IFERROR(MID($A$1,FIND(" acq",$A$1)-4,4)*1,"")</f>
        <v/>
      </c>
      <c r="R35" s="7" t="n"/>
      <c r="S35" s="111" t="n"/>
    </row>
    <row r="36">
      <c r="K36" s="35" t="n"/>
      <c r="L36" s="8" t="n"/>
      <c r="Q36" s="35" t="n"/>
      <c r="R36" s="7" t="n"/>
      <c r="S36" s="111" t="n"/>
    </row>
    <row r="37">
      <c r="K37" s="35" t="n"/>
      <c r="L37" s="8" t="n"/>
      <c r="Q37" s="35" t="n"/>
      <c r="R37" s="7" t="n"/>
      <c r="S37" s="111" t="n"/>
    </row>
    <row r="38">
      <c r="K38" s="35" t="n"/>
      <c r="S38" s="112" t="n"/>
    </row>
    <row r="39">
      <c r="K39" s="35" t="n"/>
      <c r="L39" s="18" t="n"/>
      <c r="M39" s="48" t="n"/>
      <c r="N39" s="48" t="n"/>
      <c r="O39" s="48" t="n"/>
      <c r="P39" s="48" t="n"/>
      <c r="Q39" s="18" t="n"/>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32"/>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T173"/>
  <sheetViews>
    <sheetView topLeftCell="C1" zoomScaleNormal="100" workbookViewId="0">
      <selection activeCell="K1"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Rosemont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45" customHeight="1">
      <c r="A5" s="7" t="n">
        <v>17</v>
      </c>
      <c r="B5" s="7" t="inlineStr">
        <is>
          <t>84204</t>
        </is>
      </c>
      <c r="C5" s="7" t="inlineStr">
        <is>
          <t>Asphalt Repairs</t>
        </is>
      </c>
      <c r="D5" s="40" t="inlineStr">
        <is>
          <t>Mill, cement stabilize and overlay all drive aisles throughout property. Includes Equity PCR Item 3.3.2- Mill and overlay with restriping throughout are recommended in the short term.</t>
        </is>
      </c>
      <c r="E5" s="41" t="inlineStr">
        <is>
          <t>GC</t>
        </is>
      </c>
      <c r="F5" s="7" t="inlineStr">
        <is>
          <t>Year 1</t>
        </is>
      </c>
      <c r="G5" s="20" t="n">
        <v>750000</v>
      </c>
      <c r="H5" s="20" t="n">
        <v>750000</v>
      </c>
      <c r="I5" s="21">
        <f>G5-H5</f>
        <v/>
      </c>
      <c r="J5" s="8">
        <f>IF(G5=0,0,H5/G5)</f>
        <v/>
      </c>
      <c r="K5" s="35" t="n">
        <v>0</v>
      </c>
      <c r="L5" s="8">
        <f>MIN(J5,1)</f>
        <v/>
      </c>
      <c r="M5" t="inlineStr">
        <is>
          <t>Mill, cement stabilize and overlay all drive aisles throughout property. Includes Equity PCR Item 3.3.2- Mill and overlay with restriping throughout are recommended in the short term.</t>
        </is>
      </c>
      <c r="N5" s="7">
        <f>IF(E5="GC","1st Call","Other")</f>
        <v/>
      </c>
      <c r="O5" s="7">
        <f>IF(L5&gt;=1,"Complete",IF(L5&gt;0,"In Progress","Not Started"))</f>
        <v/>
      </c>
      <c r="Q5" s="35">
        <f>IFERROR(MID($A$1,FIND(" acq",$A$1)-4,4)*1,"")</f>
        <v/>
      </c>
      <c r="R5" s="7" t="n"/>
      <c r="S5" s="111" t="n"/>
    </row>
    <row r="6" ht="150" customHeight="1">
      <c r="A6" s="17" t="n">
        <v>147</v>
      </c>
      <c r="B6" s="7" t="inlineStr">
        <is>
          <t>84476</t>
        </is>
      </c>
      <c r="C6" s="7" t="inlineStr">
        <is>
          <t>Unit water heaters</t>
        </is>
      </c>
      <c r="D6" s="40" t="inlineStr">
        <is>
          <t>Equity PCR Item- 5.1- Observed water heaters were not provided with drain pans. Additionally, most water heaters observed also either lacked discharge piping from the temperature &amp; pressure relief valve (T&amp;P valve) or the installed piping was routed upwards which would not allow proper drainage. Partner recommends that the water heaters be installed atop a pedestal and provided with an approved drain pan. The drain pan should be provided with a drain line routed to a hub drain connected to the sanitary drain piping or routed to the building exterior. Piping from the T&amp;P valve would then be routed to the drain pan</t>
        </is>
      </c>
      <c r="E6" s="41" t="inlineStr">
        <is>
          <t>GC</t>
        </is>
      </c>
      <c r="F6" s="7" t="inlineStr">
        <is>
          <t>Year 1</t>
        </is>
      </c>
      <c r="G6" s="20" t="n">
        <v>211000</v>
      </c>
      <c r="H6" s="20" t="n">
        <v>211000</v>
      </c>
      <c r="I6" s="21">
        <f>G6-H6</f>
        <v/>
      </c>
      <c r="J6" s="8">
        <f>IF(G6=0,0,H6/G6)</f>
        <v/>
      </c>
      <c r="K6" s="35" t="n">
        <v>0</v>
      </c>
      <c r="L6" s="8">
        <f>MIN(J6,1)</f>
        <v/>
      </c>
      <c r="M6" t="inlineStr">
        <is>
          <t>Equity PCR Item- 5.1- Observed water heaters were not provided with drain pans. Additionally, most water heaters observed also either lacked discharge piping from the temperature &amp; pressure relief val</t>
        </is>
      </c>
      <c r="N6" s="7">
        <f>IF(E6="GC","1st Call","Other")</f>
        <v/>
      </c>
      <c r="O6" s="7">
        <f>IF(L6&gt;=1,"Complete",IF(L6&gt;0,"In Progress","Not Started"))</f>
        <v/>
      </c>
      <c r="Q6" s="35">
        <f>IFERROR(MID($A$1,FIND(" acq",$A$1)-4,4)*1,"")</f>
        <v/>
      </c>
      <c r="R6" s="7" t="n"/>
      <c r="S6" s="131" t="n">
        <v>46042</v>
      </c>
    </row>
    <row r="7" ht="60" customHeight="1">
      <c r="A7" s="7" t="n">
        <v>68</v>
      </c>
      <c r="B7" s="7" t="inlineStr">
        <is>
          <t>84202</t>
        </is>
      </c>
      <c r="C7" s="7" t="inlineStr">
        <is>
          <t>Gutters &amp; downspouts</t>
        </is>
      </c>
      <c r="D7" s="40" t="inlineStr">
        <is>
          <t>Equity PCR Item 4.4.2- Gutters and downspouts should be installed at the roof eaves where not currently installed to help direct storm water
away from building foundations.</t>
        </is>
      </c>
      <c r="E7" s="41" t="inlineStr">
        <is>
          <t>GC</t>
        </is>
      </c>
      <c r="F7" s="7" t="inlineStr">
        <is>
          <t>Year 1</t>
        </is>
      </c>
      <c r="G7" s="20" t="n">
        <v>130000</v>
      </c>
      <c r="H7" s="20" t="n">
        <v>130000</v>
      </c>
      <c r="I7" s="21">
        <f>G7-H7</f>
        <v/>
      </c>
      <c r="J7" s="8">
        <f>IF(G7=0,0,H7/G7)</f>
        <v/>
      </c>
      <c r="K7" s="35" t="n">
        <v>0</v>
      </c>
      <c r="L7" s="8">
        <f>MIN(J7,1)</f>
        <v/>
      </c>
      <c r="M7" t="inlineStr">
        <is>
          <t>Equity PCR Item 4.4.2- Gutters and downspouts should be installed at the roof eaves where not currently installed to help direct storm water
away from building foundations.</t>
        </is>
      </c>
      <c r="N7" s="7">
        <f>IF(E7="GC","1st Call","Other")</f>
        <v/>
      </c>
      <c r="O7" s="7">
        <f>IF(L7&gt;=1,"Complete",IF(L7&gt;0,"In Progress","Not Started"))</f>
        <v/>
      </c>
      <c r="Q7" s="35">
        <f>IFERROR(MID($A$1,FIND(" acq",$A$1)-4,4)*1,"")</f>
        <v/>
      </c>
      <c r="R7" s="7" t="n"/>
      <c r="S7" s="111" t="n"/>
    </row>
    <row r="8">
      <c r="A8" s="17" t="n">
        <v>51</v>
      </c>
      <c r="B8" s="7" t="inlineStr">
        <is>
          <t>84121</t>
        </is>
      </c>
      <c r="C8" s="7" t="inlineStr">
        <is>
          <t>Repair exterior stair railings</t>
        </is>
      </c>
      <c r="D8" s="40" t="inlineStr">
        <is>
          <t>Secure and paint</t>
        </is>
      </c>
      <c r="E8" s="41" t="inlineStr">
        <is>
          <t>GC</t>
        </is>
      </c>
      <c r="F8" s="7" t="inlineStr">
        <is>
          <t>Year 1</t>
        </is>
      </c>
      <c r="G8" s="20" t="n">
        <v>110000</v>
      </c>
      <c r="H8" s="20" t="n">
        <v>110000</v>
      </c>
      <c r="I8" s="21">
        <f>G8-H8</f>
        <v/>
      </c>
      <c r="J8" s="8">
        <f>IF(G8=0,0,H8/G8)</f>
        <v/>
      </c>
      <c r="K8" s="35" t="n">
        <v>0</v>
      </c>
      <c r="L8" s="8">
        <f>MIN(J8,1)</f>
        <v/>
      </c>
      <c r="M8" t="inlineStr">
        <is>
          <t>Secure and paint</t>
        </is>
      </c>
      <c r="N8" s="7">
        <f>IF(E8="GC","1st Call","Other")</f>
        <v/>
      </c>
      <c r="O8" s="7">
        <f>IF(L8&gt;=1,"Complete",IF(L8&gt;0,"In Progress","Not Started"))</f>
        <v/>
      </c>
      <c r="Q8" s="35">
        <f>IFERROR(MID($A$1,FIND(" acq",$A$1)-4,4)*1,"")</f>
        <v/>
      </c>
      <c r="R8" s="7" t="n"/>
      <c r="S8" s="111" t="n"/>
    </row>
    <row r="9" ht="120" customHeight="1">
      <c r="A9" s="7" t="n">
        <v>50</v>
      </c>
      <c r="B9" s="7" t="inlineStr">
        <is>
          <t>84114</t>
        </is>
      </c>
      <c r="C9" s="7" t="inlineStr">
        <is>
          <t>Repair exterior stair treads and stringers</t>
        </is>
      </c>
      <c r="D9" s="40" t="inlineStr">
        <is>
          <t>Grind any rusted toe kick plates and red oxide prior to repaint. Replace  damaged metal toe plates, as needed. Secure, as well. 
Includes Lender PCR Item- Repair corroded exterior steel framed stairs in Buildings 3621, 3625, 3822, 3843, 3777, 3611 and 3639
Includes Equity PCR Item 4.5- Steel stair and balcony components were noted to contain peeling paint, corrosion, and some moderate deterioration. These components should be repaired as needed, properly prepped, and painted in the short term.</t>
        </is>
      </c>
      <c r="E9" s="41" t="inlineStr">
        <is>
          <t>GC</t>
        </is>
      </c>
      <c r="F9" s="7" t="inlineStr">
        <is>
          <t>Year 1</t>
        </is>
      </c>
      <c r="G9" s="20" t="n">
        <v>100000</v>
      </c>
      <c r="H9" s="20" t="n">
        <v>100000</v>
      </c>
      <c r="I9" s="21">
        <f>G9-H9</f>
        <v/>
      </c>
      <c r="J9" s="8">
        <f>IF(G9=0,0,H9/G9)</f>
        <v/>
      </c>
      <c r="K9" s="35" t="n">
        <v>0</v>
      </c>
      <c r="L9" s="8">
        <f>MIN(J9,1)</f>
        <v/>
      </c>
      <c r="M9" t="inlineStr">
        <is>
          <t xml:space="preserve">Grind any rusted toe kick plates and red oxide prior to repaint. Replace  damaged metal toe plates, as needed. Secure, as well. 
Includes Lender PCR Item- Repair corroded exterior steel framed stairs </t>
        </is>
      </c>
      <c r="N9" s="7">
        <f>IF(E9="GC","1st Call","Other")</f>
        <v/>
      </c>
      <c r="O9" s="7">
        <f>IF(L9&gt;=1,"Complete",IF(L9&gt;0,"In Progress","Not Started"))</f>
        <v/>
      </c>
      <c r="Q9" s="35">
        <f>IFERROR(MID($A$1,FIND(" acq",$A$1)-4,4)*1,"")</f>
        <v/>
      </c>
      <c r="R9" s="7" t="n"/>
      <c r="S9" s="131" t="n">
        <v>46042</v>
      </c>
    </row>
    <row r="10">
      <c r="A10" s="17" t="n">
        <v>75</v>
      </c>
      <c r="B10" s="7" t="inlineStr">
        <is>
          <t>84101</t>
        </is>
      </c>
      <c r="C10" s="7" t="inlineStr">
        <is>
          <t>Exterior building</t>
        </is>
      </c>
      <c r="D10" s="40" t="inlineStr">
        <is>
          <t>Paint all metal throughout property</t>
        </is>
      </c>
      <c r="E10" s="41" t="inlineStr">
        <is>
          <t>GC</t>
        </is>
      </c>
      <c r="F10" s="7" t="inlineStr">
        <is>
          <t>Year 1</t>
        </is>
      </c>
      <c r="G10" s="20" t="n">
        <v>90000</v>
      </c>
      <c r="H10" s="20" t="n">
        <v>90000</v>
      </c>
      <c r="I10" s="21">
        <f>G10-H10</f>
        <v/>
      </c>
      <c r="J10" s="8">
        <f>IF(G10=0,0,H10/G10)</f>
        <v/>
      </c>
      <c r="K10" s="35" t="n">
        <v>0</v>
      </c>
      <c r="L10" s="8">
        <f>MIN(J10,1)</f>
        <v/>
      </c>
      <c r="M10" t="inlineStr">
        <is>
          <t>Paint all metal throughout property</t>
        </is>
      </c>
      <c r="N10" s="7">
        <f>IF(E10="GC","1st Call","Other")</f>
        <v/>
      </c>
      <c r="O10" s="7">
        <f>IF(L10&gt;=1,"Complete",IF(L10&gt;0,"In Progress","Not Started"))</f>
        <v/>
      </c>
      <c r="Q10" s="35">
        <f>IFERROR(MID($A$1,FIND(" acq",$A$1)-4,4)*1,"")</f>
        <v/>
      </c>
      <c r="R10" s="7" t="n"/>
      <c r="S10" s="111" t="n"/>
    </row>
    <row r="11">
      <c r="A11" s="7" t="n">
        <v>65</v>
      </c>
      <c r="B11" s="7" t="inlineStr">
        <is>
          <t>84433</t>
        </is>
      </c>
      <c r="C11" s="7" t="inlineStr">
        <is>
          <t>Underlayment</t>
        </is>
      </c>
      <c r="D11" s="40" t="inlineStr">
        <is>
          <t>Roof Underlayment</t>
        </is>
      </c>
      <c r="E11" s="41" t="inlineStr">
        <is>
          <t>GC</t>
        </is>
      </c>
      <c r="F11" s="7" t="inlineStr">
        <is>
          <t>Year 1</t>
        </is>
      </c>
      <c r="G11" s="20" t="n">
        <v>88000</v>
      </c>
      <c r="H11" s="20" t="n">
        <v>88000</v>
      </c>
      <c r="I11" s="21">
        <f>G11-H11</f>
        <v/>
      </c>
      <c r="J11" s="8">
        <f>IF(G11=0,0,H11/G11)</f>
        <v/>
      </c>
      <c r="K11" s="35" t="n">
        <v>0</v>
      </c>
      <c r="L11" s="8">
        <f>MIN(J11,1)</f>
        <v/>
      </c>
      <c r="M11" t="inlineStr">
        <is>
          <t>Roof Underlayment</t>
        </is>
      </c>
      <c r="N11" s="7">
        <f>IF(E11="GC","1st Call","Other")</f>
        <v/>
      </c>
      <c r="O11" s="7">
        <f>IF(L11&gt;=1,"Complete",IF(L11&gt;0,"In Progress","Not Started"))</f>
        <v/>
      </c>
      <c r="Q11" s="35">
        <f>IFERROR(MID($A$1,FIND(" acq",$A$1)-4,4)*1,"")</f>
        <v/>
      </c>
      <c r="R11" s="7" t="n"/>
      <c r="S11" s="111" t="n"/>
    </row>
    <row r="12" ht="135" customHeight="1">
      <c r="A12" s="17" t="n">
        <v>23</v>
      </c>
      <c r="B12" s="7" t="inlineStr">
        <is>
          <t>84434</t>
        </is>
      </c>
      <c r="C12" s="7" t="inlineStr">
        <is>
          <t xml:space="preserve">Retaining walls </t>
        </is>
      </c>
      <c r="D12" s="40" t="inlineStr">
        <is>
          <t>Replace missing or rotted timbers within existing retaining walls, replace some walls. Includes Lender PCR Item- Wood timber retaining walls located by Buildings 3740, 3760, and 3843 exhibits rot, deterioration or damage. Equity PCR Item 3.2.5- The wooden railroad tie retaining walls appeared to exhibit moderate to extensive deterioration as these types of walls are known for rotting from the soil side outward. Based on the observed condition and EUL, replacement of the noted retaining walls is recommended in the short term.</t>
        </is>
      </c>
      <c r="E12" s="41" t="inlineStr">
        <is>
          <t>GC</t>
        </is>
      </c>
      <c r="F12" s="7" t="inlineStr">
        <is>
          <t>Year 1</t>
        </is>
      </c>
      <c r="G12" s="20" t="n">
        <v>80000</v>
      </c>
      <c r="H12" s="20" t="n">
        <v>80000</v>
      </c>
      <c r="I12" s="21">
        <f>G12-H12</f>
        <v/>
      </c>
      <c r="J12" s="8">
        <f>IF(G12=0,0,H12/G12)</f>
        <v/>
      </c>
      <c r="K12" s="35" t="n">
        <v>0</v>
      </c>
      <c r="L12" s="8">
        <f>MIN(J12,1)</f>
        <v/>
      </c>
      <c r="M12" t="inlineStr">
        <is>
          <t>Replace missing or rotted timbers within existing retaining walls, replace some walls. Includes Lender PCR Item- Wood timber retaining walls located by Buildings 3740, 3760, and 3843 exhibits rot, det</t>
        </is>
      </c>
      <c r="N12" s="7">
        <f>IF(E12="GC","1st Call","Other")</f>
        <v/>
      </c>
      <c r="O12" s="7">
        <f>IF(L12&gt;=1,"Complete",IF(L12&gt;0,"In Progress","Not Started"))</f>
        <v/>
      </c>
      <c r="Q12" s="35">
        <f>IFERROR(MID($A$1,FIND(" acq",$A$1)-4,4)*1,"")</f>
        <v/>
      </c>
      <c r="R12" s="7" t="n"/>
      <c r="S12" s="131" t="n">
        <v>45767</v>
      </c>
    </row>
    <row r="13">
      <c r="A13" s="7" t="n">
        <v>64</v>
      </c>
      <c r="B13" s="7" t="inlineStr">
        <is>
          <t>84433</t>
        </is>
      </c>
      <c r="C13" s="7" t="inlineStr">
        <is>
          <t>Flashing</t>
        </is>
      </c>
      <c r="D13" s="40" t="inlineStr">
        <is>
          <t>Roof Flashing</t>
        </is>
      </c>
      <c r="E13" s="41" t="inlineStr">
        <is>
          <t>GC</t>
        </is>
      </c>
      <c r="F13" s="7" t="inlineStr">
        <is>
          <t>Year 1</t>
        </is>
      </c>
      <c r="G13" s="20" t="n">
        <v>79200</v>
      </c>
      <c r="H13" s="20" t="n">
        <v>79200</v>
      </c>
      <c r="I13" s="21">
        <f>G13-H13</f>
        <v/>
      </c>
      <c r="J13" s="8">
        <f>IF(G13=0,0,H13/G13)</f>
        <v/>
      </c>
      <c r="K13" s="35" t="n">
        <v>0</v>
      </c>
      <c r="L13" s="8">
        <f>MIN(J13,1)</f>
        <v/>
      </c>
      <c r="M13" t="inlineStr">
        <is>
          <t>Roof Flashing</t>
        </is>
      </c>
      <c r="N13" s="7">
        <f>IF(E13="GC","1st Call","Other")</f>
        <v/>
      </c>
      <c r="O13" s="7">
        <f>IF(L13&gt;=1,"Complete",IF(L13&gt;0,"In Progress","Not Started"))</f>
        <v/>
      </c>
      <c r="Q13" s="35">
        <f>IFERROR(MID($A$1,FIND(" acq",$A$1)-4,4)*1,"")</f>
        <v/>
      </c>
      <c r="R13" s="7" t="n"/>
      <c r="S13" s="111" t="n"/>
    </row>
    <row r="14" ht="60" customHeight="1">
      <c r="A14" s="17" t="n">
        <v>24</v>
      </c>
      <c r="B14" s="7" t="inlineStr">
        <is>
          <t>84303</t>
        </is>
      </c>
      <c r="C14" s="7" t="inlineStr">
        <is>
          <t>Landscaping</t>
        </is>
      </c>
      <c r="D14" s="40" t="inlineStr">
        <is>
          <t>Tree trim clearance of all buildings. Includes Equity PCR Item 3.2.4- Many trees were overhanging buildings and depositing tree leaf debris onto roofing systems. The overgrown trees need to be pruned at this time. Annual mulch/groundcover in yrs 2-10</t>
        </is>
      </c>
      <c r="E14" s="41" t="inlineStr">
        <is>
          <t>GC</t>
        </is>
      </c>
      <c r="F14" s="7" t="inlineStr">
        <is>
          <t>Year 1</t>
        </is>
      </c>
      <c r="G14" s="20" t="n">
        <v>60000</v>
      </c>
      <c r="H14" s="20" t="n">
        <v>60000</v>
      </c>
      <c r="I14" s="21">
        <f>G14-H14</f>
        <v/>
      </c>
      <c r="J14" s="8">
        <f>IF(G14=0,0,H14/G14)</f>
        <v/>
      </c>
      <c r="K14" s="35" t="n">
        <v>0</v>
      </c>
      <c r="L14" s="8">
        <f>MIN(J14,1)</f>
        <v/>
      </c>
      <c r="M14" t="inlineStr">
        <is>
          <t xml:space="preserve">Tree trim clearance of all buildings. Includes Equity PCR Item 3.2.4- Many trees were overhanging buildings and depositing tree leaf debris onto roofing systems. The overgrown trees need to be pruned </t>
        </is>
      </c>
      <c r="N14" s="7">
        <f>IF(E14="GC","1st Call","Other")</f>
        <v/>
      </c>
      <c r="O14" s="7">
        <f>IF(L14&gt;=1,"Complete",IF(L14&gt;0,"In Progress","Not Started"))</f>
        <v/>
      </c>
      <c r="Q14" s="35">
        <f>IFERROR(MID($A$1,FIND(" acq",$A$1)-4,4)*1,"")</f>
        <v/>
      </c>
      <c r="R14" s="7" t="n"/>
      <c r="S14" s="111" t="n"/>
    </row>
    <row r="15">
      <c r="A15" s="7" t="n">
        <v>127</v>
      </c>
      <c r="B15" s="7" t="inlineStr">
        <is>
          <t>84203</t>
        </is>
      </c>
      <c r="C15" s="7" t="inlineStr">
        <is>
          <t>Picnic/Grill Area Remodel</t>
        </is>
      </c>
      <c r="D15" s="40" t="inlineStr">
        <is>
          <t>Add 1-2 outdoor grill/kitchen areas at the property with gazebo</t>
        </is>
      </c>
      <c r="E15" s="41" t="inlineStr">
        <is>
          <t>GC</t>
        </is>
      </c>
      <c r="F15" s="7" t="inlineStr">
        <is>
          <t>Year 1</t>
        </is>
      </c>
      <c r="G15" s="20" t="n">
        <v>60000</v>
      </c>
      <c r="H15" s="20" t="n">
        <v>60000</v>
      </c>
      <c r="I15" s="21">
        <f>G15-H15</f>
        <v/>
      </c>
      <c r="J15" s="8">
        <f>IF(G15=0,0,H15/G15)</f>
        <v/>
      </c>
      <c r="K15" s="35" t="n">
        <v>0</v>
      </c>
      <c r="L15" s="8">
        <f>MIN(J15,1)</f>
        <v/>
      </c>
      <c r="M15" t="inlineStr">
        <is>
          <t>Add 1-2 outdoor grill/kitchen areas at the property with gazebo</t>
        </is>
      </c>
      <c r="N15" s="7">
        <f>IF(E15="GC","1st Call","Other")</f>
        <v/>
      </c>
      <c r="O15" s="7">
        <f>IF(L15&gt;=1,"Complete",IF(L15&gt;0,"In Progress","Not Started"))</f>
        <v/>
      </c>
      <c r="Q15" s="35">
        <f>IFERROR(MID($A$1,FIND(" acq",$A$1)-4,4)*1,"")</f>
        <v/>
      </c>
      <c r="R15" s="7" t="n"/>
      <c r="S15" s="111" t="n"/>
    </row>
    <row r="16">
      <c r="A16" s="17" t="n">
        <v>52</v>
      </c>
      <c r="B16" s="7" t="inlineStr">
        <is>
          <t>84121</t>
        </is>
      </c>
      <c r="C16" s="7" t="inlineStr">
        <is>
          <t>Repair patio/balcony railings</t>
        </is>
      </c>
      <c r="D16" s="40" t="inlineStr">
        <is>
          <t>Replace all bottom level patio fencing on each building</t>
        </is>
      </c>
      <c r="E16" s="41" t="inlineStr">
        <is>
          <t>GC</t>
        </is>
      </c>
      <c r="F16" s="7" t="inlineStr">
        <is>
          <t>Year 1</t>
        </is>
      </c>
      <c r="G16" s="20" t="n">
        <v>55000</v>
      </c>
      <c r="H16" s="20" t="n">
        <v>55000</v>
      </c>
      <c r="I16" s="21">
        <f>G16-H16</f>
        <v/>
      </c>
      <c r="J16" s="8">
        <f>IF(G16=0,0,H16/G16)</f>
        <v/>
      </c>
      <c r="K16" s="35" t="n">
        <v>0</v>
      </c>
      <c r="L16" s="8">
        <f>MIN(J16,1)</f>
        <v/>
      </c>
      <c r="M16" t="inlineStr">
        <is>
          <t>Replace all bottom level patio fencing on each building</t>
        </is>
      </c>
      <c r="N16" s="7">
        <f>IF(E16="GC","1st Call","Other")</f>
        <v/>
      </c>
      <c r="O16" s="7">
        <f>IF(L16&gt;=1,"Complete",IF(L16&gt;0,"In Progress","Not Started"))</f>
        <v/>
      </c>
      <c r="Q16" s="35">
        <f>IFERROR(MID($A$1,FIND(" acq",$A$1)-4,4)*1,"")</f>
        <v/>
      </c>
      <c r="R16" s="7" t="n"/>
      <c r="S16" s="111" t="n"/>
    </row>
    <row r="17">
      <c r="A17" s="7" t="n">
        <v>108</v>
      </c>
      <c r="B17" s="7" t="inlineStr">
        <is>
          <t>84239</t>
        </is>
      </c>
      <c r="C17" s="7" t="inlineStr">
        <is>
          <t>Fire Stops</t>
        </is>
      </c>
      <c r="D17" s="40" t="inlineStr">
        <is>
          <t>LowPro (Pair covers 4 burner range)- For range top microwaves</t>
        </is>
      </c>
      <c r="E17" s="67" t="inlineStr">
        <is>
          <t>Capex</t>
        </is>
      </c>
      <c r="F17" s="7" t="inlineStr">
        <is>
          <t>Year 1</t>
        </is>
      </c>
      <c r="G17" s="20" t="n">
        <v>52009</v>
      </c>
      <c r="H17" s="20" t="n">
        <v>54600</v>
      </c>
      <c r="I17" s="21">
        <f>G17-H17</f>
        <v/>
      </c>
      <c r="J17" s="8">
        <f>IF(G17=0,0,H17/G17)</f>
        <v/>
      </c>
      <c r="K17" s="35" t="inlineStr">
        <is>
          <t>N/A</t>
        </is>
      </c>
      <c r="L17" s="8">
        <f>MIN(J17,1)</f>
        <v/>
      </c>
      <c r="M17" t="inlineStr">
        <is>
          <t>LowPro (Pair covers 4 burner range)- For range top microwaves</t>
        </is>
      </c>
      <c r="N17" s="7">
        <f>IF(E17="GC","1st Call","Other")</f>
        <v/>
      </c>
      <c r="O17" s="7">
        <f>IF(L17&gt;=1,"Complete",IF(L17&gt;0,"In Progress","Not Started"))</f>
        <v/>
      </c>
      <c r="Q17" s="35">
        <f>IFERROR(MID($A$1,FIND(" acq",$A$1)-4,4)*1,"")</f>
        <v/>
      </c>
      <c r="R17" s="7" t="n"/>
      <c r="S17" s="111" t="n"/>
    </row>
    <row r="18" ht="45" customHeight="1">
      <c r="A18" s="17" t="n">
        <v>74</v>
      </c>
      <c r="B18" s="7" t="inlineStr">
        <is>
          <t>84206</t>
        </is>
      </c>
      <c r="C18" s="7" t="inlineStr">
        <is>
          <t>Repair / replace vinyl siding</t>
        </is>
      </c>
      <c r="D18" s="40" t="inlineStr">
        <is>
          <t>Repair/replace damaged vinyl siding throughout property 
Includes Lender PCR Item- Dry rot was observed by the siding at the leasing office building.</t>
        </is>
      </c>
      <c r="E18" s="41" t="inlineStr">
        <is>
          <t>GC</t>
        </is>
      </c>
      <c r="F18" s="7" t="inlineStr">
        <is>
          <t>Year 1</t>
        </is>
      </c>
      <c r="G18" s="20" t="n">
        <v>52000</v>
      </c>
      <c r="H18" s="20" t="n">
        <v>52000</v>
      </c>
      <c r="I18" s="21">
        <f>G18-H18</f>
        <v/>
      </c>
      <c r="J18" s="8">
        <f>IF(G18=0,0,H18/G18)</f>
        <v/>
      </c>
      <c r="K18" s="35" t="n">
        <v>0</v>
      </c>
      <c r="L18" s="8">
        <f>MIN(J18,1)</f>
        <v/>
      </c>
      <c r="M18" t="inlineStr">
        <is>
          <t>Repair/replace damaged vinyl siding throughout property 
Includes Lender PCR Item- Dry rot was observed by the siding at the leasing office building.</t>
        </is>
      </c>
      <c r="N18" s="7">
        <f>IF(E18="GC","1st Call","Other")</f>
        <v/>
      </c>
      <c r="O18" s="7">
        <f>IF(L18&gt;=1,"Complete",IF(L18&gt;0,"In Progress","Not Started"))</f>
        <v/>
      </c>
      <c r="Q18" s="35">
        <f>IFERROR(MID($A$1,FIND(" acq",$A$1)-4,4)*1,"")</f>
        <v/>
      </c>
      <c r="R18" s="7" t="n"/>
      <c r="S18" s="131" t="n">
        <v>45767</v>
      </c>
    </row>
    <row r="19" ht="30" customHeight="1">
      <c r="A19" s="7" t="n">
        <v>35</v>
      </c>
      <c r="B19" s="7" t="inlineStr">
        <is>
          <t>84120</t>
        </is>
      </c>
      <c r="C19" s="7" t="inlineStr">
        <is>
          <t>Re-apply Coating on Walkways &amp; Breezeways</t>
        </is>
      </c>
      <c r="D19" s="40" t="inlineStr">
        <is>
          <t>Budget for initial repairs and contingency for ongoing replacements</t>
        </is>
      </c>
      <c r="E19" s="41" t="inlineStr">
        <is>
          <t>GC</t>
        </is>
      </c>
      <c r="F19" s="7" t="inlineStr">
        <is>
          <t>Year 1</t>
        </is>
      </c>
      <c r="G19" s="20" t="n">
        <v>50000</v>
      </c>
      <c r="H19" s="20" t="n">
        <v>50000</v>
      </c>
      <c r="I19" s="21">
        <f>G19-H19</f>
        <v/>
      </c>
      <c r="J19" s="8">
        <f>IF(G19=0,0,H19/G19)</f>
        <v/>
      </c>
      <c r="K19" s="35" t="n">
        <v>0</v>
      </c>
      <c r="L19" s="8">
        <f>MIN(J19,1)</f>
        <v/>
      </c>
      <c r="M19" t="inlineStr">
        <is>
          <t>Budget for initial repairs and contingency for ongoing replacements</t>
        </is>
      </c>
      <c r="N19" s="7">
        <f>IF(E19="GC","1st Call","Other")</f>
        <v/>
      </c>
      <c r="O19" s="7">
        <f>IF(L19&gt;=1,"Complete",IF(L19&gt;0,"In Progress","Not Started"))</f>
        <v/>
      </c>
      <c r="Q19" s="35">
        <f>IFERROR(MID($A$1,FIND(" acq",$A$1)-4,4)*1,"")</f>
        <v/>
      </c>
      <c r="R19" s="7" t="n"/>
      <c r="S19" s="111" t="n"/>
    </row>
    <row r="20" ht="30" customHeight="1">
      <c r="A20" s="17" t="n">
        <v>63</v>
      </c>
      <c r="B20" s="7" t="inlineStr">
        <is>
          <t>84433</t>
        </is>
      </c>
      <c r="C20" s="7" t="inlineStr">
        <is>
          <t>Asphalt composite shingle roofing</t>
        </is>
      </c>
      <c r="D20" s="40" t="inlineStr">
        <is>
          <t>Roofs were replaced in 2019- Initial and ongoing repairs, and contingency for phased replacements in yrs 9-10</t>
        </is>
      </c>
      <c r="E20" s="41" t="inlineStr">
        <is>
          <t>GC</t>
        </is>
      </c>
      <c r="F20" s="7" t="inlineStr">
        <is>
          <t>Year 1</t>
        </is>
      </c>
      <c r="G20" s="20" t="n">
        <v>50000</v>
      </c>
      <c r="H20" s="20" t="n">
        <v>50000</v>
      </c>
      <c r="I20" s="21">
        <f>G20-H20</f>
        <v/>
      </c>
      <c r="J20" s="8">
        <f>IF(G20=0,0,H20/G20)</f>
        <v/>
      </c>
      <c r="K20" s="35" t="n">
        <v>0</v>
      </c>
      <c r="L20" s="8">
        <f>MIN(J20,1)</f>
        <v/>
      </c>
      <c r="M20" t="inlineStr">
        <is>
          <t>Roofs were replaced in 2019- Initial and ongoing repairs, and contingency for phased replacements in yrs 9-10</t>
        </is>
      </c>
      <c r="N20" s="7">
        <f>IF(E20="GC","1st Call","Other")</f>
        <v/>
      </c>
      <c r="O20" s="7">
        <f>IF(L20&gt;=1,"Complete",IF(L20&gt;0,"In Progress","Not Started"))</f>
        <v/>
      </c>
      <c r="Q20" s="35">
        <f>IFERROR(MID($A$1,FIND(" acq",$A$1)-4,4)*1,"")</f>
        <v/>
      </c>
      <c r="R20" s="7" t="n"/>
      <c r="S20" s="111" t="n"/>
    </row>
    <row r="21">
      <c r="A21" s="7" t="n">
        <v>86</v>
      </c>
      <c r="B21" s="7" t="inlineStr">
        <is>
          <t>84215</t>
        </is>
      </c>
      <c r="C21" s="7" t="inlineStr">
        <is>
          <t>Metal Entry Door Replacement and Repairs</t>
        </is>
      </c>
      <c r="D21" s="40" t="inlineStr">
        <is>
          <t>Contingency for replacements and repairs</t>
        </is>
      </c>
      <c r="E21" s="41" t="inlineStr">
        <is>
          <t>GC</t>
        </is>
      </c>
      <c r="F21" s="7" t="inlineStr">
        <is>
          <t>Year 1</t>
        </is>
      </c>
      <c r="G21" s="20" t="n">
        <v>50000</v>
      </c>
      <c r="H21" s="20" t="n">
        <v>50000</v>
      </c>
      <c r="I21" s="21">
        <f>G21-H21</f>
        <v/>
      </c>
      <c r="J21" s="8">
        <f>IF(G21=0,0,H21/G21)</f>
        <v/>
      </c>
      <c r="K21" s="35" t="n">
        <v>0</v>
      </c>
      <c r="L21" s="8">
        <f>MIN(J21,1)</f>
        <v/>
      </c>
      <c r="M21" t="inlineStr">
        <is>
          <t>Contingency for replacements and repairs</t>
        </is>
      </c>
      <c r="N21" s="7">
        <f>IF(E21="GC","1st Call","Other")</f>
        <v/>
      </c>
      <c r="O21" s="7">
        <f>IF(L21&gt;=1,"Complete",IF(L21&gt;0,"In Progress","Not Started"))</f>
        <v/>
      </c>
      <c r="Q21" s="35">
        <f>IFERROR(MID($A$1,FIND(" acq",$A$1)-4,4)*1,"")</f>
        <v/>
      </c>
      <c r="R21" s="7" t="n"/>
      <c r="S21" s="111" t="n"/>
    </row>
    <row r="22" ht="30" customHeight="1">
      <c r="A22" s="17" t="n">
        <v>137</v>
      </c>
      <c r="B22" s="7" t="inlineStr">
        <is>
          <t>84275</t>
        </is>
      </c>
      <c r="C22" s="7" t="inlineStr">
        <is>
          <t>New access gate at back entrance</t>
        </is>
      </c>
      <c r="D22" s="40" t="inlineStr">
        <is>
          <t>Look at adding gate ro restrict access to dumpster area and prevent dumping</t>
        </is>
      </c>
      <c r="E22" s="41" t="inlineStr">
        <is>
          <t>GC</t>
        </is>
      </c>
      <c r="F22" s="7" t="inlineStr">
        <is>
          <t>Year 1</t>
        </is>
      </c>
      <c r="G22" s="20" t="n">
        <v>50000</v>
      </c>
      <c r="H22" s="20" t="n">
        <v>50000</v>
      </c>
      <c r="I22" s="21">
        <f>G22-H22</f>
        <v/>
      </c>
      <c r="J22" s="8">
        <f>IF(G22=0,0,H22/G22)</f>
        <v/>
      </c>
      <c r="K22" s="35" t="n">
        <v>0</v>
      </c>
      <c r="L22" s="8">
        <f>MIN(J22,1)</f>
        <v/>
      </c>
      <c r="M22" t="inlineStr">
        <is>
          <t>Look at adding gate ro restrict access to dumpster area and prevent dumping</t>
        </is>
      </c>
      <c r="N22" s="7">
        <f>IF(E22="GC","1st Call","Other")</f>
        <v/>
      </c>
      <c r="O22" s="7">
        <f>IF(L22&gt;=1,"Complete",IF(L22&gt;0,"In Progress","Not Started"))</f>
        <v/>
      </c>
      <c r="Q22" s="35">
        <f>IFERROR(MID($A$1,FIND(" acq",$A$1)-4,4)*1,"")</f>
        <v/>
      </c>
      <c r="R22" s="7" t="n"/>
      <c r="S22" s="111" t="n"/>
    </row>
    <row r="23">
      <c r="A23" s="7" t="n">
        <v>141</v>
      </c>
      <c r="B23" s="7" t="inlineStr">
        <is>
          <t>84219</t>
        </is>
      </c>
      <c r="C23" s="7" t="inlineStr">
        <is>
          <t>Carports</t>
        </is>
      </c>
      <c r="D23" s="40" t="inlineStr">
        <is>
          <t>Look at adding carports for additional income</t>
        </is>
      </c>
      <c r="E23" s="41" t="inlineStr">
        <is>
          <t>GC</t>
        </is>
      </c>
      <c r="F23" s="7" t="inlineStr">
        <is>
          <t>Year 1</t>
        </is>
      </c>
      <c r="G23" s="20" t="n">
        <v>50000</v>
      </c>
      <c r="H23" s="20" t="n">
        <v>50000</v>
      </c>
      <c r="I23" s="21">
        <f>G23-H23</f>
        <v/>
      </c>
      <c r="J23" s="8">
        <f>IF(G23=0,0,H23/G23)</f>
        <v/>
      </c>
      <c r="K23" s="35" t="n">
        <v>0</v>
      </c>
      <c r="L23" s="8">
        <f>MIN(J23,1)</f>
        <v/>
      </c>
      <c r="M23" t="inlineStr">
        <is>
          <t>Look at adding carports for additional income</t>
        </is>
      </c>
      <c r="N23" s="7">
        <f>IF(E23="GC","1st Call","Other")</f>
        <v/>
      </c>
      <c r="O23" s="7">
        <f>IF(L23&gt;=1,"Complete",IF(L23&gt;0,"In Progress","Not Started"))</f>
        <v/>
      </c>
      <c r="Q23" s="35">
        <f>IFERROR(MID($A$1,FIND(" acq",$A$1)-4,4)*1,"")</f>
        <v/>
      </c>
      <c r="R23" s="7" t="n"/>
      <c r="S23" s="111" t="n"/>
    </row>
    <row r="24" ht="120" customHeight="1">
      <c r="A24" s="17" t="n">
        <v>149</v>
      </c>
      <c r="B24" s="7" t="inlineStr">
        <is>
          <t>84385</t>
        </is>
      </c>
      <c r="C24" s="7" t="inlineStr">
        <is>
          <t>Sanitary sewer Repairs</t>
        </is>
      </c>
      <c r="D24" s="40" t="inlineStr">
        <is>
          <t>Contingency to remove roots and blockages at several locations, per the sewer scoping.  See final report in diligence folder for detail.  Preliminary findings from the scope are:
CO18: Blocked. Serves Bldg. 3781, 3785
CO22: Blocked. Serves Bldg. 3945, 3949
CO31: Blocked. Serves Bldg. 3749
CO32: Blocked. Serves Bldg. 3741
CO35: Blocked. Serves Bldg. 3625, 3621</t>
        </is>
      </c>
      <c r="E24" s="41" t="inlineStr">
        <is>
          <t>GC</t>
        </is>
      </c>
      <c r="F24" s="7" t="inlineStr">
        <is>
          <t>Year 1</t>
        </is>
      </c>
      <c r="G24" s="20" t="n">
        <v>50000</v>
      </c>
      <c r="H24" s="20" t="n">
        <v>50000</v>
      </c>
      <c r="I24" s="21">
        <f>G24-H24</f>
        <v/>
      </c>
      <c r="J24" s="8">
        <f>IF(G24=0,0,H24/G24)</f>
        <v/>
      </c>
      <c r="K24" s="35" t="n">
        <v>0</v>
      </c>
      <c r="L24" s="8">
        <f>MIN(J24,1)</f>
        <v/>
      </c>
      <c r="M24" t="inlineStr">
        <is>
          <t>Contingency to remove roots and blockages at several locations, per the sewer scoping.  See final report in diligence folder for detail.  Preliminary findings from the scope are:
CO18: Blocked. Serves</t>
        </is>
      </c>
      <c r="N24" s="7">
        <f>IF(E24="GC","1st Call","Other")</f>
        <v/>
      </c>
      <c r="O24" s="7">
        <f>IF(L24&gt;=1,"Complete",IF(L24&gt;0,"In Progress","Not Started"))</f>
        <v/>
      </c>
      <c r="Q24" s="35">
        <f>IFERROR(MID($A$1,FIND(" acq",$A$1)-4,4)*1,"")</f>
        <v/>
      </c>
      <c r="R24" s="7" t="n"/>
      <c r="S24" s="111" t="n"/>
    </row>
    <row r="25" ht="45" customHeight="1">
      <c r="A25" s="7" t="n">
        <v>122</v>
      </c>
      <c r="B25" s="7" t="inlineStr">
        <is>
          <t>84360</t>
        </is>
      </c>
      <c r="C25" s="7" t="inlineStr">
        <is>
          <t>Leasing Pool Furniture</t>
        </is>
      </c>
      <c r="D25" s="40" t="inlineStr">
        <is>
          <t>Supplement current furniture, add freestanding umbrellas, cornhole &amp; ping pong, 2 cabanas, move some furniture to secondary pool</t>
        </is>
      </c>
      <c r="E25" s="67" t="inlineStr">
        <is>
          <t>Capex</t>
        </is>
      </c>
      <c r="F25" s="7" t="inlineStr">
        <is>
          <t>Year 1</t>
        </is>
      </c>
      <c r="G25" s="20" t="n">
        <v>45000</v>
      </c>
      <c r="H25" s="20" t="n">
        <v>1416</v>
      </c>
      <c r="I25" s="21">
        <f>G25-H25</f>
        <v/>
      </c>
      <c r="J25" s="8">
        <f>IF(G25=0,0,H25/G25)</f>
        <v/>
      </c>
      <c r="K25" s="35" t="inlineStr">
        <is>
          <t>N/A</t>
        </is>
      </c>
      <c r="L25" s="8">
        <f>MIN(J25,1)</f>
        <v/>
      </c>
      <c r="M25" t="inlineStr">
        <is>
          <t>Supplement current furniture, add freestanding umbrellas, cornhole &amp; ping pong, 2 cabanas, move some furniture to secondary pool</t>
        </is>
      </c>
      <c r="N25" s="7">
        <f>IF(E25="GC","1st Call","Other")</f>
        <v/>
      </c>
      <c r="O25" s="7">
        <f>IF(L25&gt;=1,"Complete",IF(L25&gt;0,"In Progress","Not Started"))</f>
        <v/>
      </c>
      <c r="Q25" s="35">
        <f>IFERROR(MID($A$1,FIND(" acq",$A$1)-4,4)*1,"")</f>
        <v/>
      </c>
      <c r="R25" s="7" t="n"/>
      <c r="S25" s="111" t="n"/>
    </row>
    <row r="26">
      <c r="A26" s="17" t="n">
        <v>22</v>
      </c>
      <c r="B26" s="7" t="inlineStr">
        <is>
          <t>84205</t>
        </is>
      </c>
      <c r="C26" s="7" t="inlineStr">
        <is>
          <t>Fences &amp; gates - site perimeter</t>
        </is>
      </c>
      <c r="D26" s="40" t="inlineStr">
        <is>
          <t>Repair any damaged wooden fencing around property</t>
        </is>
      </c>
      <c r="E26" s="41" t="inlineStr">
        <is>
          <t>GC</t>
        </is>
      </c>
      <c r="F26" s="7" t="inlineStr">
        <is>
          <t>Year 1</t>
        </is>
      </c>
      <c r="G26" s="20" t="n">
        <v>40000</v>
      </c>
      <c r="H26" s="20" t="n">
        <v>40000</v>
      </c>
      <c r="I26" s="21">
        <f>G26-H26</f>
        <v/>
      </c>
      <c r="J26" s="8">
        <f>IF(G26=0,0,H26/G26)</f>
        <v/>
      </c>
      <c r="K26" s="35" t="n">
        <v>0</v>
      </c>
      <c r="L26" s="8">
        <f>MIN(J26,1)</f>
        <v/>
      </c>
      <c r="M26" t="inlineStr">
        <is>
          <t>Repair any damaged wooden fencing around property</t>
        </is>
      </c>
      <c r="N26" s="7">
        <f>IF(E26="GC","1st Call","Other")</f>
        <v/>
      </c>
      <c r="O26" s="7">
        <f>IF(L26&gt;=1,"Complete",IF(L26&gt;0,"In Progress","Not Started"))</f>
        <v/>
      </c>
      <c r="Q26" s="35">
        <f>IFERROR(MID($A$1,FIND(" acq",$A$1)-4,4)*1,"")</f>
        <v/>
      </c>
      <c r="R26" s="7" t="n"/>
      <c r="S26" s="111" t="n"/>
    </row>
    <row r="27">
      <c r="A27" s="7" t="n">
        <v>16</v>
      </c>
      <c r="C27" s="7" t="inlineStr">
        <is>
          <t>Storm sewer piping</t>
        </is>
      </c>
      <c r="D27" s="40" t="inlineStr">
        <is>
          <t>Address 7 areas of water intrusion throughout property</t>
        </is>
      </c>
      <c r="E27" s="41" t="inlineStr">
        <is>
          <t>GC</t>
        </is>
      </c>
      <c r="F27" s="7" t="inlineStr">
        <is>
          <t>Year 1</t>
        </is>
      </c>
      <c r="G27" s="20" t="n">
        <v>36000</v>
      </c>
      <c r="H27" s="20" t="n">
        <v>36000</v>
      </c>
      <c r="I27" s="21">
        <f>G27-H27</f>
        <v/>
      </c>
      <c r="J27" s="8">
        <f>IF(G27=0,0,H27/G27)</f>
        <v/>
      </c>
      <c r="K27" s="35" t="n">
        <v>0</v>
      </c>
      <c r="L27" s="8">
        <f>MIN(J27,1)</f>
        <v/>
      </c>
      <c r="M27" t="inlineStr">
        <is>
          <t>Address 7 areas of water intrusion throughout property</t>
        </is>
      </c>
      <c r="N27" s="7">
        <f>IF(E27="GC","1st Call","Other")</f>
        <v/>
      </c>
      <c r="O27" s="7">
        <f>IF(L27&gt;=1,"Complete",IF(L27&gt;0,"In Progress","Not Started"))</f>
        <v/>
      </c>
      <c r="Q27" s="35">
        <f>IFERROR(MID($A$1,FIND(" acq",$A$1)-4,4)*1,"")</f>
        <v/>
      </c>
      <c r="R27" s="7" t="n"/>
      <c r="S27" s="111" t="n"/>
    </row>
    <row r="28" ht="105" customHeight="1">
      <c r="A28" s="17" t="n">
        <v>129</v>
      </c>
      <c r="B28" s="7" t="inlineStr">
        <is>
          <t>84390</t>
        </is>
      </c>
      <c r="C28" s="7" t="inlineStr">
        <is>
          <t>Sports Court</t>
        </is>
      </c>
      <c r="D28" s="40" t="inlineStr">
        <is>
          <t>Resurface, add 2 Pickleball nets.  Keep running track, stripe for Pickleball courts
Includes Equity PCR Item 3.2.9- The sports courts were noted in poor condition. The surfaces were observed to be heavily deteriorated and not in a playable condition. Based on the observed condition, resurfacing the sports courts is recommended in the short term.</t>
        </is>
      </c>
      <c r="E28" s="41" t="inlineStr">
        <is>
          <t>GC</t>
        </is>
      </c>
      <c r="F28" s="7" t="inlineStr">
        <is>
          <t>Year 1</t>
        </is>
      </c>
      <c r="G28" s="20" t="n">
        <v>35000</v>
      </c>
      <c r="H28" s="20" t="n">
        <v>66800</v>
      </c>
      <c r="I28" s="21">
        <f>G28-H28</f>
        <v/>
      </c>
      <c r="J28" s="8">
        <f>IF(G28=0,0,H28/G28)</f>
        <v/>
      </c>
      <c r="K28" s="35" t="n">
        <v>0</v>
      </c>
      <c r="L28" s="8">
        <f>MIN(J28,1)</f>
        <v/>
      </c>
      <c r="M28" t="inlineStr">
        <is>
          <t>Resurface, add 2 Pickleball nets.  Keep running track, stripe for Pickleball courts
Includes Equity PCR Item 3.2.9- The sports courts were noted in poor condition. The surfaces were observed to be hea</t>
        </is>
      </c>
      <c r="N28" s="7">
        <f>IF(E28="GC","1st Call","Other")</f>
        <v/>
      </c>
      <c r="O28" s="7">
        <f>IF(L28&gt;=1,"Complete",IF(L28&gt;0,"In Progress","Not Started"))</f>
        <v/>
      </c>
      <c r="Q28" s="35">
        <f>IFERROR(MID($A$1,FIND(" acq",$A$1)-4,4)*1,"")</f>
        <v/>
      </c>
      <c r="R28" s="7" t="n"/>
      <c r="S28" s="111" t="n"/>
    </row>
    <row r="29">
      <c r="A29" s="7" t="n">
        <v>18</v>
      </c>
      <c r="B29" s="7" t="inlineStr">
        <is>
          <t>84201</t>
        </is>
      </c>
      <c r="C29" s="7" t="inlineStr">
        <is>
          <t>Stripe parking areas</t>
        </is>
      </c>
      <c r="D29" s="40" t="inlineStr">
        <is>
          <t>Layout and stripe throughout property</t>
        </is>
      </c>
      <c r="E29" s="41" t="inlineStr">
        <is>
          <t>GC</t>
        </is>
      </c>
      <c r="F29" s="7" t="inlineStr">
        <is>
          <t>Year 1</t>
        </is>
      </c>
      <c r="G29" s="20" t="n">
        <v>30000</v>
      </c>
      <c r="H29" s="20" t="n">
        <v>30000</v>
      </c>
      <c r="I29" s="21">
        <f>G29-H29</f>
        <v/>
      </c>
      <c r="J29" s="8">
        <f>IF(G29=0,0,H29/G29)</f>
        <v/>
      </c>
      <c r="K29" s="35" t="n">
        <v>0</v>
      </c>
      <c r="L29" s="8">
        <f>MIN(J29,1)</f>
        <v/>
      </c>
      <c r="M29" t="inlineStr">
        <is>
          <t>Layout and stripe throughout property</t>
        </is>
      </c>
      <c r="N29" s="7">
        <f>IF(E29="GC","1st Call","Other")</f>
        <v/>
      </c>
      <c r="O29" s="7">
        <f>IF(L29&gt;=1,"Complete",IF(L29&gt;0,"In Progress","Not Started"))</f>
        <v/>
      </c>
      <c r="Q29" s="35">
        <f>IFERROR(MID($A$1,FIND(" acq",$A$1)-4,4)*1,"")</f>
        <v/>
      </c>
      <c r="R29" s="7" t="n"/>
      <c r="S29" s="111" t="n"/>
    </row>
    <row r="30">
      <c r="A30" s="17" t="n">
        <v>85</v>
      </c>
      <c r="B30" s="7" t="inlineStr">
        <is>
          <t>84206</t>
        </is>
      </c>
      <c r="C30" s="7" t="inlineStr">
        <is>
          <t>Window Replacement and Repairs, including frames</t>
        </is>
      </c>
      <c r="D30" s="40" t="inlineStr">
        <is>
          <t>Contingency for replacements and repairs</t>
        </is>
      </c>
      <c r="E30" s="41" t="inlineStr">
        <is>
          <t>GC</t>
        </is>
      </c>
      <c r="F30" s="7" t="inlineStr">
        <is>
          <t>Year 1</t>
        </is>
      </c>
      <c r="G30" s="20" t="n">
        <v>25000</v>
      </c>
      <c r="H30" s="20" t="n">
        <v>25000</v>
      </c>
      <c r="I30" s="21">
        <f>G30-H30</f>
        <v/>
      </c>
      <c r="J30" s="8">
        <f>IF(G30=0,0,H30/G30)</f>
        <v/>
      </c>
      <c r="K30" s="35" t="n">
        <v>0</v>
      </c>
      <c r="L30" s="8">
        <f>MIN(J30,1)</f>
        <v/>
      </c>
      <c r="M30" t="inlineStr">
        <is>
          <t>Contingency for replacements and repairs</t>
        </is>
      </c>
      <c r="N30" s="7">
        <f>IF(E30="GC","1st Call","Other")</f>
        <v/>
      </c>
      <c r="O30" s="7">
        <f>IF(L30&gt;=1,"Complete",IF(L30&gt;0,"In Progress","Not Started"))</f>
        <v/>
      </c>
      <c r="Q30" s="35">
        <f>IFERROR(MID($A$1,FIND(" acq",$A$1)-4,4)*1,"")</f>
        <v/>
      </c>
      <c r="R30" s="7" t="n"/>
      <c r="S30" s="111" t="n"/>
    </row>
    <row r="31">
      <c r="A31" s="7" t="n">
        <v>87</v>
      </c>
      <c r="B31" s="7" t="inlineStr">
        <is>
          <t>84215</t>
        </is>
      </c>
      <c r="C31" s="7" t="inlineStr">
        <is>
          <t>Sliding Balcony Door Replacement and Repairs</t>
        </is>
      </c>
      <c r="D31" s="40" t="inlineStr">
        <is>
          <t>Contingency for replacements and repairs</t>
        </is>
      </c>
      <c r="E31" s="41" t="inlineStr">
        <is>
          <t>GC</t>
        </is>
      </c>
      <c r="F31" s="7" t="inlineStr">
        <is>
          <t>Year 1</t>
        </is>
      </c>
      <c r="G31" s="20" t="n">
        <v>25000</v>
      </c>
      <c r="H31" s="20" t="n">
        <v>25000</v>
      </c>
      <c r="I31" s="21">
        <f>G31-H31</f>
        <v/>
      </c>
      <c r="J31" s="8">
        <f>IF(G31=0,0,H31/G31)</f>
        <v/>
      </c>
      <c r="K31" s="35" t="n">
        <v>0</v>
      </c>
      <c r="L31" s="8">
        <f>MIN(J31,1)</f>
        <v/>
      </c>
      <c r="M31" t="inlineStr">
        <is>
          <t>Contingency for replacements and repairs</t>
        </is>
      </c>
      <c r="N31" s="7">
        <f>IF(E31="GC","1st Call","Other")</f>
        <v/>
      </c>
      <c r="O31" s="7">
        <f>IF(L31&gt;=1,"Complete",IF(L31&gt;0,"In Progress","Not Started"))</f>
        <v/>
      </c>
      <c r="Q31" s="35">
        <f>IFERROR(MID($A$1,FIND(" acq",$A$1)-4,4)*1,"")</f>
        <v/>
      </c>
      <c r="R31" s="7" t="n"/>
      <c r="S31" s="111" t="n"/>
    </row>
    <row r="32" ht="30" customHeight="1">
      <c r="A32" s="17" t="n">
        <v>119</v>
      </c>
      <c r="B32" s="7" t="inlineStr">
        <is>
          <t>84190</t>
        </is>
      </c>
      <c r="C32" s="7" t="inlineStr">
        <is>
          <t>Fitness Center Remodel</t>
        </is>
      </c>
      <c r="D32" s="40" t="inlineStr">
        <is>
          <t>Need to replace lights, repair damaged walls, paint, repair flooring that is lifting, repair men's bathroom items</t>
        </is>
      </c>
      <c r="E32" s="41" t="inlineStr">
        <is>
          <t>GC</t>
        </is>
      </c>
      <c r="F32" s="7" t="inlineStr">
        <is>
          <t>Year 1</t>
        </is>
      </c>
      <c r="G32" s="20" t="n">
        <v>25000</v>
      </c>
      <c r="H32" s="20" t="n">
        <v>25000</v>
      </c>
      <c r="I32" s="21">
        <f>G32-H32</f>
        <v/>
      </c>
      <c r="J32" s="8">
        <f>IF(G32=0,0,H32/G32)</f>
        <v/>
      </c>
      <c r="K32" s="35" t="n">
        <v>0</v>
      </c>
      <c r="L32" s="8">
        <f>MIN(J32,1)</f>
        <v/>
      </c>
      <c r="M32" t="inlineStr">
        <is>
          <t>Need to replace lights, repair damaged walls, paint, repair flooring that is lifting, repair men's bathroom items</t>
        </is>
      </c>
      <c r="N32" s="7">
        <f>IF(E32="GC","1st Call","Other")</f>
        <v/>
      </c>
      <c r="O32" s="7">
        <f>IF(L32&gt;=1,"Complete",IF(L32&gt;0,"In Progress","Not Started"))</f>
        <v/>
      </c>
      <c r="Q32" s="35">
        <f>IFERROR(MID($A$1,FIND(" acq",$A$1)-4,4)*1,"")</f>
        <v/>
      </c>
      <c r="R32" s="7" t="n"/>
      <c r="S32" s="111" t="n"/>
    </row>
    <row r="33">
      <c r="A33" s="7" t="n">
        <v>106</v>
      </c>
      <c r="B33" s="7" t="inlineStr">
        <is>
          <t>82131</t>
        </is>
      </c>
      <c r="C33" s="7" t="inlineStr">
        <is>
          <t xml:space="preserve">Co 2 detectors </t>
        </is>
      </c>
      <c r="D33" s="40" t="inlineStr">
        <is>
          <t>Install Co2 detectors in every unit</t>
        </is>
      </c>
      <c r="E33" s="67" t="inlineStr">
        <is>
          <t>Capex</t>
        </is>
      </c>
      <c r="F33" s="7" t="inlineStr">
        <is>
          <t>Year 1</t>
        </is>
      </c>
      <c r="G33" s="20" t="n">
        <v>22000</v>
      </c>
      <c r="H33" s="20" t="n">
        <v>607</v>
      </c>
      <c r="I33" s="21">
        <f>G33-H33</f>
        <v/>
      </c>
      <c r="J33" s="8">
        <f>IF(G33=0,0,H33/G33)</f>
        <v/>
      </c>
      <c r="K33" s="35" t="inlineStr">
        <is>
          <t>N/A</t>
        </is>
      </c>
      <c r="L33" s="8">
        <f>MIN(J33,1)</f>
        <v/>
      </c>
      <c r="M33" t="inlineStr">
        <is>
          <t>Install Co2 detectors in every unit</t>
        </is>
      </c>
      <c r="N33" s="7">
        <f>IF(E33="GC","1st Call","Other")</f>
        <v/>
      </c>
      <c r="O33" s="7">
        <f>IF(L33&gt;=1,"Complete",IF(L33&gt;0,"In Progress","Not Started"))</f>
        <v/>
      </c>
      <c r="Q33" s="35">
        <f>IFERROR(MID($A$1,FIND(" acq",$A$1)-4,4)*1,"")</f>
        <v/>
      </c>
      <c r="R33" s="7" t="n"/>
      <c r="S33" s="111" t="n"/>
    </row>
    <row r="34">
      <c r="A34" s="17" t="n">
        <v>15</v>
      </c>
      <c r="B34" s="7" t="inlineStr">
        <is>
          <t>84303</t>
        </is>
      </c>
      <c r="C34" s="7" t="inlineStr">
        <is>
          <t>Landscape Cleanup and Enhancements</t>
        </is>
      </c>
      <c r="D34" s="40" t="inlineStr">
        <is>
          <t>Initial property landscape entry and tour path enhancements, etc</t>
        </is>
      </c>
      <c r="E34" s="67" t="inlineStr">
        <is>
          <t>Capex</t>
        </is>
      </c>
      <c r="F34" s="7" t="inlineStr">
        <is>
          <t>Year 1</t>
        </is>
      </c>
      <c r="G34" s="20" t="n">
        <v>20000</v>
      </c>
      <c r="H34" s="20" t="n">
        <v>17564</v>
      </c>
      <c r="I34" s="21">
        <f>G34-H34</f>
        <v/>
      </c>
      <c r="J34" s="8">
        <f>IF(G34=0,0,H34/G34)</f>
        <v/>
      </c>
      <c r="K34" s="35" t="inlineStr">
        <is>
          <t>N/A</t>
        </is>
      </c>
      <c r="L34" s="8">
        <f>MIN(J34,1)</f>
        <v/>
      </c>
      <c r="M34" t="inlineStr">
        <is>
          <t>Initial property landscape entry and tour path enhancements, etc</t>
        </is>
      </c>
      <c r="N34" s="7">
        <f>IF(E34="GC","1st Call","Other")</f>
        <v/>
      </c>
      <c r="O34" s="7">
        <f>IF(L34&gt;=1,"Complete",IF(L34&gt;0,"In Progress","Not Started"))</f>
        <v/>
      </c>
      <c r="Q34" s="35">
        <f>IFERROR(MID($A$1,FIND(" acq",$A$1)-4,4)*1,"")</f>
        <v/>
      </c>
      <c r="R34" s="7" t="n"/>
      <c r="S34" s="111" t="n"/>
    </row>
    <row r="35" ht="30" customHeight="1">
      <c r="A35" s="7" t="n">
        <v>163</v>
      </c>
      <c r="B35" s="7" t="inlineStr">
        <is>
          <t>82131</t>
        </is>
      </c>
      <c r="C35" s="7" t="inlineStr">
        <is>
          <t>Smoke Detectors</t>
        </is>
      </c>
      <c r="D35" s="40" t="inlineStr">
        <is>
          <t>Equity PCR Item 5.5.2- Smoke detectors not observed in bedrooms, Install</t>
        </is>
      </c>
      <c r="E35" s="67" t="inlineStr">
        <is>
          <t>Capex</t>
        </is>
      </c>
      <c r="F35" s="7" t="inlineStr">
        <is>
          <t>Year 1</t>
        </is>
      </c>
      <c r="G35" s="20" t="n">
        <v>20000</v>
      </c>
      <c r="H35" s="20" t="n">
        <v>2860</v>
      </c>
      <c r="I35" s="21">
        <f>G35-H35</f>
        <v/>
      </c>
      <c r="J35" s="8">
        <f>IF(G35=0,0,H35/G35)</f>
        <v/>
      </c>
      <c r="K35" s="35" t="inlineStr">
        <is>
          <t>N/A</t>
        </is>
      </c>
      <c r="L35" s="8">
        <f>MIN(J35,1)</f>
        <v/>
      </c>
      <c r="M35" t="inlineStr">
        <is>
          <t>Equity PCR Item 5.5.2- Smoke detectors not observed in bedrooms, Install</t>
        </is>
      </c>
      <c r="N35" s="7">
        <f>IF(E35="GC","1st Call","Other")</f>
        <v/>
      </c>
      <c r="O35" s="7">
        <f>IF(L35&gt;=1,"Complete",IF(L35&gt;0,"In Progress","Not Started"))</f>
        <v/>
      </c>
      <c r="Q35" s="35">
        <f>IFERROR(MID($A$1,FIND(" acq",$A$1)-4,4)*1,"")</f>
        <v/>
      </c>
      <c r="R35" s="7" t="n"/>
      <c r="S35" s="111" t="n"/>
    </row>
    <row r="36">
      <c r="A36" s="17" t="n">
        <v>25</v>
      </c>
      <c r="B36" s="7" t="inlineStr">
        <is>
          <t>84111</t>
        </is>
      </c>
      <c r="C36" s="7" t="inlineStr">
        <is>
          <t>Dumpster enclosures</t>
        </is>
      </c>
      <c r="D36" s="40" t="inlineStr">
        <is>
          <t>Replace fencing around dumpster/compactor enclosures</t>
        </is>
      </c>
      <c r="E36" s="41" t="inlineStr">
        <is>
          <t>GC</t>
        </is>
      </c>
      <c r="F36" s="7" t="inlineStr">
        <is>
          <t>Year 1</t>
        </is>
      </c>
      <c r="G36" s="20" t="n">
        <v>18000</v>
      </c>
      <c r="H36" s="20" t="n">
        <v>18000</v>
      </c>
      <c r="I36" s="21">
        <f>G36-H36</f>
        <v/>
      </c>
      <c r="J36" s="8">
        <f>IF(G36=0,0,H36/G36)</f>
        <v/>
      </c>
      <c r="K36" s="35" t="n">
        <v>0</v>
      </c>
      <c r="L36" s="8">
        <f>MIN(J36,1)</f>
        <v/>
      </c>
      <c r="M36" t="inlineStr">
        <is>
          <t>Replace fencing around dumpster/compactor enclosures</t>
        </is>
      </c>
      <c r="N36" s="7">
        <f>IF(E36="GC","1st Call","Other")</f>
        <v/>
      </c>
      <c r="O36" s="7">
        <f>IF(L36&gt;=1,"Complete",IF(L36&gt;0,"In Progress","Not Started"))</f>
        <v/>
      </c>
      <c r="Q36" s="35">
        <f>IFERROR(MID($A$1,FIND(" acq",$A$1)-4,4)*1,"")</f>
        <v/>
      </c>
      <c r="R36" s="7" t="n"/>
      <c r="S36" s="111" t="n"/>
    </row>
    <row r="37" ht="105" customHeight="1">
      <c r="A37" s="7" t="n">
        <v>154</v>
      </c>
      <c r="B37" s="7" t="inlineStr">
        <is>
          <t>84217</t>
        </is>
      </c>
      <c r="C37" s="7" t="inlineStr">
        <is>
          <t>Install P trap on HVAC condensate piping</t>
        </is>
      </c>
      <c r="D37" s="40" t="inlineStr">
        <is>
          <t>Equity PCR Item 5.3-  The interior fan coil units (FCUs) observed at the residential units lacked p-traps at the condensate drain piping. P-
traps are required to prevent air from entering or escaping the drain line and ensure proper draining of the condensate.
Installation of a p-trap on the condensate drain lines at the fan coil units is recommended</t>
        </is>
      </c>
      <c r="E37" s="41" t="inlineStr">
        <is>
          <t>GC</t>
        </is>
      </c>
      <c r="F37" s="7" t="inlineStr">
        <is>
          <t>Year 1</t>
        </is>
      </c>
      <c r="G37" s="20" t="n">
        <v>16880</v>
      </c>
      <c r="H37" s="20" t="n">
        <v>16880</v>
      </c>
      <c r="I37" s="21">
        <f>G37-H37</f>
        <v/>
      </c>
      <c r="J37" s="8">
        <f>IF(G37=0,0,H37/G37)</f>
        <v/>
      </c>
      <c r="K37" s="35" t="n">
        <v>0</v>
      </c>
      <c r="L37" s="8">
        <f>MIN(J37,1)</f>
        <v/>
      </c>
      <c r="M37" t="inlineStr">
        <is>
          <t>Equity PCR Item 5.3-  The interior fan coil units (FCUs) observed at the residential units lacked p-traps at the condensate drain piping. P-
traps are required to prevent air from entering or escaping</t>
        </is>
      </c>
      <c r="N37" s="7">
        <f>IF(E37="GC","1st Call","Other")</f>
        <v/>
      </c>
      <c r="O37" s="7">
        <f>IF(L37&gt;=1,"Complete",IF(L37&gt;0,"In Progress","Not Started"))</f>
        <v/>
      </c>
      <c r="Q37" s="35">
        <f>IFERROR(MID($A$1,FIND(" acq",$A$1)-4,4)*1,"")</f>
        <v/>
      </c>
      <c r="R37" s="7" t="n"/>
      <c r="S37" s="111" t="n"/>
    </row>
    <row r="38">
      <c r="A38" s="17" t="n">
        <v>143</v>
      </c>
      <c r="B38" s="7" t="inlineStr">
        <is>
          <t>83375</t>
        </is>
      </c>
      <c r="C38" s="7" t="inlineStr">
        <is>
          <t>Golf Cart</t>
        </is>
      </c>
      <c r="D38" s="40" t="inlineStr">
        <is>
          <t>Need 1-2 leasing carts, have 2 maintenance carts</t>
        </is>
      </c>
      <c r="E38" s="67" t="inlineStr">
        <is>
          <t>Capex</t>
        </is>
      </c>
      <c r="F38" s="7" t="inlineStr">
        <is>
          <t>Year 1</t>
        </is>
      </c>
      <c r="G38" s="20" t="n">
        <v>16000</v>
      </c>
      <c r="H38" s="20" t="n">
        <v>19840</v>
      </c>
      <c r="I38" s="21">
        <f>G38-H38</f>
        <v/>
      </c>
      <c r="J38" s="8">
        <f>IF(G38=0,0,H38/G38)</f>
        <v/>
      </c>
      <c r="K38" s="35" t="inlineStr">
        <is>
          <t>N/A</t>
        </is>
      </c>
      <c r="L38" s="8">
        <f>MIN(J38,1)</f>
        <v/>
      </c>
      <c r="M38" t="inlineStr">
        <is>
          <t>Need 1-2 leasing carts, have 2 maintenance carts</t>
        </is>
      </c>
      <c r="N38" s="7">
        <f>IF(E38="GC","1st Call","Other")</f>
        <v/>
      </c>
      <c r="O38" s="7">
        <f>IF(L38&gt;=1,"Complete",IF(L38&gt;0,"In Progress","Not Started"))</f>
        <v/>
      </c>
      <c r="Q38" s="35">
        <f>IFERROR(MID($A$1,FIND(" acq",$A$1)-4,4)*1,"")</f>
        <v/>
      </c>
      <c r="S38" s="112" t="n"/>
    </row>
    <row r="39">
      <c r="A39" s="7" t="n">
        <v>128</v>
      </c>
      <c r="B39" s="7" t="inlineStr">
        <is>
          <t>84340</t>
        </is>
      </c>
      <c r="C39" s="7" t="inlineStr">
        <is>
          <t>Picnic/Grill Furniture</t>
        </is>
      </c>
      <c r="D39" s="40" t="inlineStr">
        <is>
          <t>Furniture for new grill areas</t>
        </is>
      </c>
      <c r="E39" s="67" t="inlineStr">
        <is>
          <t>Capex</t>
        </is>
      </c>
      <c r="F39" s="7" t="inlineStr">
        <is>
          <t>Year 1</t>
        </is>
      </c>
      <c r="G39" s="20" t="n">
        <v>15000</v>
      </c>
      <c r="H39" s="20" t="n">
        <v>15000</v>
      </c>
      <c r="I39" s="21">
        <f>G39-H39</f>
        <v/>
      </c>
      <c r="J39" s="8">
        <f>IF(G39=0,0,H39/G39)</f>
        <v/>
      </c>
      <c r="K39" s="35" t="inlineStr">
        <is>
          <t>N/A</t>
        </is>
      </c>
      <c r="L39" s="18">
        <f>MIN(J39,1)</f>
        <v/>
      </c>
      <c r="M39" s="48" t="inlineStr">
        <is>
          <t>Furniture for new grill areas</t>
        </is>
      </c>
      <c r="N39" s="48">
        <f>IF(E39="GC","1st Call","Other")</f>
        <v/>
      </c>
      <c r="O39" s="48">
        <f>IF(L39&gt;=1,"Complete",IF(L39&gt;0,"In Progress","Not Started"))</f>
        <v/>
      </c>
      <c r="P39" s="48" t="n"/>
      <c r="Q39" s="70">
        <f>IFERROR(MID($A$1,FIND(" acq",$A$1)-4,4)*1,"")</f>
        <v/>
      </c>
      <c r="S39" s="112" t="n"/>
    </row>
    <row r="40" ht="30" customHeight="1">
      <c r="A40" s="17" t="n">
        <v>132</v>
      </c>
      <c r="B40" s="7" t="inlineStr">
        <is>
          <t>84280</t>
        </is>
      </c>
      <c r="C40" s="7" t="inlineStr">
        <is>
          <t>Unit Model Update</t>
        </is>
      </c>
      <c r="D40" s="40" t="inlineStr">
        <is>
          <t>Change out carpet, misc supplemental furniture, remove screen door since it is broken and obscures visibility in the model</t>
        </is>
      </c>
      <c r="E40" s="67" t="inlineStr">
        <is>
          <t>Capex</t>
        </is>
      </c>
      <c r="F40" s="7" t="inlineStr">
        <is>
          <t>Year 1</t>
        </is>
      </c>
      <c r="G40" s="20" t="n">
        <v>15000</v>
      </c>
      <c r="H40" s="20" t="n">
        <v>0</v>
      </c>
      <c r="I40" s="21">
        <f>G40-H40</f>
        <v/>
      </c>
      <c r="J40" s="8">
        <f>IF(G40=0,0,H40/G40)</f>
        <v/>
      </c>
      <c r="K40" s="35" t="inlineStr">
        <is>
          <t>N/A</t>
        </is>
      </c>
      <c r="L40" s="8">
        <f>MIN(J40,1)</f>
        <v/>
      </c>
      <c r="M40" t="inlineStr">
        <is>
          <t>Change out carpet, misc supplemental furniture, remove screen door since it is broken and obscures visibility in the model</t>
        </is>
      </c>
      <c r="N40" s="7">
        <f>IF(E40="GC","1st Call","Other")</f>
        <v/>
      </c>
      <c r="O40" s="7">
        <f>IF(L40&gt;=1,"Complete",IF(L40&gt;0,"In Progress","Not Started"))</f>
        <v/>
      </c>
      <c r="Q40" s="35">
        <f>IFERROR(MID($A$1,FIND(" acq",$A$1)-4,4)*1,"")</f>
        <v/>
      </c>
      <c r="S40" s="112" t="n"/>
    </row>
    <row r="41" ht="30" customHeight="1">
      <c r="A41" s="7" t="n">
        <v>125</v>
      </c>
      <c r="B41" s="7" t="inlineStr">
        <is>
          <t>84195</t>
        </is>
      </c>
      <c r="C41" s="7" t="inlineStr">
        <is>
          <t>Playground Remodel</t>
        </is>
      </c>
      <c r="D41" s="40" t="inlineStr">
        <is>
          <t>Replace swing sets, border and mulch as well as replacing grills with new stand alone ones at secondary park area</t>
        </is>
      </c>
      <c r="E41" s="41" t="inlineStr">
        <is>
          <t>GC</t>
        </is>
      </c>
      <c r="F41" s="7" t="inlineStr">
        <is>
          <t>Year 1</t>
        </is>
      </c>
      <c r="G41" s="20" t="n">
        <v>13000</v>
      </c>
      <c r="H41" s="20" t="n">
        <v>13000</v>
      </c>
      <c r="I41" s="21">
        <f>G41-H41</f>
        <v/>
      </c>
      <c r="J41" s="8">
        <f>IF(G41=0,0,H41/G41)</f>
        <v/>
      </c>
      <c r="K41" s="35" t="n">
        <v>0</v>
      </c>
      <c r="L41" s="8">
        <f>MIN(J41,1)</f>
        <v/>
      </c>
      <c r="M41" t="inlineStr">
        <is>
          <t>Replace swing sets, border and mulch as well as replacing grills with new stand alone ones at secondary park area</t>
        </is>
      </c>
      <c r="N41" s="7">
        <f>IF(E41="GC","1st Call","Other")</f>
        <v/>
      </c>
      <c r="O41" s="7">
        <f>IF(L41&gt;=1,"Complete",IF(L41&gt;0,"In Progress","Not Started"))</f>
        <v/>
      </c>
      <c r="Q41" s="35">
        <f>IFERROR(MID($A$1,FIND(" acq",$A$1)-4,4)*1,"")</f>
        <v/>
      </c>
      <c r="S41" s="112" t="n"/>
    </row>
    <row r="42">
      <c r="A42" s="17" t="n">
        <v>19</v>
      </c>
      <c r="B42" s="7" t="inlineStr">
        <is>
          <t>84221</t>
        </is>
      </c>
      <c r="C42" s="7" t="inlineStr">
        <is>
          <t>ADA parking &amp; curb cuts</t>
        </is>
      </c>
      <c r="D42" s="40" t="inlineStr">
        <is>
          <t>ADA Parking &amp; Curb Cuts</t>
        </is>
      </c>
      <c r="E42" s="41" t="inlineStr">
        <is>
          <t>GC</t>
        </is>
      </c>
      <c r="F42" s="7" t="inlineStr">
        <is>
          <t>Year 1</t>
        </is>
      </c>
      <c r="G42" s="20" t="n">
        <v>10000</v>
      </c>
      <c r="H42" s="20" t="n">
        <v>10000</v>
      </c>
      <c r="I42" s="21">
        <f>G42-H42</f>
        <v/>
      </c>
      <c r="J42" s="8">
        <f>IF(G42=0,0,H42/G42)</f>
        <v/>
      </c>
      <c r="K42" s="35" t="n">
        <v>0</v>
      </c>
      <c r="L42" s="8">
        <f>MIN(J42,1)</f>
        <v/>
      </c>
      <c r="M42" t="inlineStr">
        <is>
          <t>ADA Parking &amp; Curb Cuts</t>
        </is>
      </c>
      <c r="N42" s="7">
        <f>IF(E42="GC","1st Call","Other")</f>
        <v/>
      </c>
      <c r="O42" s="7">
        <f>IF(L42&gt;=1,"Complete",IF(L42&gt;0,"In Progress","Not Started"))</f>
        <v/>
      </c>
      <c r="Q42" s="35">
        <f>IFERROR(MID($A$1,FIND(" acq",$A$1)-4,4)*1,"")</f>
        <v/>
      </c>
      <c r="S42" s="112" t="n"/>
    </row>
    <row r="43" ht="60" customHeight="1">
      <c r="A43" s="7" t="n">
        <v>26</v>
      </c>
      <c r="B43" s="7" t="inlineStr">
        <is>
          <t>84302</t>
        </is>
      </c>
      <c r="C43" s="7" t="inlineStr">
        <is>
          <t>Irrigation</t>
        </is>
      </c>
      <c r="D43" s="40" t="inlineStr">
        <is>
          <t>Equity PCR Item 3.2.4- Although operation of the sprinkler system was not directly tested, property management reported that the irrigation system is not currently working. Repair of the irrigation system is recommended.</t>
        </is>
      </c>
      <c r="E43" s="41" t="inlineStr">
        <is>
          <t>GC</t>
        </is>
      </c>
      <c r="F43" s="7" t="inlineStr">
        <is>
          <t>Year 1</t>
        </is>
      </c>
      <c r="G43" s="20" t="n">
        <v>10000</v>
      </c>
      <c r="H43" s="20" t="n">
        <v>10000</v>
      </c>
      <c r="I43" s="21">
        <f>G43-H43</f>
        <v/>
      </c>
      <c r="J43" s="8">
        <f>IF(G43=0,0,H43/G43)</f>
        <v/>
      </c>
      <c r="K43" s="35" t="n">
        <v>0</v>
      </c>
      <c r="L43" s="8">
        <f>MIN(J43,1)</f>
        <v/>
      </c>
      <c r="M43" t="inlineStr">
        <is>
          <t>Equity PCR Item 3.2.4- Although operation of the sprinkler system was not directly tested, property management reported that the irrigation system is not currently working. Repair of the irrigation sy</t>
        </is>
      </c>
      <c r="N43" s="7">
        <f>IF(E43="GC","1st Call","Other")</f>
        <v/>
      </c>
      <c r="O43" s="7">
        <f>IF(L43&gt;=1,"Complete",IF(L43&gt;0,"In Progress","Not Started"))</f>
        <v/>
      </c>
      <c r="Q43" s="35">
        <f>IFERROR(MID($A$1,FIND(" acq",$A$1)-4,4)*1,"")</f>
        <v/>
      </c>
      <c r="S43" s="112" t="n"/>
    </row>
    <row r="44">
      <c r="A44" s="17" t="n">
        <v>120</v>
      </c>
      <c r="B44" s="7" t="inlineStr">
        <is>
          <t>84190</t>
        </is>
      </c>
      <c r="C44" s="7" t="inlineStr">
        <is>
          <t>Fitness Equipment</t>
        </is>
      </c>
      <c r="D44" s="40" t="inlineStr">
        <is>
          <t>Stair Stepper, other misc items</t>
        </is>
      </c>
      <c r="E44" s="67" t="inlineStr">
        <is>
          <t>Capex</t>
        </is>
      </c>
      <c r="F44" s="7" t="inlineStr">
        <is>
          <t>Year 1</t>
        </is>
      </c>
      <c r="G44" s="20" t="n">
        <v>10000</v>
      </c>
      <c r="H44" s="20" t="n">
        <v>0</v>
      </c>
      <c r="I44" s="21">
        <f>G44-H44</f>
        <v/>
      </c>
      <c r="J44" s="8">
        <f>IF(G44=0,0,H44/G44)</f>
        <v/>
      </c>
      <c r="K44" s="35" t="inlineStr">
        <is>
          <t>N/A</t>
        </is>
      </c>
      <c r="L44" s="8">
        <f>MIN(J44,1)</f>
        <v/>
      </c>
      <c r="M44" t="inlineStr">
        <is>
          <t>Stair Stepper, other misc items</t>
        </is>
      </c>
      <c r="N44" s="7">
        <f>IF(E44="GC","1st Call","Other")</f>
        <v/>
      </c>
      <c r="O44" s="7">
        <f>IF(L44&gt;=1,"Complete",IF(L44&gt;0,"In Progress","Not Started"))</f>
        <v/>
      </c>
      <c r="Q44" s="35">
        <f>IFERROR(MID($A$1,FIND(" acq",$A$1)-4,4)*1,"")</f>
        <v/>
      </c>
      <c r="S44" s="112" t="n"/>
    </row>
    <row r="45" ht="30" customHeight="1">
      <c r="A45" s="7" t="n">
        <v>121</v>
      </c>
      <c r="B45" s="7" t="inlineStr">
        <is>
          <t>84361</t>
        </is>
      </c>
      <c r="C45" s="7" t="inlineStr">
        <is>
          <t>Leasing Pool Area Remodel</t>
        </is>
      </c>
      <c r="D45" s="40" t="inlineStr">
        <is>
          <t>Replace wood/cable fence section in raised area with metal rail to match other fencing, other misc repairs</t>
        </is>
      </c>
      <c r="E45" s="41" t="inlineStr">
        <is>
          <t>GC</t>
        </is>
      </c>
      <c r="F45" s="7" t="inlineStr">
        <is>
          <t>Year 1</t>
        </is>
      </c>
      <c r="G45" s="20" t="n">
        <v>10000</v>
      </c>
      <c r="H45" s="20" t="n">
        <v>10000</v>
      </c>
      <c r="I45" s="21">
        <f>G45-H45</f>
        <v/>
      </c>
      <c r="J45" s="8">
        <f>IF(G45=0,0,H45/G45)</f>
        <v/>
      </c>
      <c r="K45" s="35" t="n">
        <v>0</v>
      </c>
      <c r="L45" s="8">
        <f>MIN(J45,1)</f>
        <v/>
      </c>
      <c r="M45" t="inlineStr">
        <is>
          <t>Replace wood/cable fence section in raised area with metal rail to match other fencing, other misc repairs</t>
        </is>
      </c>
      <c r="N45" s="7">
        <f>IF(E45="GC","1st Call","Other")</f>
        <v/>
      </c>
      <c r="O45" s="7">
        <f>IF(L45&gt;=1,"Complete",IF(L45&gt;0,"In Progress","Not Started"))</f>
        <v/>
      </c>
      <c r="Q45" s="35">
        <f>IFERROR(MID($A$1,FIND(" acq",$A$1)-4,4)*1,"")</f>
        <v/>
      </c>
      <c r="S45" s="112" t="n"/>
    </row>
    <row r="46" ht="30" customHeight="1">
      <c r="A46" s="17" t="n">
        <v>20</v>
      </c>
      <c r="B46" s="7" t="inlineStr">
        <is>
          <t>84115</t>
        </is>
      </c>
      <c r="C46" s="7" t="inlineStr">
        <is>
          <t>Sidewalks</t>
        </is>
      </c>
      <c r="D46" s="40" t="inlineStr">
        <is>
          <t>Secure, scrape, sand &amp; paint deck walkway from office area to sports complex.</t>
        </is>
      </c>
      <c r="E46" s="41" t="inlineStr">
        <is>
          <t>GC</t>
        </is>
      </c>
      <c r="F46" s="7" t="inlineStr">
        <is>
          <t>Year 1</t>
        </is>
      </c>
      <c r="G46" s="20" t="n">
        <v>9500</v>
      </c>
      <c r="H46" s="20" t="n">
        <v>9500</v>
      </c>
      <c r="I46" s="21">
        <f>G46-H46</f>
        <v/>
      </c>
      <c r="J46" s="8">
        <f>IF(G46=0,0,H46/G46)</f>
        <v/>
      </c>
      <c r="K46" s="35" t="n">
        <v>0</v>
      </c>
      <c r="L46" s="8">
        <f>MIN(J46,1)</f>
        <v/>
      </c>
      <c r="M46" t="inlineStr">
        <is>
          <t>Secure, scrape, sand &amp; paint deck walkway from office area to sports complex.</t>
        </is>
      </c>
      <c r="N46" s="7">
        <f>IF(E46="GC","1st Call","Other")</f>
        <v/>
      </c>
      <c r="O46" s="7">
        <f>IF(L46&gt;=1,"Complete",IF(L46&gt;0,"In Progress","Not Started"))</f>
        <v/>
      </c>
      <c r="Q46" s="35">
        <f>IFERROR(MID($A$1,FIND(" acq",$A$1)-4,4)*1,"")</f>
        <v/>
      </c>
      <c r="S46" s="112" t="n"/>
    </row>
    <row r="47" ht="165" customHeight="1">
      <c r="A47" s="7" t="n">
        <v>156</v>
      </c>
      <c r="B47" s="7" t="inlineStr">
        <is>
          <t>84217</t>
        </is>
      </c>
      <c r="C47" s="7" t="inlineStr">
        <is>
          <t xml:space="preserve">HVAC inspection and maintenance </t>
        </is>
      </c>
      <c r="D47" s="40" t="inlineStr">
        <is>
          <t>Clean debris/foliage from around condensors as well as leveling with condensor pads. Includes Equity PCR Item 5.2- Many of the outdoor HVAC condensing units were observed mounted improperly on their housekeeping pads. Several units were observed in areas where trees and bushes were overgrown and potentially interfering with condensing fans and impeding proper ventilation. Additionally, leaves were piled around or atop many of the units, which can interfere with operation and impede proper ventilation. Trimming of trees and bushes surrounding the units, clearing of leaves and debris and re-aligning the units on their respective housekeeping pads is recommended</t>
        </is>
      </c>
      <c r="E47" s="69" t="inlineStr">
        <is>
          <t>PMC</t>
        </is>
      </c>
      <c r="F47" s="7" t="inlineStr">
        <is>
          <t>Year 1</t>
        </is>
      </c>
      <c r="G47" s="20" t="n">
        <v>8500</v>
      </c>
      <c r="H47" s="20" t="n">
        <v>0</v>
      </c>
      <c r="I47" s="21">
        <f>G47-H47</f>
        <v/>
      </c>
      <c r="J47" s="8">
        <f>IF(G47=0,0,H47/G47)</f>
        <v/>
      </c>
      <c r="K47" s="35" t="inlineStr">
        <is>
          <t>N/A</t>
        </is>
      </c>
      <c r="L47" s="8">
        <f>MIN(J47,1)</f>
        <v/>
      </c>
      <c r="M47" t="inlineStr">
        <is>
          <t>Clean debris/foliage from around condensors as well as leveling with condensor pads. Includes Equity PCR Item 5.2- Many of the outdoor HVAC condensing units were observed mounted improperly on their h</t>
        </is>
      </c>
      <c r="N47" s="7">
        <f>IF(E47="GC","1st Call","Other")</f>
        <v/>
      </c>
      <c r="O47" s="7">
        <f>IF(L47&gt;=1,"Complete",IF(L47&gt;0,"In Progress","Not Started"))</f>
        <v/>
      </c>
      <c r="Q47" s="35">
        <f>IFERROR(MID($A$1,FIND(" acq",$A$1)-4,4)*1,"")</f>
        <v/>
      </c>
      <c r="S47" s="112" t="n"/>
    </row>
    <row r="48">
      <c r="A48" s="17" t="n">
        <v>126</v>
      </c>
      <c r="B48" s="7" t="inlineStr">
        <is>
          <t>84340</t>
        </is>
      </c>
      <c r="C48" s="7" t="inlineStr">
        <is>
          <t>Playground Furniture</t>
        </is>
      </c>
      <c r="D48" s="40" t="inlineStr">
        <is>
          <t>Picnic tables and misc items</t>
        </is>
      </c>
      <c r="E48" s="41" t="inlineStr">
        <is>
          <t>GC</t>
        </is>
      </c>
      <c r="F48" s="7" t="inlineStr">
        <is>
          <t>Year 1</t>
        </is>
      </c>
      <c r="G48" s="20" t="n">
        <v>8000</v>
      </c>
      <c r="H48" s="20" t="n">
        <v>8000</v>
      </c>
      <c r="I48" s="21">
        <f>G48-H48</f>
        <v/>
      </c>
      <c r="J48" s="8">
        <f>IF(G48=0,0,H48/G48)</f>
        <v/>
      </c>
      <c r="K48" s="35" t="n">
        <v>0</v>
      </c>
      <c r="L48" s="8">
        <f>MIN(J48,1)</f>
        <v/>
      </c>
      <c r="M48" t="inlineStr">
        <is>
          <t>Picnic tables and misc items</t>
        </is>
      </c>
      <c r="N48" s="7">
        <f>IF(E48="GC","1st Call","Other")</f>
        <v/>
      </c>
      <c r="O48" s="7">
        <f>IF(L48&gt;=1,"Complete",IF(L48&gt;0,"In Progress","Not Started"))</f>
        <v/>
      </c>
      <c r="Q48" s="35">
        <f>IFERROR(MID($A$1,FIND(" acq",$A$1)-4,4)*1,"")</f>
        <v/>
      </c>
      <c r="S48" s="112" t="n"/>
    </row>
    <row r="49">
      <c r="A49" s="7" t="n">
        <v>130</v>
      </c>
      <c r="B49" s="7" t="inlineStr">
        <is>
          <t>84390</t>
        </is>
      </c>
      <c r="C49" s="7" t="inlineStr">
        <is>
          <t>Sports Court- Soccer</t>
        </is>
      </c>
      <c r="D49" s="40" t="inlineStr">
        <is>
          <t>Replace shade sails</t>
        </is>
      </c>
      <c r="E49" s="41" t="inlineStr">
        <is>
          <t>GC</t>
        </is>
      </c>
      <c r="F49" s="7" t="inlineStr">
        <is>
          <t>Year 1</t>
        </is>
      </c>
      <c r="G49" s="20" t="n">
        <v>8000</v>
      </c>
      <c r="H49" s="20" t="n">
        <v>8000</v>
      </c>
      <c r="I49" s="21">
        <f>G49-H49</f>
        <v/>
      </c>
      <c r="J49" s="8">
        <f>IF(G49=0,0,H49/G49)</f>
        <v/>
      </c>
      <c r="K49" s="35" t="n">
        <v>0</v>
      </c>
      <c r="L49" s="8">
        <f>MIN(J49,1)</f>
        <v/>
      </c>
      <c r="M49" t="inlineStr">
        <is>
          <t>Replace shade sails</t>
        </is>
      </c>
      <c r="N49" s="7">
        <f>IF(E49="GC","1st Call","Other")</f>
        <v/>
      </c>
      <c r="O49" s="7">
        <f>IF(L49&gt;=1,"Complete",IF(L49&gt;0,"In Progress","Not Started"))</f>
        <v/>
      </c>
      <c r="Q49" s="35">
        <f>IFERROR(MID($A$1,FIND(" acq",$A$1)-4,4)*1,"")</f>
        <v/>
      </c>
      <c r="S49" s="112" t="n"/>
    </row>
    <row r="50" ht="75" customHeight="1">
      <c r="A50" s="17" t="n">
        <v>155</v>
      </c>
      <c r="B50" s="7" t="inlineStr">
        <is>
          <t>84217</t>
        </is>
      </c>
      <c r="C50" s="7" t="inlineStr">
        <is>
          <t>Insulate HVAC lines</t>
        </is>
      </c>
      <c r="D50" s="40" t="inlineStr">
        <is>
          <t>Equity PCR Item 5.2-  Insulation at the refrigerant lines from the condensing units were deteriorated at many of the units. This condition reduces unit efficiency and decrease the useful life of the equipment. Repair of deteriorated insulation at the refrigeration line sets is recommended.</t>
        </is>
      </c>
      <c r="E50" s="41" t="inlineStr">
        <is>
          <t>GC</t>
        </is>
      </c>
      <c r="F50" s="7" t="inlineStr">
        <is>
          <t>Year 1</t>
        </is>
      </c>
      <c r="G50" s="20" t="n">
        <v>5375</v>
      </c>
      <c r="H50" s="20" t="n">
        <v>5375</v>
      </c>
      <c r="I50" s="21">
        <f>G50-H50</f>
        <v/>
      </c>
      <c r="J50" s="8">
        <f>IF(G50=0,0,H50/G50)</f>
        <v/>
      </c>
      <c r="K50" s="35" t="n">
        <v>0</v>
      </c>
      <c r="L50" s="8">
        <f>MIN(J50,1)</f>
        <v/>
      </c>
      <c r="M50" t="inlineStr">
        <is>
          <t>Equity PCR Item 5.2-  Insulation at the refrigerant lines from the condensing units were deteriorated at many of the units. This condition reduces unit efficiency and decrease the useful life of the e</t>
        </is>
      </c>
      <c r="N50" s="7">
        <f>IF(E50="GC","1st Call","Other")</f>
        <v/>
      </c>
      <c r="O50" s="7">
        <f>IF(L50&gt;=1,"Complete",IF(L50&gt;0,"In Progress","Not Started"))</f>
        <v/>
      </c>
      <c r="Q50" s="35">
        <f>IFERROR(MID($A$1,FIND(" acq",$A$1)-4,4)*1,"")</f>
        <v/>
      </c>
      <c r="S50" s="112" t="n"/>
    </row>
    <row r="51">
      <c r="A51" s="7" t="n">
        <v>114</v>
      </c>
      <c r="B51" s="7" t="inlineStr">
        <is>
          <t>84103</t>
        </is>
      </c>
      <c r="C51" s="7" t="inlineStr">
        <is>
          <t>Signage - Building identification</t>
        </is>
      </c>
      <c r="D51" s="40" t="inlineStr">
        <is>
          <t>Misc replacement signage</t>
        </is>
      </c>
      <c r="E51" s="69" t="inlineStr">
        <is>
          <t>PMC</t>
        </is>
      </c>
      <c r="F51" s="7" t="inlineStr">
        <is>
          <t>Year 1</t>
        </is>
      </c>
      <c r="G51" s="20" t="n">
        <v>5000</v>
      </c>
      <c r="H51" s="20" t="n">
        <v>1185</v>
      </c>
      <c r="I51" s="21">
        <f>G51-H51</f>
        <v/>
      </c>
      <c r="J51" s="8">
        <f>IF(G51=0,0,H51/G51)</f>
        <v/>
      </c>
      <c r="K51" s="35" t="inlineStr">
        <is>
          <t>N/A</t>
        </is>
      </c>
      <c r="L51" s="8">
        <f>MIN(J51,1)</f>
        <v/>
      </c>
      <c r="M51" t="inlineStr">
        <is>
          <t>Misc replacement signage</t>
        </is>
      </c>
      <c r="N51" s="7">
        <f>IF(E51="GC","1st Call","Other")</f>
        <v/>
      </c>
      <c r="O51" s="7">
        <f>IF(L51&gt;=1,"Complete",IF(L51&gt;0,"In Progress","Not Started"))</f>
        <v/>
      </c>
      <c r="Q51" s="35">
        <f>IFERROR(MID($A$1,FIND(" acq",$A$1)-4,4)*1,"")</f>
        <v/>
      </c>
      <c r="S51" s="112" t="n"/>
    </row>
    <row r="52">
      <c r="A52" s="17" t="n">
        <v>117</v>
      </c>
      <c r="B52" s="7" t="inlineStr">
        <is>
          <t>84208</t>
        </is>
      </c>
      <c r="C52" s="7" t="inlineStr">
        <is>
          <t>Clubhouse / Office Remodel</t>
        </is>
      </c>
      <c r="D52" s="40" t="inlineStr">
        <is>
          <t>Not needed, misc allowance</t>
        </is>
      </c>
      <c r="E52" s="69" t="inlineStr">
        <is>
          <t>PMC</t>
        </is>
      </c>
      <c r="F52" s="7" t="inlineStr">
        <is>
          <t>Year 1</t>
        </is>
      </c>
      <c r="G52" s="20" t="n">
        <v>5000</v>
      </c>
      <c r="H52" s="20" t="n">
        <v>5000</v>
      </c>
      <c r="I52" s="21">
        <f>G52-H52</f>
        <v/>
      </c>
      <c r="J52" s="8">
        <f>IF(G52=0,0,H52/G52)</f>
        <v/>
      </c>
      <c r="K52" s="35" t="inlineStr">
        <is>
          <t>N/A</t>
        </is>
      </c>
      <c r="L52" s="8">
        <f>MIN(J52,1)</f>
        <v/>
      </c>
      <c r="M52" t="inlineStr">
        <is>
          <t>Not needed, misc allowance</t>
        </is>
      </c>
      <c r="N52" s="7">
        <f>IF(E52="GC","1st Call","Other")</f>
        <v/>
      </c>
      <c r="O52" s="7">
        <f>IF(L52&gt;=1,"Complete",IF(L52&gt;0,"In Progress","Not Started"))</f>
        <v/>
      </c>
      <c r="Q52" s="35">
        <f>IFERROR(MID($A$1,FIND(" acq",$A$1)-4,4)*1,"")</f>
        <v/>
      </c>
      <c r="S52" s="112" t="n"/>
    </row>
    <row r="53">
      <c r="A53" s="7" t="n">
        <v>118</v>
      </c>
      <c r="B53" s="7" t="inlineStr">
        <is>
          <t>84306</t>
        </is>
      </c>
      <c r="C53" s="7" t="inlineStr">
        <is>
          <t>Clubhouse / Office Furniture</t>
        </is>
      </c>
      <c r="D53" s="40" t="inlineStr">
        <is>
          <t>Not needed, misc allowance</t>
        </is>
      </c>
      <c r="E53" s="69" t="inlineStr">
        <is>
          <t>PMC</t>
        </is>
      </c>
      <c r="F53" s="7" t="inlineStr">
        <is>
          <t>Year 1</t>
        </is>
      </c>
      <c r="G53" s="20" t="n">
        <v>5000</v>
      </c>
      <c r="H53" s="20" t="n">
        <v>0</v>
      </c>
      <c r="I53" s="21">
        <f>G53-H53</f>
        <v/>
      </c>
      <c r="J53" s="8">
        <f>IF(G53=0,0,H53/G53)</f>
        <v/>
      </c>
      <c r="K53" s="35" t="inlineStr">
        <is>
          <t>N/A</t>
        </is>
      </c>
      <c r="L53" s="8">
        <f>MIN(J53,1)</f>
        <v/>
      </c>
      <c r="M53" t="inlineStr">
        <is>
          <t>Not needed, misc allowance</t>
        </is>
      </c>
      <c r="N53" s="7">
        <f>IF(E53="GC","1st Call","Other")</f>
        <v/>
      </c>
      <c r="O53" s="7">
        <f>IF(L53&gt;=1,"Complete",IF(L53&gt;0,"In Progress","Not Started"))</f>
        <v/>
      </c>
      <c r="Q53" s="35">
        <f>IFERROR(MID($A$1,FIND(" acq",$A$1)-4,4)*1,"")</f>
        <v/>
      </c>
      <c r="S53" s="112" t="n"/>
    </row>
    <row r="54">
      <c r="A54" s="17" t="n">
        <v>123</v>
      </c>
      <c r="B54" s="7" t="inlineStr">
        <is>
          <t>84361</t>
        </is>
      </c>
      <c r="C54" s="7" t="inlineStr">
        <is>
          <t>Secondary Pool Area Remodel</t>
        </is>
      </c>
      <c r="D54" s="40" t="inlineStr">
        <is>
          <t>Need to fix cosmetic issues or possibly resurface</t>
        </is>
      </c>
      <c r="E54" s="41" t="inlineStr">
        <is>
          <t>GC</t>
        </is>
      </c>
      <c r="F54" s="7" t="inlineStr">
        <is>
          <t>Year 1</t>
        </is>
      </c>
      <c r="G54" s="20" t="n">
        <v>5000</v>
      </c>
      <c r="H54" s="20" t="n">
        <v>5000</v>
      </c>
      <c r="I54" s="21">
        <f>G54-H54</f>
        <v/>
      </c>
      <c r="J54" s="8">
        <f>IF(G54=0,0,H54/G54)</f>
        <v/>
      </c>
      <c r="K54" s="35" t="n">
        <v>0</v>
      </c>
      <c r="L54" s="8">
        <f>MIN(J54,1)</f>
        <v/>
      </c>
      <c r="M54" t="inlineStr">
        <is>
          <t>Need to fix cosmetic issues or possibly resurface</t>
        </is>
      </c>
      <c r="N54" s="7">
        <f>IF(E54="GC","1st Call","Other")</f>
        <v/>
      </c>
      <c r="O54" s="7">
        <f>IF(L54&gt;=1,"Complete",IF(L54&gt;0,"In Progress","Not Started"))</f>
        <v/>
      </c>
      <c r="Q54" s="35">
        <f>IFERROR(MID($A$1,FIND(" acq",$A$1)-4,4)*1,"")</f>
        <v/>
      </c>
      <c r="S54" s="112" t="n"/>
    </row>
    <row r="55">
      <c r="A55" s="7" t="n">
        <v>124</v>
      </c>
      <c r="B55" s="7" t="inlineStr">
        <is>
          <t>84360</t>
        </is>
      </c>
      <c r="C55" s="7" t="inlineStr">
        <is>
          <t>Secondary Pool Furniture</t>
        </is>
      </c>
      <c r="D55" s="40" t="inlineStr">
        <is>
          <t>Misc items &amp; move items from main pool</t>
        </is>
      </c>
      <c r="E55" s="69" t="inlineStr">
        <is>
          <t>PMC</t>
        </is>
      </c>
      <c r="F55" s="7" t="inlineStr">
        <is>
          <t>Year 1</t>
        </is>
      </c>
      <c r="G55" s="20" t="n">
        <v>5000</v>
      </c>
      <c r="H55" s="20" t="n">
        <v>0</v>
      </c>
      <c r="I55" s="21">
        <f>G55-H55</f>
        <v/>
      </c>
      <c r="J55" s="8">
        <f>IF(G55=0,0,H55/G55)</f>
        <v/>
      </c>
      <c r="K55" s="35" t="inlineStr">
        <is>
          <t>N/A</t>
        </is>
      </c>
      <c r="L55" s="8">
        <f>MIN(J55,1)</f>
        <v/>
      </c>
      <c r="M55" t="inlineStr">
        <is>
          <t>Misc items &amp; move items from main pool</t>
        </is>
      </c>
      <c r="N55" s="7">
        <f>IF(E55="GC","1st Call","Other")</f>
        <v/>
      </c>
      <c r="O55" s="7">
        <f>IF(L55&gt;=1,"Complete",IF(L55&gt;0,"In Progress","Not Started"))</f>
        <v/>
      </c>
      <c r="Q55" s="35">
        <f>IFERROR(MID($A$1,FIND(" acq",$A$1)-4,4)*1,"")</f>
        <v/>
      </c>
      <c r="S55" s="112" t="n"/>
    </row>
    <row r="56">
      <c r="A56" s="17" t="n">
        <v>139</v>
      </c>
      <c r="B56" s="7" t="inlineStr">
        <is>
          <t>84450</t>
        </is>
      </c>
      <c r="C56" s="7" t="inlineStr">
        <is>
          <t>Security Camera System</t>
        </is>
      </c>
      <c r="D56" s="40" t="inlineStr">
        <is>
          <t>Add cameras by mailboxes</t>
        </is>
      </c>
      <c r="E56" s="69" t="inlineStr">
        <is>
          <t>PMC</t>
        </is>
      </c>
      <c r="F56" s="7" t="inlineStr">
        <is>
          <t>Year 1</t>
        </is>
      </c>
      <c r="G56" s="20" t="n">
        <v>5000</v>
      </c>
      <c r="H56" s="20" t="n">
        <v>0</v>
      </c>
      <c r="I56" s="21">
        <f>G56-H56</f>
        <v/>
      </c>
      <c r="J56" s="8">
        <f>IF(G56=0,0,H56/G56)</f>
        <v/>
      </c>
      <c r="K56" s="35" t="inlineStr">
        <is>
          <t>N/A</t>
        </is>
      </c>
      <c r="L56" s="8">
        <f>MIN(J56,1)</f>
        <v/>
      </c>
      <c r="M56" t="inlineStr">
        <is>
          <t>Add cameras by mailboxes</t>
        </is>
      </c>
      <c r="N56" s="7">
        <f>IF(E56="GC","1st Call","Other")</f>
        <v/>
      </c>
      <c r="O56" s="7">
        <f>IF(L56&gt;=1,"Complete",IF(L56&gt;0,"In Progress","Not Started"))</f>
        <v/>
      </c>
      <c r="Q56" s="35">
        <f>IFERROR(MID($A$1,FIND(" acq",$A$1)-4,4)*1,"")</f>
        <v/>
      </c>
      <c r="S56" s="112" t="n"/>
    </row>
    <row r="57">
      <c r="A57" s="7" t="n">
        <v>134</v>
      </c>
      <c r="B57" s="7" t="inlineStr">
        <is>
          <t>84275</t>
        </is>
      </c>
      <c r="C57" s="7" t="inlineStr">
        <is>
          <t>Access Control System</t>
        </is>
      </c>
      <c r="D57" s="40" t="inlineStr">
        <is>
          <t>Need to add access control for package lockers in fitness center</t>
        </is>
      </c>
      <c r="E57" s="69" t="inlineStr">
        <is>
          <t>PMC</t>
        </is>
      </c>
      <c r="F57" s="7" t="inlineStr">
        <is>
          <t>Year 1</t>
        </is>
      </c>
      <c r="G57" s="20" t="n">
        <v>3000</v>
      </c>
      <c r="H57" s="20" t="n">
        <v>1792</v>
      </c>
      <c r="I57" s="21">
        <f>G57-H57</f>
        <v/>
      </c>
      <c r="J57" s="8">
        <f>IF(G57=0,0,H57/G57)</f>
        <v/>
      </c>
      <c r="K57" s="35" t="inlineStr">
        <is>
          <t>N/A</t>
        </is>
      </c>
      <c r="L57" s="8">
        <f>MIN(J57,1)</f>
        <v/>
      </c>
      <c r="M57" t="inlineStr">
        <is>
          <t>Need to add access control for package lockers in fitness center</t>
        </is>
      </c>
      <c r="N57" s="7">
        <f>IF(E57="GC","1st Call","Other")</f>
        <v/>
      </c>
      <c r="O57" s="7">
        <f>IF(L57&gt;=1,"Complete",IF(L57&gt;0,"In Progress","Not Started"))</f>
        <v/>
      </c>
      <c r="Q57" s="35">
        <f>IFERROR(MID($A$1,FIND(" acq",$A$1)-4,4)*1,"")</f>
        <v/>
      </c>
      <c r="S57" s="112" t="n"/>
    </row>
    <row r="58">
      <c r="A58" s="17" t="n">
        <v>116</v>
      </c>
      <c r="B58" s="7" t="inlineStr">
        <is>
          <t>84310</t>
        </is>
      </c>
      <c r="C58" s="7" t="inlineStr">
        <is>
          <t>Designer Fees</t>
        </is>
      </c>
      <c r="D58" s="40" t="inlineStr">
        <is>
          <t>TBD scope</t>
        </is>
      </c>
      <c r="E58" s="69" t="inlineStr">
        <is>
          <t>PMC</t>
        </is>
      </c>
      <c r="F58" s="7" t="inlineStr">
        <is>
          <t>Year 1</t>
        </is>
      </c>
      <c r="G58" s="20" t="n">
        <v>2500</v>
      </c>
      <c r="H58" s="20" t="n">
        <v>0</v>
      </c>
      <c r="I58" s="21">
        <f>G58-H58</f>
        <v/>
      </c>
      <c r="J58" s="8">
        <f>IF(G58=0,0,H58/G58)</f>
        <v/>
      </c>
      <c r="K58" s="35" t="inlineStr">
        <is>
          <t>N/A</t>
        </is>
      </c>
      <c r="L58" s="8">
        <f>MIN(J58,1)</f>
        <v/>
      </c>
      <c r="M58" t="inlineStr">
        <is>
          <t>TBD scope</t>
        </is>
      </c>
      <c r="N58" s="7">
        <f>IF(E58="GC","1st Call","Other")</f>
        <v/>
      </c>
      <c r="O58" s="7">
        <f>IF(L58&gt;=1,"Complete",IF(L58&gt;0,"In Progress","Not Started"))</f>
        <v/>
      </c>
      <c r="Q58" s="35">
        <f>IFERROR(MID($A$1,FIND(" acq",$A$1)-4,4)*1,"")</f>
        <v/>
      </c>
      <c r="S58" s="112" t="n"/>
    </row>
    <row r="59" ht="30" customHeight="1">
      <c r="A59" s="7" t="n">
        <v>21</v>
      </c>
      <c r="B59" s="7" t="inlineStr">
        <is>
          <t>84115</t>
        </is>
      </c>
      <c r="C59" s="7" t="inlineStr">
        <is>
          <t>Grind Sidewalk Trip Hazard</t>
        </is>
      </c>
      <c r="D59" s="40" t="inlineStr">
        <is>
          <t>Lender PCR Item- Limited trip hazards were observed by Buildings 3825-A, 3777, and the Fitness Center Building.</t>
        </is>
      </c>
      <c r="E59" s="41" t="inlineStr">
        <is>
          <t>GC</t>
        </is>
      </c>
      <c r="F59" s="7" t="inlineStr">
        <is>
          <t>Year 1</t>
        </is>
      </c>
      <c r="G59" s="20" t="n">
        <v>2100</v>
      </c>
      <c r="H59" s="20" t="n">
        <v>1025</v>
      </c>
      <c r="I59" s="21">
        <f>G59-H59</f>
        <v/>
      </c>
      <c r="J59" s="8">
        <f>IF(G59=0,0,H59/G59)</f>
        <v/>
      </c>
      <c r="K59" s="35" t="n">
        <v>3</v>
      </c>
      <c r="L59" s="8">
        <f>MIN(J59,1)</f>
        <v/>
      </c>
      <c r="M59" t="inlineStr">
        <is>
          <t>Lender PCR Item- Limited trip hazards were observed by Buildings 3825-A, 3777, and the Fitness Center Building.</t>
        </is>
      </c>
      <c r="N59" s="7">
        <f>IF(E59="GC","1st Call","Other")</f>
        <v/>
      </c>
      <c r="O59" s="7">
        <f>IF(L59&gt;=1,"Complete",IF(L59&gt;0,"In Progress","Not Started"))</f>
        <v/>
      </c>
      <c r="Q59" s="35">
        <f>IFERROR(MID($A$1,FIND(" acq",$A$1)-4,4)*1,"")</f>
        <v/>
      </c>
      <c r="S59" s="132" t="n">
        <v>45767</v>
      </c>
    </row>
    <row r="60">
      <c r="A60" s="17" t="n">
        <v>135</v>
      </c>
      <c r="B60" s="7" t="inlineStr">
        <is>
          <t>84260</t>
        </is>
      </c>
      <c r="C60" s="7" t="inlineStr">
        <is>
          <t xml:space="preserve">Mailboxes </t>
        </is>
      </c>
      <c r="D60" s="40" t="inlineStr">
        <is>
          <t>Misc repairs</t>
        </is>
      </c>
      <c r="E60" s="69" t="inlineStr">
        <is>
          <t>PMC</t>
        </is>
      </c>
      <c r="F60" s="7" t="inlineStr">
        <is>
          <t>Year 1</t>
        </is>
      </c>
      <c r="G60" s="20" t="n">
        <v>2000</v>
      </c>
      <c r="H60" s="20" t="n">
        <v>0</v>
      </c>
      <c r="I60" s="21">
        <f>G60-H60</f>
        <v/>
      </c>
      <c r="J60" s="8">
        <f>IF(G60=0,0,H60/G60)</f>
        <v/>
      </c>
      <c r="K60" s="35" t="inlineStr">
        <is>
          <t>N/A</t>
        </is>
      </c>
      <c r="L60" s="8">
        <f>MIN(J60,1)</f>
        <v/>
      </c>
      <c r="M60" t="inlineStr">
        <is>
          <t>Misc repairs</t>
        </is>
      </c>
      <c r="N60" s="7">
        <f>IF(E60="GC","1st Call","Other")</f>
        <v/>
      </c>
      <c r="O60" s="7">
        <f>IF(L60&gt;=1,"Complete",IF(L60&gt;0,"In Progress","Not Started"))</f>
        <v/>
      </c>
      <c r="Q60" s="35">
        <f>IFERROR(MID($A$1,FIND(" acq",$A$1)-4,4)*1,"")</f>
        <v/>
      </c>
      <c r="S60" s="112" t="n"/>
    </row>
    <row r="61">
      <c r="A61" s="7" t="n">
        <v>160</v>
      </c>
      <c r="B61" s="7" t="inlineStr">
        <is>
          <t>84239</t>
        </is>
      </c>
      <c r="C61" s="7" t="inlineStr">
        <is>
          <t>Inspect Fire Extinguishers</t>
        </is>
      </c>
      <c r="D61" s="40" t="inlineStr">
        <is>
          <t>Lender PCR Item- Fire extinguishers are expired.</t>
        </is>
      </c>
      <c r="E61" s="69" t="inlineStr">
        <is>
          <t>PMC</t>
        </is>
      </c>
      <c r="F61" s="7" t="inlineStr">
        <is>
          <t>Year 1</t>
        </is>
      </c>
      <c r="G61" s="20" t="n">
        <v>2000</v>
      </c>
      <c r="H61" s="20" t="n">
        <v>2000</v>
      </c>
      <c r="I61" s="21">
        <f>G61-H61</f>
        <v/>
      </c>
      <c r="J61" s="8">
        <f>IF(G61=0,0,H61/G61)</f>
        <v/>
      </c>
      <c r="K61" s="35" t="inlineStr">
        <is>
          <t>N/A</t>
        </is>
      </c>
      <c r="L61" s="8">
        <f>MIN(J61,1)</f>
        <v/>
      </c>
      <c r="M61" t="inlineStr">
        <is>
          <t>Lender PCR Item- Fire extinguishers are expired.</t>
        </is>
      </c>
      <c r="N61" s="7">
        <f>IF(E61="GC","1st Call","Other")</f>
        <v/>
      </c>
      <c r="O61" s="7">
        <f>IF(L61&gt;=1,"Complete",IF(L61&gt;0,"In Progress","Not Started"))</f>
        <v/>
      </c>
      <c r="Q61" s="35">
        <f>IFERROR(MID($A$1,FIND(" acq",$A$1)-4,4)*1,"")</f>
        <v/>
      </c>
      <c r="S61" s="132" t="n">
        <v>45767</v>
      </c>
    </row>
    <row r="62" ht="30" customHeight="1">
      <c r="A62" s="17" t="n">
        <v>161</v>
      </c>
      <c r="B62" s="7" t="inlineStr">
        <is>
          <t>84211</t>
        </is>
      </c>
      <c r="C62" s="7" t="inlineStr">
        <is>
          <t>Fire Suppression System Inspection</t>
        </is>
      </c>
      <c r="D62" s="40" t="inlineStr">
        <is>
          <t>Equity PCR Item 5.5.1- Annual Fire suppression system inspection for Building 3971-3975</t>
        </is>
      </c>
      <c r="E62" s="69" t="inlineStr">
        <is>
          <t>PMC</t>
        </is>
      </c>
      <c r="F62" s="7" t="inlineStr">
        <is>
          <t>Year 1</t>
        </is>
      </c>
      <c r="G62" s="20" t="n">
        <v>1000</v>
      </c>
      <c r="H62" s="20" t="n">
        <v>1000</v>
      </c>
      <c r="I62" s="21">
        <f>G62-H62</f>
        <v/>
      </c>
      <c r="J62" s="8">
        <f>IF(G62=0,0,H62/G62)</f>
        <v/>
      </c>
      <c r="K62" s="35" t="inlineStr">
        <is>
          <t>N/A</t>
        </is>
      </c>
      <c r="L62" s="8">
        <f>MIN(J62,1)</f>
        <v/>
      </c>
      <c r="M62" t="inlineStr">
        <is>
          <t>Equity PCR Item 5.5.1- Annual Fire suppression system inspection for Building 3971-3975</t>
        </is>
      </c>
      <c r="N62" s="7">
        <f>IF(E62="GC","1st Call","Other")</f>
        <v/>
      </c>
      <c r="O62" s="7">
        <f>IF(L62&gt;=1,"Complete",IF(L62&gt;0,"In Progress","Not Started"))</f>
        <v/>
      </c>
      <c r="Q62" s="35">
        <f>IFERROR(MID($A$1,FIND(" acq",$A$1)-4,4)*1,"")</f>
        <v/>
      </c>
      <c r="S62" s="112" t="n"/>
    </row>
    <row r="63" ht="30" customHeight="1">
      <c r="A63" s="7" t="n">
        <v>162</v>
      </c>
      <c r="B63" s="7" t="inlineStr">
        <is>
          <t>84211</t>
        </is>
      </c>
      <c r="C63" s="7" t="inlineStr">
        <is>
          <t>Fire Alarm System Inspection</t>
        </is>
      </c>
      <c r="D63" s="40" t="inlineStr">
        <is>
          <t>Equity PCR Item 5.5.2- Annual fire alarm system inspection for Building 3971-3975.</t>
        </is>
      </c>
      <c r="E63" s="69" t="inlineStr">
        <is>
          <t>PMC</t>
        </is>
      </c>
      <c r="F63" s="7" t="inlineStr">
        <is>
          <t>Year 1</t>
        </is>
      </c>
      <c r="G63" s="20" t="n">
        <v>1000</v>
      </c>
      <c r="H63" s="20" t="n">
        <v>1000</v>
      </c>
      <c r="I63" s="21">
        <f>G63-H63</f>
        <v/>
      </c>
      <c r="J63" s="8">
        <f>IF(G63=0,0,H63/G63)</f>
        <v/>
      </c>
      <c r="K63" s="35" t="inlineStr">
        <is>
          <t>N/A</t>
        </is>
      </c>
      <c r="L63" s="8">
        <f>MIN(J63,1)</f>
        <v/>
      </c>
      <c r="M63" t="inlineStr">
        <is>
          <t>Equity PCR Item 5.5.2- Annual fire alarm system inspection for Building 3971-3975.</t>
        </is>
      </c>
      <c r="N63" s="7">
        <f>IF(E63="GC","1st Call","Other")</f>
        <v/>
      </c>
      <c r="O63" s="7">
        <f>IF(L63&gt;=1,"Complete",IF(L63&gt;0,"In Progress","Not Started"))</f>
        <v/>
      </c>
      <c r="Q63" s="35">
        <f>IFERROR(MID($A$1,FIND(" acq",$A$1)-4,4)*1,"")</f>
        <v/>
      </c>
      <c r="S63" s="112" t="n"/>
    </row>
    <row r="64">
      <c r="D64" s="40" t="n"/>
      <c r="E64" s="69" t="n"/>
      <c r="G64" s="20" t="n"/>
      <c r="H64" s="20" t="n"/>
      <c r="I64" s="21" t="n"/>
      <c r="J64" s="8" t="n"/>
      <c r="K64" s="35" t="n"/>
      <c r="S64" s="112" t="n"/>
    </row>
    <row r="65">
      <c r="A65" s="17" t="n">
        <v>167</v>
      </c>
      <c r="C65" s="48" t="inlineStr">
        <is>
          <t>PROJECTS subtotal (excl. contingency/CM fee)</t>
        </is>
      </c>
      <c r="E65" s="68" t="n"/>
      <c r="G65" s="22">
        <f>SUM(G5:G63)</f>
        <v/>
      </c>
      <c r="H65" s="22">
        <f>SUM(H5:H63)</f>
        <v/>
      </c>
      <c r="I65" s="22">
        <f>SUM(I5:I63)</f>
        <v/>
      </c>
      <c r="J65" s="18">
        <f>IF(G65=0,0,H65/G65)</f>
        <v/>
      </c>
      <c r="K65" s="35" t="n"/>
      <c r="L65" s="8">
        <f>MIN(J65,1)</f>
        <v/>
      </c>
      <c r="O65" s="7">
        <f>IF(L65&gt;=1,"Complete",IF(L65&gt;0,"In Progress","Not Started"))</f>
        <v/>
      </c>
      <c r="S65" s="112" t="n"/>
    </row>
    <row r="66">
      <c r="A66" s="7" t="n">
        <v>166</v>
      </c>
      <c r="E66" s="52" t="n"/>
      <c r="K66" s="35" t="n"/>
      <c r="S66" s="112" t="n"/>
    </row>
    <row r="67">
      <c r="B67" s="7" t="n">
        <v>85305</v>
      </c>
      <c r="C67" s="7" t="inlineStr">
        <is>
          <t>Construction Management Fee</t>
        </is>
      </c>
      <c r="D67" s="40" t="inlineStr">
        <is>
          <t>CM Fees</t>
        </is>
      </c>
      <c r="E67" s="67" t="inlineStr">
        <is>
          <t>CMF</t>
        </is>
      </c>
      <c r="F67" s="15" t="inlineStr">
        <is>
          <t>CM Fee</t>
        </is>
      </c>
      <c r="G67" s="20" t="n">
        <v>144746</v>
      </c>
      <c r="H67" s="20" t="n">
        <v>113028</v>
      </c>
      <c r="I67" s="21">
        <f>G67-H67</f>
        <v/>
      </c>
      <c r="J67" s="8">
        <f>IF(G67=0,0,H67/G67)</f>
        <v/>
      </c>
      <c r="K67" s="35" t="inlineStr">
        <is>
          <t>N/A</t>
        </is>
      </c>
      <c r="L67" s="8">
        <f>MIN(J67,1)</f>
        <v/>
      </c>
      <c r="N67" s="7">
        <f>IF(E67="GC","1st Call","Other")</f>
        <v/>
      </c>
      <c r="O67" s="7">
        <f>IF(L67&gt;=1,"Complete",IF(L67&gt;0,"In Progress","Not Started"))</f>
        <v/>
      </c>
      <c r="Q67" s="35">
        <f>IFERROR(MID($A$1,FIND(" acq",$A$1)-4,4)*1,"")</f>
        <v/>
      </c>
      <c r="S67" s="112" t="n"/>
    </row>
    <row r="68">
      <c r="B68" s="7" t="n">
        <v>84510</v>
      </c>
      <c r="C68" s="7" t="inlineStr">
        <is>
          <t>Contingency</t>
        </is>
      </c>
      <c r="D68" s="40" t="inlineStr">
        <is>
          <t>Contingency Amount</t>
        </is>
      </c>
      <c r="E68" s="67" t="inlineStr">
        <is>
          <t>CON</t>
        </is>
      </c>
      <c r="F68" s="15" t="inlineStr">
        <is>
          <t>Contingency</t>
        </is>
      </c>
      <c r="G68" s="20" t="n">
        <v>137853</v>
      </c>
      <c r="H68" s="20" t="n">
        <v>0</v>
      </c>
      <c r="I68" s="21">
        <f>G68-H68</f>
        <v/>
      </c>
      <c r="J68" s="8">
        <f>IF(G68=0,0,H68/G68)</f>
        <v/>
      </c>
      <c r="K68" s="35" t="inlineStr">
        <is>
          <t>N/A</t>
        </is>
      </c>
      <c r="L68" s="8">
        <f>MIN(J68,1)</f>
        <v/>
      </c>
      <c r="N68" s="7">
        <f>IF(E68="GC","1st Call","Other")</f>
        <v/>
      </c>
      <c r="O68" s="7">
        <f>IF(L68&gt;=1,"Complete",IF(L68&gt;0,"In Progress","Not Started"))</f>
        <v/>
      </c>
      <c r="Q68" s="35">
        <f>IFERROR(MID($A$1,FIND(" acq",$A$1)-4,4)*1,"")</f>
        <v/>
      </c>
      <c r="S68" s="112" t="n"/>
    </row>
    <row r="69">
      <c r="A69" s="7" t="inlineStr">
        <is>
          <t>v</t>
        </is>
      </c>
      <c r="E69" s="52" t="n"/>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69"/>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T173"/>
  <sheetViews>
    <sheetView topLeftCell="C1" zoomScaleNormal="100" workbookViewId="0">
      <selection activeCell="K1"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Swiss Gables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75" customHeight="1">
      <c r="A5" s="7" t="n">
        <v>95</v>
      </c>
      <c r="B5" s="7" t="inlineStr">
        <is>
          <t>84101</t>
        </is>
      </c>
      <c r="C5" s="7" t="inlineStr">
        <is>
          <t>Exterior building Painting</t>
        </is>
      </c>
      <c r="D5" s="40" t="inlineStr">
        <is>
          <t>Paint community including peal stop on all delaminated cedar
Paint chipping was observed at the columns and posts of the exterior walkways at Building E, on the second-floor north access stair railing of Building F and at the east elevation of Building D. Repairs are recommended.</t>
        </is>
      </c>
      <c r="E5" s="41" t="inlineStr">
        <is>
          <t>GC</t>
        </is>
      </c>
      <c r="F5" s="7" t="inlineStr">
        <is>
          <t>Year 1</t>
        </is>
      </c>
      <c r="G5" s="20" t="n">
        <v>189000</v>
      </c>
      <c r="H5" s="20" t="n">
        <v>151200</v>
      </c>
      <c r="I5" s="21">
        <f>G5-H5</f>
        <v/>
      </c>
      <c r="J5" s="8">
        <f>IF(G5=0,0,H5/G5)</f>
        <v/>
      </c>
      <c r="K5" s="35" t="n">
        <v>2</v>
      </c>
      <c r="L5" s="8">
        <f>MIN(J5,1)</f>
        <v/>
      </c>
      <c r="M5" t="inlineStr">
        <is>
          <t>Paint community including peal stop on all delaminated cedar
Paint chipping was observed at the columns and posts of the exterior walkways at Building E, on the second-floor north access stair railing</t>
        </is>
      </c>
      <c r="N5" s="7">
        <f>IF(E5="GC","1st Call","Other")</f>
        <v/>
      </c>
      <c r="O5" s="7">
        <f>IF(L5&gt;=1,"Complete",IF(L5&gt;0,"In Progress","Not Started"))</f>
        <v/>
      </c>
      <c r="Q5" s="35">
        <f>IFERROR(MID($A$1,FIND(" acq",$A$1)-4,4)*1,"")</f>
        <v/>
      </c>
      <c r="R5" s="7" t="n"/>
      <c r="S5" s="131" t="n">
        <v>46263</v>
      </c>
    </row>
    <row r="6" ht="60" customHeight="1">
      <c r="A6" s="17" t="n">
        <v>72</v>
      </c>
      <c r="B6" s="7" t="inlineStr">
        <is>
          <t>84104</t>
        </is>
      </c>
      <c r="C6" s="7" t="inlineStr">
        <is>
          <t>Repair balcony framing &amp; decking</t>
        </is>
      </c>
      <c r="D6" s="40" t="inlineStr">
        <is>
          <t>Repair damaged patio and Catwalk framing
Balcony repair allowance
Deteriorating wood was present at the underside of the balcony observed from C-202. Replacement is recommended</t>
        </is>
      </c>
      <c r="E6" s="41" t="inlineStr">
        <is>
          <t>GC</t>
        </is>
      </c>
      <c r="F6" s="7" t="inlineStr">
        <is>
          <t>Year 1</t>
        </is>
      </c>
      <c r="G6" s="20" t="n">
        <v>109000</v>
      </c>
      <c r="H6" s="20" t="n">
        <v>81750</v>
      </c>
      <c r="I6" s="21">
        <f>G6-H6</f>
        <v/>
      </c>
      <c r="J6" s="8">
        <f>IF(G6=0,0,H6/G6)</f>
        <v/>
      </c>
      <c r="K6" s="35" t="n">
        <v>2</v>
      </c>
      <c r="L6" s="8">
        <f>MIN(J6,1)</f>
        <v/>
      </c>
      <c r="M6" t="inlineStr">
        <is>
          <t>Repair damaged patio and Catwalk framing
Balcony repair allowance
Deteriorating wood was present at the underside of the balcony observed from C-202. Replacement is recommended</t>
        </is>
      </c>
      <c r="N6" s="7">
        <f>IF(E6="GC","1st Call","Other")</f>
        <v/>
      </c>
      <c r="O6" s="7">
        <f>IF(L6&gt;=1,"Complete",IF(L6&gt;0,"In Progress","Not Started"))</f>
        <v/>
      </c>
      <c r="Q6" s="35">
        <f>IFERROR(MID($A$1,FIND(" acq",$A$1)-4,4)*1,"")</f>
        <v/>
      </c>
      <c r="R6" s="7" t="n"/>
      <c r="S6" s="131" t="n">
        <v>46263</v>
      </c>
    </row>
    <row r="7">
      <c r="A7" s="7" t="n">
        <v>55</v>
      </c>
      <c r="B7" s="7" t="inlineStr">
        <is>
          <t>84120</t>
        </is>
      </c>
      <c r="C7" s="7" t="inlineStr">
        <is>
          <t>Concrete deck / floor fill</t>
        </is>
      </c>
      <c r="D7" s="40" t="inlineStr">
        <is>
          <t>Seal cracks in landings and cat walks</t>
        </is>
      </c>
      <c r="E7" s="41" t="inlineStr">
        <is>
          <t>GC</t>
        </is>
      </c>
      <c r="F7" s="7" t="inlineStr">
        <is>
          <t>Year 1</t>
        </is>
      </c>
      <c r="G7" s="20" t="n">
        <v>70000</v>
      </c>
      <c r="H7" s="20" t="n">
        <v>56000</v>
      </c>
      <c r="I7" s="21">
        <f>G7-H7</f>
        <v/>
      </c>
      <c r="J7" s="8">
        <f>IF(G7=0,0,H7/G7)</f>
        <v/>
      </c>
      <c r="K7" s="35" t="n">
        <v>2</v>
      </c>
      <c r="L7" s="8">
        <f>MIN(J7,1)</f>
        <v/>
      </c>
      <c r="M7" t="inlineStr">
        <is>
          <t>Seal cracks in landings and cat walks</t>
        </is>
      </c>
      <c r="N7" s="7">
        <f>IF(E7="GC","1st Call","Other")</f>
        <v/>
      </c>
      <c r="O7" s="7">
        <f>IF(L7&gt;=1,"Complete",IF(L7&gt;0,"In Progress","Not Started"))</f>
        <v/>
      </c>
      <c r="Q7" s="35">
        <f>IFERROR(MID($A$1,FIND(" acq",$A$1)-4,4)*1,"")</f>
        <v/>
      </c>
      <c r="R7" s="7" t="n"/>
      <c r="S7" s="111" t="n"/>
    </row>
    <row r="8" ht="75" customHeight="1">
      <c r="A8" s="17" t="n">
        <v>132</v>
      </c>
      <c r="B8" s="7" t="inlineStr">
        <is>
          <t>84211</t>
        </is>
      </c>
      <c r="C8" s="7" t="inlineStr">
        <is>
          <t>Seal Penetrations in Fire Walls and Smoke Barriers</t>
        </is>
      </c>
      <c r="D8" s="40" t="inlineStr">
        <is>
          <t>Penetrations in the fire and smoke barriers are in poor condition. Penetrations in the fire rated walls were observed as not sealed in the attics of all the buildings. Based on the current condition, we recommend budgeting for a review of these and similar areas with repairs made as needed.</t>
        </is>
      </c>
      <c r="E8" s="41" t="inlineStr">
        <is>
          <t>GC</t>
        </is>
      </c>
      <c r="F8" s="7" t="inlineStr">
        <is>
          <t>Year 1</t>
        </is>
      </c>
      <c r="G8" s="20" t="n">
        <v>70000</v>
      </c>
      <c r="H8" s="20" t="n">
        <v>21000</v>
      </c>
      <c r="I8" s="21">
        <f>G8-H8</f>
        <v/>
      </c>
      <c r="J8" s="8">
        <f>IF(G8=0,0,H8/G8)</f>
        <v/>
      </c>
      <c r="K8" s="35" t="n">
        <v>3</v>
      </c>
      <c r="L8" s="8">
        <f>MIN(J8,1)</f>
        <v/>
      </c>
      <c r="M8" t="inlineStr">
        <is>
          <t xml:space="preserve">Penetrations in the fire and smoke barriers are in poor condition. Penetrations in the fire rated walls were observed as not sealed in the attics of all the buildings. Based on the current condition, </t>
        </is>
      </c>
      <c r="N8" s="7">
        <f>IF(E8="GC","1st Call","Other")</f>
        <v/>
      </c>
      <c r="O8" s="7">
        <f>IF(L8&gt;=1,"Complete",IF(L8&gt;0,"In Progress","Not Started"))</f>
        <v/>
      </c>
      <c r="Q8" s="35">
        <f>IFERROR(MID($A$1,FIND(" acq",$A$1)-4,4)*1,"")</f>
        <v/>
      </c>
      <c r="R8" s="7" t="n"/>
      <c r="S8" s="111" t="n"/>
    </row>
    <row r="9">
      <c r="A9" s="7" t="n">
        <v>48</v>
      </c>
      <c r="B9" s="7" t="inlineStr">
        <is>
          <t>84219</t>
        </is>
      </c>
      <c r="C9" s="7" t="inlineStr">
        <is>
          <t>Carports / Garages</t>
        </is>
      </c>
      <c r="D9" s="40" t="inlineStr">
        <is>
          <t>Repair damaged sheet rock and paint 1st floor parking garages</t>
        </is>
      </c>
      <c r="E9" s="41" t="inlineStr">
        <is>
          <t>GC</t>
        </is>
      </c>
      <c r="F9" s="7" t="inlineStr">
        <is>
          <t>Year 1</t>
        </is>
      </c>
      <c r="G9" s="20" t="n">
        <v>66000</v>
      </c>
      <c r="H9" s="20" t="n">
        <v>52800</v>
      </c>
      <c r="I9" s="21">
        <f>G9-H9</f>
        <v/>
      </c>
      <c r="J9" s="8">
        <f>IF(G9=0,0,H9/G9)</f>
        <v/>
      </c>
      <c r="K9" s="35" t="n">
        <v>2</v>
      </c>
      <c r="L9" s="8">
        <f>MIN(J9,1)</f>
        <v/>
      </c>
      <c r="M9" t="inlineStr">
        <is>
          <t>Repair damaged sheet rock and paint 1st floor parking garages</t>
        </is>
      </c>
      <c r="N9" s="7">
        <f>IF(E9="GC","1st Call","Other")</f>
        <v/>
      </c>
      <c r="O9" s="7">
        <f>IF(L9&gt;=1,"Complete",IF(L9&gt;0,"In Progress","Not Started"))</f>
        <v/>
      </c>
      <c r="Q9" s="35">
        <f>IFERROR(MID($A$1,FIND(" acq",$A$1)-4,4)*1,"")</f>
        <v/>
      </c>
      <c r="R9" s="7" t="n"/>
      <c r="S9" s="111" t="n"/>
    </row>
    <row r="10" ht="105" customHeight="1">
      <c r="A10" s="17" t="n">
        <v>17</v>
      </c>
      <c r="B10" s="7" t="inlineStr">
        <is>
          <t>84204</t>
        </is>
      </c>
      <c r="C10" s="7" t="inlineStr">
        <is>
          <t xml:space="preserve">Asphalt Coating </t>
        </is>
      </c>
      <c r="D10" s="40" t="inlineStr">
        <is>
          <t>Crack fill alligatored asphalt
Damaged pavement consisting of linear cracking and alligator cracking was observed east of the northwest entrance, west of Building C, between Buildings B and C, and east of Building D. Centerline cracking was observed north of Building G and a pothole was present west of Building B. Repairs are recommended.</t>
        </is>
      </c>
      <c r="E10" s="41" t="inlineStr">
        <is>
          <t>GC</t>
        </is>
      </c>
      <c r="F10" s="7" t="inlineStr">
        <is>
          <t>Year 1</t>
        </is>
      </c>
      <c r="G10" s="20" t="n">
        <v>65000</v>
      </c>
      <c r="H10" s="20" t="n">
        <v>19500</v>
      </c>
      <c r="I10" s="21">
        <f>G10-H10</f>
        <v/>
      </c>
      <c r="J10" s="8">
        <f>IF(G10=0,0,H10/G10)</f>
        <v/>
      </c>
      <c r="K10" s="35" t="n">
        <v>3</v>
      </c>
      <c r="L10" s="8">
        <f>MIN(J10,1)</f>
        <v/>
      </c>
      <c r="M10" t="inlineStr">
        <is>
          <t>Crack fill alligatored asphalt
Damaged pavement consisting of linear cracking and alligator cracking was observed east of the northwest entrance, west of Building C, between Buildings B and C, and eas</t>
        </is>
      </c>
      <c r="N10" s="7">
        <f>IF(E10="GC","1st Call","Other")</f>
        <v/>
      </c>
      <c r="O10" s="7">
        <f>IF(L10&gt;=1,"Complete",IF(L10&gt;0,"In Progress","Not Started"))</f>
        <v/>
      </c>
      <c r="Q10" s="35">
        <f>IFERROR(MID($A$1,FIND(" acq",$A$1)-4,4)*1,"")</f>
        <v/>
      </c>
      <c r="R10" s="7" t="n"/>
      <c r="S10" s="131" t="n">
        <v>46263</v>
      </c>
    </row>
    <row r="11" ht="30" customHeight="1">
      <c r="A11" s="7" t="n">
        <v>96</v>
      </c>
      <c r="B11" s="7" t="inlineStr">
        <is>
          <t>84105</t>
        </is>
      </c>
      <c r="C11" s="7" t="inlineStr">
        <is>
          <t>Repair / replace wood trim</t>
        </is>
      </c>
      <c r="D11" s="40" t="inlineStr">
        <is>
          <t>Replace all rotted trim throughout property  All Facia is Custom Scalloped Facia</t>
        </is>
      </c>
      <c r="E11" s="41" t="inlineStr">
        <is>
          <t>GC</t>
        </is>
      </c>
      <c r="F11" s="7" t="inlineStr">
        <is>
          <t>Year 1</t>
        </is>
      </c>
      <c r="G11" s="20" t="n">
        <v>45000</v>
      </c>
      <c r="H11" s="20" t="n">
        <v>36000</v>
      </c>
      <c r="I11" s="21">
        <f>G11-H11</f>
        <v/>
      </c>
      <c r="J11" s="8">
        <f>IF(G11=0,0,H11/G11)</f>
        <v/>
      </c>
      <c r="K11" s="35" t="n">
        <v>2</v>
      </c>
      <c r="L11" s="8">
        <f>MIN(J11,1)</f>
        <v/>
      </c>
      <c r="M11" t="inlineStr">
        <is>
          <t>Replace all rotted trim throughout property  All Facia is Custom Scalloped Facia</t>
        </is>
      </c>
      <c r="N11" s="7">
        <f>IF(E11="GC","1st Call","Other")</f>
        <v/>
      </c>
      <c r="O11" s="7">
        <f>IF(L11&gt;=1,"Complete",IF(L11&gt;0,"In Progress","Not Started"))</f>
        <v/>
      </c>
      <c r="Q11" s="35">
        <f>IFERROR(MID($A$1,FIND(" acq",$A$1)-4,4)*1,"")</f>
        <v/>
      </c>
      <c r="R11" s="7" t="n"/>
      <c r="S11" s="111" t="n"/>
    </row>
    <row r="12">
      <c r="A12" s="17" t="n">
        <v>22</v>
      </c>
      <c r="B12" s="7" t="inlineStr">
        <is>
          <t>84204</t>
        </is>
      </c>
      <c r="C12" s="7" t="inlineStr">
        <is>
          <t>Stripe parking areas</t>
        </is>
      </c>
      <c r="D12" s="40" t="inlineStr">
        <is>
          <t>Stripe parking lot and garages</t>
        </is>
      </c>
      <c r="E12" s="41" t="inlineStr">
        <is>
          <t>GC</t>
        </is>
      </c>
      <c r="F12" s="7" t="inlineStr">
        <is>
          <t>Year 1</t>
        </is>
      </c>
      <c r="G12" s="20" t="n">
        <v>36000</v>
      </c>
      <c r="H12" s="20" t="n">
        <v>10800</v>
      </c>
      <c r="I12" s="21">
        <f>G12-H12</f>
        <v/>
      </c>
      <c r="J12" s="8">
        <f>IF(G12=0,0,H12/G12)</f>
        <v/>
      </c>
      <c r="K12" s="35" t="n">
        <v>3</v>
      </c>
      <c r="L12" s="8">
        <f>MIN(J12,1)</f>
        <v/>
      </c>
      <c r="M12" t="inlineStr">
        <is>
          <t>Stripe parking lot and garages</t>
        </is>
      </c>
      <c r="N12" s="7">
        <f>IF(E12="GC","1st Call","Other")</f>
        <v/>
      </c>
      <c r="O12" s="7">
        <f>IF(L12&gt;=1,"Complete",IF(L12&gt;0,"In Progress","Not Started"))</f>
        <v/>
      </c>
      <c r="Q12" s="35">
        <f>IFERROR(MID($A$1,FIND(" acq",$A$1)-4,4)*1,"")</f>
        <v/>
      </c>
      <c r="R12" s="7" t="n"/>
      <c r="S12" s="111" t="n"/>
    </row>
    <row r="13">
      <c r="A13" s="7" t="n">
        <v>73</v>
      </c>
      <c r="B13" s="7" t="inlineStr">
        <is>
          <t>84121</t>
        </is>
      </c>
      <c r="C13" s="7" t="inlineStr">
        <is>
          <t>Repair patio/balcony railings</t>
        </is>
      </c>
      <c r="D13" s="40" t="inlineStr">
        <is>
          <t>Secure all balcony and catwalk railings (custom pickets)</t>
        </is>
      </c>
      <c r="E13" s="41" t="inlineStr">
        <is>
          <t>GC</t>
        </is>
      </c>
      <c r="F13" s="7" t="inlineStr">
        <is>
          <t>Year 1</t>
        </is>
      </c>
      <c r="G13" s="20" t="n">
        <v>35000</v>
      </c>
      <c r="H13" s="20" t="n">
        <v>28000</v>
      </c>
      <c r="I13" s="21">
        <f>G13-H13</f>
        <v/>
      </c>
      <c r="J13" s="8">
        <f>IF(G13=0,0,H13/G13)</f>
        <v/>
      </c>
      <c r="K13" s="35" t="n">
        <v>2</v>
      </c>
      <c r="L13" s="8">
        <f>MIN(J13,1)</f>
        <v/>
      </c>
      <c r="M13" t="inlineStr">
        <is>
          <t>Secure all balcony and catwalk railings (custom pickets)</t>
        </is>
      </c>
      <c r="N13" s="7">
        <f>IF(E13="GC","1st Call","Other")</f>
        <v/>
      </c>
      <c r="O13" s="7">
        <f>IF(L13&gt;=1,"Complete",IF(L13&gt;0,"In Progress","Not Started"))</f>
        <v/>
      </c>
      <c r="Q13" s="35">
        <f>IFERROR(MID($A$1,FIND(" acq",$A$1)-4,4)*1,"")</f>
        <v/>
      </c>
      <c r="R13" s="7" t="n"/>
      <c r="S13" s="111" t="n"/>
    </row>
    <row r="14" ht="180" customHeight="1">
      <c r="A14" s="17" t="n">
        <v>87</v>
      </c>
      <c r="B14" s="7" t="inlineStr">
        <is>
          <t>84206</t>
        </is>
      </c>
      <c r="C14" s="7" t="inlineStr">
        <is>
          <t>Repair / replace wood siding</t>
        </is>
      </c>
      <c r="D14" s="40" t="inlineStr">
        <is>
          <t>Replace rotted T-111 siding
Damaged soffits were observed along the elevated walkway at Building A, isolated areas at the second-floor walkway soffit at Building F, and at the third-floor walkway soffit at Building D. Damaged T-111 siding near the ground surface was present at the north elevation of Building C, and paint chipping and bubbling was present at the ceiling of the tuck under parking at Building D. Repairs or replacement of damaged soffit locations, siding and tuck-under ceiling, and any damaged substructure materials is recommended.
Conduct an invasive inspection of the elevated walkway at Building A</t>
        </is>
      </c>
      <c r="E14" s="41" t="inlineStr">
        <is>
          <t>GC</t>
        </is>
      </c>
      <c r="F14" s="7" t="inlineStr">
        <is>
          <t>Year 1</t>
        </is>
      </c>
      <c r="G14" s="20" t="n">
        <v>35000</v>
      </c>
      <c r="H14" s="20" t="n">
        <v>28000</v>
      </c>
      <c r="I14" s="21">
        <f>G14-H14</f>
        <v/>
      </c>
      <c r="J14" s="8">
        <f>IF(G14=0,0,H14/G14)</f>
        <v/>
      </c>
      <c r="K14" s="35" t="n">
        <v>2</v>
      </c>
      <c r="L14" s="8">
        <f>MIN(J14,1)</f>
        <v/>
      </c>
      <c r="M14" t="inlineStr">
        <is>
          <t>Replace rotted T-111 siding
Damaged soffits were observed along the elevated walkway at Building A, isolated areas at the second-floor walkway soffit at Building F, and at the third-floor walkway soff</t>
        </is>
      </c>
      <c r="N14" s="7">
        <f>IF(E14="GC","1st Call","Other")</f>
        <v/>
      </c>
      <c r="O14" s="7">
        <f>IF(L14&gt;=1,"Complete",IF(L14&gt;0,"In Progress","Not Started"))</f>
        <v/>
      </c>
      <c r="Q14" s="35">
        <f>IFERROR(MID($A$1,FIND(" acq",$A$1)-4,4)*1,"")</f>
        <v/>
      </c>
      <c r="R14" s="7" t="n"/>
      <c r="S14" s="131" t="n">
        <v>46263</v>
      </c>
    </row>
    <row r="15">
      <c r="A15" s="7" t="n">
        <v>162</v>
      </c>
      <c r="B15" s="7" t="inlineStr">
        <is>
          <t>84210</t>
        </is>
      </c>
      <c r="C15" s="7" t="inlineStr">
        <is>
          <t>Common Area Light Fixtures</t>
        </is>
      </c>
      <c r="D15" s="40" t="inlineStr">
        <is>
          <t>Replace parking garage and parking lot lights to LED</t>
        </is>
      </c>
      <c r="E15" s="41" t="inlineStr">
        <is>
          <t>GC</t>
        </is>
      </c>
      <c r="F15" s="7" t="inlineStr">
        <is>
          <t>Year 1</t>
        </is>
      </c>
      <c r="G15" s="20" t="n">
        <v>32000</v>
      </c>
      <c r="H15" s="20" t="n">
        <v>25600</v>
      </c>
      <c r="I15" s="21">
        <f>G15-H15</f>
        <v/>
      </c>
      <c r="J15" s="8">
        <f>IF(G15=0,0,H15/G15)</f>
        <v/>
      </c>
      <c r="K15" s="35" t="n">
        <v>2</v>
      </c>
      <c r="L15" s="8">
        <f>MIN(J15,1)</f>
        <v/>
      </c>
      <c r="M15" t="inlineStr">
        <is>
          <t>Replace parking garage and parking lot lights to LED</t>
        </is>
      </c>
      <c r="N15" s="7">
        <f>IF(E15="GC","1st Call","Other")</f>
        <v/>
      </c>
      <c r="O15" s="7">
        <f>IF(L15&gt;=1,"Complete",IF(L15&gt;0,"In Progress","Not Started"))</f>
        <v/>
      </c>
      <c r="Q15" s="35">
        <f>IFERROR(MID($A$1,FIND(" acq",$A$1)-4,4)*1,"")</f>
        <v/>
      </c>
      <c r="R15" s="7" t="n"/>
      <c r="S15" s="111" t="n"/>
    </row>
    <row r="16">
      <c r="A16" s="17" t="n">
        <v>42</v>
      </c>
      <c r="B16" s="7" t="inlineStr">
        <is>
          <t>84340</t>
        </is>
      </c>
      <c r="C16" s="7" t="inlineStr">
        <is>
          <t>Playground equipment</t>
        </is>
      </c>
      <c r="D16" s="40" t="inlineStr">
        <is>
          <t>Enhance playground equipment</t>
        </is>
      </c>
      <c r="E16" s="67" t="inlineStr">
        <is>
          <t>Capex</t>
        </is>
      </c>
      <c r="F16" s="7" t="inlineStr">
        <is>
          <t>Year 1</t>
        </is>
      </c>
      <c r="G16" s="20" t="n">
        <v>30000</v>
      </c>
      <c r="H16" s="20" t="n">
        <v>0</v>
      </c>
      <c r="I16" s="21">
        <f>G16-H16</f>
        <v/>
      </c>
      <c r="J16" s="8">
        <f>IF(G16=0,0,H16/G16)</f>
        <v/>
      </c>
      <c r="K16" s="35" t="inlineStr">
        <is>
          <t>N/A</t>
        </is>
      </c>
      <c r="L16" s="8">
        <f>MIN(J16,1)</f>
        <v/>
      </c>
      <c r="M16" t="inlineStr">
        <is>
          <t>Enhance playground equipment</t>
        </is>
      </c>
      <c r="N16" s="7">
        <f>IF(E16="GC","1st Call","Other")</f>
        <v/>
      </c>
      <c r="O16" s="7">
        <f>IF(L16&gt;=1,"Complete",IF(L16&gt;0,"In Progress","Not Started"))</f>
        <v/>
      </c>
      <c r="Q16" s="35">
        <f>IFERROR(MID($A$1,FIND(" acq",$A$1)-4,4)*1,"")</f>
        <v/>
      </c>
      <c r="R16" s="7" t="n"/>
      <c r="S16" s="111" t="n"/>
    </row>
    <row r="17">
      <c r="A17" s="7" t="n">
        <v>124</v>
      </c>
      <c r="B17" s="7" t="inlineStr">
        <is>
          <t>84103</t>
        </is>
      </c>
      <c r="C17" s="7" t="inlineStr">
        <is>
          <t>Signage - Building identification</t>
        </is>
      </c>
      <c r="D17" s="40" t="inlineStr">
        <is>
          <t>Site Rebrand - New Building Signage/New Door Numbers</t>
        </is>
      </c>
      <c r="E17" s="67" t="inlineStr">
        <is>
          <t>Capex</t>
        </is>
      </c>
      <c r="F17" s="7" t="inlineStr">
        <is>
          <t>Year 1</t>
        </is>
      </c>
      <c r="G17" s="20" t="n">
        <v>30000</v>
      </c>
      <c r="H17" s="20" t="n">
        <v>0</v>
      </c>
      <c r="I17" s="21">
        <f>G17-H17</f>
        <v/>
      </c>
      <c r="J17" s="8">
        <f>IF(G17=0,0,H17/G17)</f>
        <v/>
      </c>
      <c r="K17" s="35" t="inlineStr">
        <is>
          <t>N/A</t>
        </is>
      </c>
      <c r="L17" s="8">
        <f>MIN(J17,1)</f>
        <v/>
      </c>
      <c r="M17" t="inlineStr">
        <is>
          <t>Site Rebrand - New Building Signage/New Door Numbers</t>
        </is>
      </c>
      <c r="N17" s="7">
        <f>IF(E17="GC","1st Call","Other")</f>
        <v/>
      </c>
      <c r="O17" s="7">
        <f>IF(L17&gt;=1,"Complete",IF(L17&gt;0,"In Progress","Not Started"))</f>
        <v/>
      </c>
      <c r="Q17" s="35">
        <f>IFERROR(MID($A$1,FIND(" acq",$A$1)-4,4)*1,"")</f>
        <v/>
      </c>
      <c r="R17" s="7" t="n"/>
      <c r="S17" s="111" t="n"/>
    </row>
    <row r="18">
      <c r="A18" s="17" t="n">
        <v>122</v>
      </c>
      <c r="B18" s="7" t="inlineStr">
        <is>
          <t>84290</t>
        </is>
      </c>
      <c r="C18" s="7" t="inlineStr">
        <is>
          <t>Signage - Entry Monument</t>
        </is>
      </c>
      <c r="D18" s="40" t="inlineStr">
        <is>
          <t>Site Rebrand - New Monument Sign</t>
        </is>
      </c>
      <c r="E18" s="67" t="inlineStr">
        <is>
          <t>Capex</t>
        </is>
      </c>
      <c r="F18" s="7" t="inlineStr">
        <is>
          <t>Year 1</t>
        </is>
      </c>
      <c r="G18" s="20" t="n">
        <v>25000</v>
      </c>
      <c r="H18" s="20" t="n">
        <v>0</v>
      </c>
      <c r="I18" s="21">
        <f>G18-H18</f>
        <v/>
      </c>
      <c r="J18" s="8">
        <f>IF(G18=0,0,H18/G18)</f>
        <v/>
      </c>
      <c r="K18" s="35" t="inlineStr">
        <is>
          <t>N/A</t>
        </is>
      </c>
      <c r="L18" s="8">
        <f>MIN(J18,1)</f>
        <v/>
      </c>
      <c r="M18" t="inlineStr">
        <is>
          <t>Site Rebrand - New Monument Sign</t>
        </is>
      </c>
      <c r="N18" s="7">
        <f>IF(E18="GC","1st Call","Other")</f>
        <v/>
      </c>
      <c r="O18" s="7">
        <f>IF(L18&gt;=1,"Complete",IF(L18&gt;0,"In Progress","Not Started"))</f>
        <v/>
      </c>
      <c r="Q18" s="35">
        <f>IFERROR(MID($A$1,FIND(" acq",$A$1)-4,4)*1,"")</f>
        <v/>
      </c>
      <c r="R18" s="7" t="n"/>
      <c r="S18" s="111" t="n"/>
    </row>
    <row r="19" ht="180" customHeight="1">
      <c r="A19" s="7" t="n">
        <v>161</v>
      </c>
      <c r="B19" s="7" t="inlineStr">
        <is>
          <t>84210</t>
        </is>
      </c>
      <c r="C19" s="7" t="inlineStr">
        <is>
          <t>Electrical Distribution</t>
        </is>
      </c>
      <c r="D19" s="40" t="inlineStr">
        <is>
          <t>Repair electric to pole lights and photo cells
General electrical deficiencies were observed. The general deficiencies noted are: 1) The bollard lights (4 units) are not functioning, 2) The apartment entry light is damaged at building-C 301C, 3) The breaker filler is missing at the electrical panel located on the exterior wall of Building-C, 4) A data outlet in B103 is missing a plate, and 5) Ground Fault Circuit Interrupters (GFCIs) need to be added in the kitchens of classic units and the first-phase renovated kitchens to enhance electrical safety and ensure compliance with modern electrical codes. Based on the current condition, we recommend budgeting for a review of these and similar areas with repairs made as needed.</t>
        </is>
      </c>
      <c r="E19" s="41" t="inlineStr">
        <is>
          <t>GC</t>
        </is>
      </c>
      <c r="F19" s="7" t="inlineStr">
        <is>
          <t>Year 1</t>
        </is>
      </c>
      <c r="G19" s="20" t="n">
        <v>24400</v>
      </c>
      <c r="H19" s="20" t="n">
        <v>19520</v>
      </c>
      <c r="I19" s="21">
        <f>G19-H19</f>
        <v/>
      </c>
      <c r="J19" s="8">
        <f>IF(G19=0,0,H19/G19)</f>
        <v/>
      </c>
      <c r="K19" s="35" t="n">
        <v>2</v>
      </c>
      <c r="L19" s="8">
        <f>MIN(J19,1)</f>
        <v/>
      </c>
      <c r="M19" t="inlineStr">
        <is>
          <t xml:space="preserve">Repair electric to pole lights and photo cells
General electrical deficiencies were observed. The general deficiencies noted are: 1) The bollard lights (4 units) are not functioning, 2) The apartment </t>
        </is>
      </c>
      <c r="N19" s="7">
        <f>IF(E19="GC","1st Call","Other")</f>
        <v/>
      </c>
      <c r="O19" s="7">
        <f>IF(L19&gt;=1,"Complete",IF(L19&gt;0,"In Progress","Not Started"))</f>
        <v/>
      </c>
      <c r="Q19" s="35">
        <f>IFERROR(MID($A$1,FIND(" acq",$A$1)-4,4)*1,"")</f>
        <v/>
      </c>
      <c r="R19" s="7" t="n"/>
      <c r="S19" s="111" t="n"/>
    </row>
    <row r="20">
      <c r="A20" s="17" t="n">
        <v>153</v>
      </c>
      <c r="B20" s="7" t="inlineStr">
        <is>
          <t>84385</t>
        </is>
      </c>
      <c r="C20" s="7" t="inlineStr">
        <is>
          <t>Sanitary Sewer Piping</t>
        </is>
      </c>
      <c r="D20" s="40" t="inlineStr">
        <is>
          <t>Cleanout replacement; Hydrojet as needed</t>
        </is>
      </c>
      <c r="E20" s="67" t="inlineStr">
        <is>
          <t>Capex</t>
        </is>
      </c>
      <c r="F20" s="7" t="inlineStr">
        <is>
          <t>Year 1</t>
        </is>
      </c>
      <c r="G20" s="20" t="n">
        <v>24150</v>
      </c>
      <c r="H20" s="20" t="n">
        <v>3967</v>
      </c>
      <c r="I20" s="21">
        <f>G20-H20</f>
        <v/>
      </c>
      <c r="J20" s="8">
        <f>IF(G20=0,0,H20/G20)</f>
        <v/>
      </c>
      <c r="K20" s="35" t="inlineStr">
        <is>
          <t>N/A</t>
        </is>
      </c>
      <c r="L20" s="8">
        <f>MIN(J20,1)</f>
        <v/>
      </c>
      <c r="M20" t="inlineStr">
        <is>
          <t>Cleanout replacement; Hydrojet as needed</t>
        </is>
      </c>
      <c r="N20" s="7">
        <f>IF(E20="GC","1st Call","Other")</f>
        <v/>
      </c>
      <c r="O20" s="7">
        <f>IF(L20&gt;=1,"Complete",IF(L20&gt;0,"In Progress","Not Started"))</f>
        <v/>
      </c>
      <c r="Q20" s="35">
        <f>IFERROR(MID($A$1,FIND(" acq",$A$1)-4,4)*1,"")</f>
        <v/>
      </c>
      <c r="R20" s="7" t="n"/>
      <c r="S20" s="111" t="n"/>
    </row>
    <row r="21">
      <c r="A21" s="7" t="n">
        <v>28</v>
      </c>
      <c r="B21" s="7" t="inlineStr">
        <is>
          <t>84205</t>
        </is>
      </c>
      <c r="C21" s="7" t="inlineStr">
        <is>
          <t>Fences &amp; gates - site perimeter</t>
        </is>
      </c>
      <c r="D21" s="40" t="inlineStr">
        <is>
          <t>Repair and paint fence</t>
        </is>
      </c>
      <c r="E21" s="41" t="inlineStr">
        <is>
          <t>GC</t>
        </is>
      </c>
      <c r="F21" s="7" t="inlineStr">
        <is>
          <t>Year 1</t>
        </is>
      </c>
      <c r="G21" s="20" t="n">
        <v>21000</v>
      </c>
      <c r="H21" s="20" t="n">
        <v>10500</v>
      </c>
      <c r="I21" s="21">
        <f>G21-H21</f>
        <v/>
      </c>
      <c r="J21" s="8">
        <f>IF(G21=0,0,H21/G21)</f>
        <v/>
      </c>
      <c r="K21" s="35" t="n">
        <v>3</v>
      </c>
      <c r="L21" s="8">
        <f>MIN(J21,1)</f>
        <v/>
      </c>
      <c r="M21" t="inlineStr">
        <is>
          <t>Repair and paint fence</t>
        </is>
      </c>
      <c r="N21" s="7">
        <f>IF(E21="GC","1st Call","Other")</f>
        <v/>
      </c>
      <c r="O21" s="7">
        <f>IF(L21&gt;=1,"Complete",IF(L21&gt;0,"In Progress","Not Started"))</f>
        <v/>
      </c>
      <c r="Q21" s="35">
        <f>IFERROR(MID($A$1,FIND(" acq",$A$1)-4,4)*1,"")</f>
        <v/>
      </c>
      <c r="R21" s="7" t="n"/>
      <c r="S21" s="111" t="n"/>
    </row>
    <row r="22">
      <c r="A22" s="17" t="n">
        <v>77</v>
      </c>
      <c r="B22" s="7" t="inlineStr">
        <is>
          <t>84433</t>
        </is>
      </c>
      <c r="C22" s="7" t="inlineStr">
        <is>
          <t>Asphalt composite shingle roofing</t>
        </is>
      </c>
      <c r="D22" s="40" t="inlineStr">
        <is>
          <t>Roof tune up on 7 buildings</t>
        </is>
      </c>
      <c r="E22" s="41" t="inlineStr">
        <is>
          <t>GC</t>
        </is>
      </c>
      <c r="F22" s="7" t="inlineStr">
        <is>
          <t>Year 1</t>
        </is>
      </c>
      <c r="G22" s="20" t="n">
        <v>21000</v>
      </c>
      <c r="H22" s="20" t="n">
        <v>21000</v>
      </c>
      <c r="I22" s="21">
        <f>G22-H22</f>
        <v/>
      </c>
      <c r="J22" s="8">
        <f>IF(G22=0,0,H22/G22)</f>
        <v/>
      </c>
      <c r="K22" s="35" t="n">
        <v>0</v>
      </c>
      <c r="L22" s="8">
        <f>MIN(J22,1)</f>
        <v/>
      </c>
      <c r="M22" t="inlineStr">
        <is>
          <t>Roof tune up on 7 buildings</t>
        </is>
      </c>
      <c r="N22" s="7">
        <f>IF(E22="GC","1st Call","Other")</f>
        <v/>
      </c>
      <c r="O22" s="7">
        <f>IF(L22&gt;=1,"Complete",IF(L22&gt;0,"In Progress","Not Started"))</f>
        <v/>
      </c>
      <c r="Q22" s="35">
        <f>IFERROR(MID($A$1,FIND(" acq",$A$1)-4,4)*1,"")</f>
        <v/>
      </c>
      <c r="R22" s="7" t="n"/>
      <c r="S22" s="111" t="n"/>
    </row>
    <row r="23">
      <c r="A23" s="7" t="n">
        <v>83</v>
      </c>
      <c r="B23" s="7" t="inlineStr">
        <is>
          <t>84433</t>
        </is>
      </c>
      <c r="C23" s="7" t="inlineStr">
        <is>
          <t>Flashing</t>
        </is>
      </c>
      <c r="D23" s="40" t="inlineStr">
        <is>
          <t>Replace damaged drip edge on cat walks</t>
        </is>
      </c>
      <c r="E23" s="41" t="inlineStr">
        <is>
          <t>GC</t>
        </is>
      </c>
      <c r="F23" s="7" t="inlineStr">
        <is>
          <t>Year 1</t>
        </is>
      </c>
      <c r="G23" s="20" t="n">
        <v>21000</v>
      </c>
      <c r="H23" s="20" t="n">
        <v>16800</v>
      </c>
      <c r="I23" s="21">
        <f>G23-H23</f>
        <v/>
      </c>
      <c r="J23" s="8">
        <f>IF(G23=0,0,H23/G23)</f>
        <v/>
      </c>
      <c r="K23" s="35" t="n">
        <v>2</v>
      </c>
      <c r="L23" s="8">
        <f>MIN(J23,1)</f>
        <v/>
      </c>
      <c r="M23" t="inlineStr">
        <is>
          <t>Replace damaged drip edge on cat walks</t>
        </is>
      </c>
      <c r="N23" s="7">
        <f>IF(E23="GC","1st Call","Other")</f>
        <v/>
      </c>
      <c r="O23" s="7">
        <f>IF(L23&gt;=1,"Complete",IF(L23&gt;0,"In Progress","Not Started"))</f>
        <v/>
      </c>
      <c r="Q23" s="35">
        <f>IFERROR(MID($A$1,FIND(" acq",$A$1)-4,4)*1,"")</f>
        <v/>
      </c>
      <c r="R23" s="7" t="n"/>
      <c r="S23" s="111" t="n"/>
    </row>
    <row r="24" ht="60" customHeight="1">
      <c r="A24" s="17" t="n">
        <v>25</v>
      </c>
      <c r="B24" s="7" t="inlineStr">
        <is>
          <t>84115</t>
        </is>
      </c>
      <c r="C24" s="7" t="inlineStr">
        <is>
          <t>Sidewalks</t>
        </is>
      </c>
      <c r="D24" s="40" t="inlineStr">
        <is>
          <t>Repair trip Hazards
Damaged concrete sidewalk was present at the walkway south of Building G. Repairs are recommended.
Repair areas of deteriorated/damaged concrete sidewalk</t>
        </is>
      </c>
      <c r="E24" s="41" t="inlineStr">
        <is>
          <t>GC</t>
        </is>
      </c>
      <c r="F24" s="7" t="inlineStr">
        <is>
          <t>Year 1</t>
        </is>
      </c>
      <c r="G24" s="20" t="n">
        <v>18000</v>
      </c>
      <c r="H24" s="20" t="n">
        <v>10800</v>
      </c>
      <c r="I24" s="21">
        <f>G24-H24</f>
        <v/>
      </c>
      <c r="J24" s="8">
        <f>IF(G24=0,0,H24/G24)</f>
        <v/>
      </c>
      <c r="K24" s="35" t="n">
        <v>2</v>
      </c>
      <c r="L24" s="8">
        <f>MIN(J24,1)</f>
        <v/>
      </c>
      <c r="M24" t="inlineStr">
        <is>
          <t>Repair trip Hazards
Damaged concrete sidewalk was present at the walkway south of Building G. Repairs are recommended.
Repair areas of deteriorated/damaged concrete sidewalk</t>
        </is>
      </c>
      <c r="N24" s="7">
        <f>IF(E24="GC","1st Call","Other")</f>
        <v/>
      </c>
      <c r="O24" s="7">
        <f>IF(L24&gt;=1,"Complete",IF(L24&gt;0,"In Progress","Not Started"))</f>
        <v/>
      </c>
      <c r="Q24" s="35">
        <f>IFERROR(MID($A$1,FIND(" acq",$A$1)-4,4)*1,"")</f>
        <v/>
      </c>
      <c r="R24" s="7" t="n"/>
      <c r="S24" s="111" t="n"/>
    </row>
    <row r="25" ht="105" customHeight="1">
      <c r="A25" s="7" t="n">
        <v>133</v>
      </c>
      <c r="B25" s="7" t="inlineStr">
        <is>
          <t>84211</t>
        </is>
      </c>
      <c r="C25" s="7" t="inlineStr">
        <is>
          <t>General Fire Alarm Deficiencies</t>
        </is>
      </c>
      <c r="D25" s="40" t="inlineStr">
        <is>
          <t>General fire alarm deficiencies were observed. The general deficiency noted is: expired smoke detectors throughout the buildings need to be replaced to ensure the safety of residents and compliance with fire safety regulations. Based on the current condition, we recommend budgeting for a review of these with replacements that include combination carbon monoxide and smoke combination detectors in areas above garages.</t>
        </is>
      </c>
      <c r="E25" s="67" t="inlineStr">
        <is>
          <t>Capex</t>
        </is>
      </c>
      <c r="F25" s="7" t="inlineStr">
        <is>
          <t>Year 1</t>
        </is>
      </c>
      <c r="G25" s="20" t="n">
        <v>16100</v>
      </c>
      <c r="H25" s="20" t="n">
        <v>8112</v>
      </c>
      <c r="I25" s="21">
        <f>G25-H25</f>
        <v/>
      </c>
      <c r="J25" s="8">
        <f>IF(G25=0,0,H25/G25)</f>
        <v/>
      </c>
      <c r="K25" s="35" t="inlineStr">
        <is>
          <t>N/A</t>
        </is>
      </c>
      <c r="L25" s="8">
        <f>MIN(J25,1)</f>
        <v/>
      </c>
      <c r="M25" t="inlineStr">
        <is>
          <t>General fire alarm deficiencies were observed. The general deficiency noted is: expired smoke detectors throughout the buildings need to be replaced to ensure the safety of residents and compliance wi</t>
        </is>
      </c>
      <c r="N25" s="7">
        <f>IF(E25="GC","1st Call","Other")</f>
        <v/>
      </c>
      <c r="O25" s="7">
        <f>IF(L25&gt;=1,"Complete",IF(L25&gt;0,"In Progress","Not Started"))</f>
        <v/>
      </c>
      <c r="Q25" s="35">
        <f>IFERROR(MID($A$1,FIND(" acq",$A$1)-4,4)*1,"")</f>
        <v/>
      </c>
      <c r="R25" s="7" t="n"/>
      <c r="S25" s="111" t="n"/>
    </row>
    <row r="26">
      <c r="A26" s="17" t="n">
        <v>46</v>
      </c>
      <c r="B26" s="7" t="inlineStr">
        <is>
          <t>84111</t>
        </is>
      </c>
      <c r="C26" s="7" t="inlineStr">
        <is>
          <t>Dumpster enclosures</t>
        </is>
      </c>
      <c r="D26" s="40" t="inlineStr">
        <is>
          <t>Replace fencing on all dumpster enclosures Custom Pickets</t>
        </is>
      </c>
      <c r="E26" s="41" t="inlineStr">
        <is>
          <t>GC</t>
        </is>
      </c>
      <c r="F26" s="7" t="inlineStr">
        <is>
          <t>Year 1</t>
        </is>
      </c>
      <c r="G26" s="20" t="n">
        <v>15000</v>
      </c>
      <c r="H26" s="20" t="n">
        <v>12000</v>
      </c>
      <c r="I26" s="21">
        <f>G26-H26</f>
        <v/>
      </c>
      <c r="J26" s="8">
        <f>IF(G26=0,0,H26/G26)</f>
        <v/>
      </c>
      <c r="K26" s="35" t="n">
        <v>2</v>
      </c>
      <c r="L26" s="8">
        <f>MIN(J26,1)</f>
        <v/>
      </c>
      <c r="M26" t="inlineStr">
        <is>
          <t>Replace fencing on all dumpster enclosures Custom Pickets</t>
        </is>
      </c>
      <c r="N26" s="7">
        <f>IF(E26="GC","1st Call","Other")</f>
        <v/>
      </c>
      <c r="O26" s="7">
        <f>IF(L26&gt;=1,"Complete",IF(L26&gt;0,"In Progress","Not Started"))</f>
        <v/>
      </c>
      <c r="Q26" s="35">
        <f>IFERROR(MID($A$1,FIND(" acq",$A$1)-4,4)*1,"")</f>
        <v/>
      </c>
      <c r="R26" s="7" t="n"/>
      <c r="S26" s="111" t="n"/>
    </row>
    <row r="27">
      <c r="A27" s="7" t="n">
        <v>82</v>
      </c>
      <c r="B27" s="7" t="inlineStr">
        <is>
          <t>83439</t>
        </is>
      </c>
      <c r="C27" s="7" t="inlineStr">
        <is>
          <t>Gutters &amp; downspouts</t>
        </is>
      </c>
      <c r="D27" s="40" t="inlineStr">
        <is>
          <t>Clean and secure gutters and down spouts</t>
        </is>
      </c>
      <c r="E27" s="41" t="inlineStr">
        <is>
          <t>GC</t>
        </is>
      </c>
      <c r="F27" s="7" t="inlineStr">
        <is>
          <t>Year 1</t>
        </is>
      </c>
      <c r="G27" s="20" t="n">
        <v>14000</v>
      </c>
      <c r="H27" s="20" t="n">
        <v>14000</v>
      </c>
      <c r="I27" s="21">
        <f>G27-H27</f>
        <v/>
      </c>
      <c r="J27" s="8">
        <f>IF(G27=0,0,H27/G27)</f>
        <v/>
      </c>
      <c r="K27" s="35" t="n">
        <v>0</v>
      </c>
      <c r="L27" s="8">
        <f>MIN(J27,1)</f>
        <v/>
      </c>
      <c r="M27" t="inlineStr">
        <is>
          <t>Clean and secure gutters and down spouts</t>
        </is>
      </c>
      <c r="N27" s="7">
        <f>IF(E27="GC","1st Call","Other")</f>
        <v/>
      </c>
      <c r="O27" s="7">
        <f>IF(L27&gt;=1,"Complete",IF(L27&gt;0,"In Progress","Not Started"))</f>
        <v/>
      </c>
      <c r="Q27" s="35">
        <f>IFERROR(MID($A$1,FIND(" acq",$A$1)-4,4)*1,"")</f>
        <v/>
      </c>
      <c r="R27" s="7" t="n"/>
      <c r="S27" s="111" t="n"/>
    </row>
    <row r="28">
      <c r="A28" s="17" t="n">
        <v>84</v>
      </c>
      <c r="B28" s="7" t="inlineStr">
        <is>
          <t>84433</t>
        </is>
      </c>
      <c r="C28" s="7" t="inlineStr">
        <is>
          <t xml:space="preserve">Sealants &amp; caulking </t>
        </is>
      </c>
      <c r="D28" s="40" t="inlineStr">
        <is>
          <t>Sealants &amp; caulking</t>
        </is>
      </c>
      <c r="E28" s="41" t="inlineStr">
        <is>
          <t>GC</t>
        </is>
      </c>
      <c r="F28" s="7" t="inlineStr">
        <is>
          <t>Year 1</t>
        </is>
      </c>
      <c r="G28" s="20" t="n">
        <v>14000</v>
      </c>
      <c r="H28" s="20" t="n">
        <v>14000</v>
      </c>
      <c r="I28" s="21">
        <f>G28-H28</f>
        <v/>
      </c>
      <c r="J28" s="8">
        <f>IF(G28=0,0,H28/G28)</f>
        <v/>
      </c>
      <c r="K28" s="35" t="n">
        <v>0</v>
      </c>
      <c r="L28" s="8">
        <f>MIN(J28,1)</f>
        <v/>
      </c>
      <c r="M28" t="inlineStr">
        <is>
          <t>Sealants &amp; caulking</t>
        </is>
      </c>
      <c r="N28" s="7">
        <f>IF(E28="GC","1st Call","Other")</f>
        <v/>
      </c>
      <c r="O28" s="7">
        <f>IF(L28&gt;=1,"Complete",IF(L28&gt;0,"In Progress","Not Started"))</f>
        <v/>
      </c>
      <c r="Q28" s="35">
        <f>IFERROR(MID($A$1,FIND(" acq",$A$1)-4,4)*1,"")</f>
        <v/>
      </c>
      <c r="R28" s="7" t="n"/>
      <c r="S28" s="111" t="n"/>
    </row>
    <row r="29">
      <c r="A29" s="7" t="n">
        <v>71</v>
      </c>
      <c r="B29" s="7" t="inlineStr">
        <is>
          <t>84121</t>
        </is>
      </c>
      <c r="C29" s="7" t="inlineStr">
        <is>
          <t>Repair exterior stair railings</t>
        </is>
      </c>
      <c r="D29" s="40" t="inlineStr">
        <is>
          <t>Repair and secure stair railings</t>
        </is>
      </c>
      <c r="E29" s="41" t="inlineStr">
        <is>
          <t>GC</t>
        </is>
      </c>
      <c r="F29" s="7" t="inlineStr">
        <is>
          <t>Year 1</t>
        </is>
      </c>
      <c r="G29" s="20" t="n">
        <v>12000</v>
      </c>
      <c r="H29" s="20" t="n">
        <v>9600</v>
      </c>
      <c r="I29" s="21">
        <f>G29-H29</f>
        <v/>
      </c>
      <c r="J29" s="8">
        <f>IF(G29=0,0,H29/G29)</f>
        <v/>
      </c>
      <c r="K29" s="35" t="n">
        <v>2</v>
      </c>
      <c r="L29" s="8">
        <f>MIN(J29,1)</f>
        <v/>
      </c>
      <c r="M29" t="inlineStr">
        <is>
          <t>Repair and secure stair railings</t>
        </is>
      </c>
      <c r="N29" s="7">
        <f>IF(E29="GC","1st Call","Other")</f>
        <v/>
      </c>
      <c r="O29" s="7">
        <f>IF(L29&gt;=1,"Complete",IF(L29&gt;0,"In Progress","Not Started"))</f>
        <v/>
      </c>
      <c r="Q29" s="35">
        <f>IFERROR(MID($A$1,FIND(" acq",$A$1)-4,4)*1,"")</f>
        <v/>
      </c>
      <c r="R29" s="7" t="n"/>
      <c r="S29" s="111" t="n"/>
    </row>
    <row r="30">
      <c r="A30" s="17" t="n">
        <v>119</v>
      </c>
      <c r="B30" s="7" t="inlineStr">
        <is>
          <t>84211</t>
        </is>
      </c>
      <c r="C30" s="7" t="inlineStr">
        <is>
          <t>Fire protection</t>
        </is>
      </c>
      <c r="D30" s="40" t="inlineStr">
        <is>
          <t>Fire protection - Fire Stops</t>
        </is>
      </c>
      <c r="E30" s="67" t="inlineStr">
        <is>
          <t>Capex</t>
        </is>
      </c>
      <c r="F30" s="7" t="inlineStr">
        <is>
          <t>Year 1</t>
        </is>
      </c>
      <c r="G30" s="20" t="n">
        <v>10584</v>
      </c>
      <c r="H30" s="20" t="n">
        <v>10381</v>
      </c>
      <c r="I30" s="21">
        <f>G30-H30</f>
        <v/>
      </c>
      <c r="J30" s="8">
        <f>IF(G30=0,0,H30/G30)</f>
        <v/>
      </c>
      <c r="K30" s="35" t="inlineStr">
        <is>
          <t>N/A</t>
        </is>
      </c>
      <c r="L30" s="8">
        <f>MIN(J30,1)</f>
        <v/>
      </c>
      <c r="M30" t="inlineStr">
        <is>
          <t>Fire protection - Fire Stops</t>
        </is>
      </c>
      <c r="N30" s="7">
        <f>IF(E30="GC","1st Call","Other")</f>
        <v/>
      </c>
      <c r="O30" s="7">
        <f>IF(L30&gt;=1,"Complete",IF(L30&gt;0,"In Progress","Not Started"))</f>
        <v/>
      </c>
      <c r="Q30" s="35">
        <f>IFERROR(MID($A$1,FIND(" acq",$A$1)-4,4)*1,"")</f>
        <v/>
      </c>
      <c r="R30" s="7" t="n"/>
      <c r="S30" s="111" t="n"/>
    </row>
    <row r="31" ht="30" customHeight="1">
      <c r="A31" s="7" t="n">
        <v>16</v>
      </c>
      <c r="B31" s="7" t="inlineStr">
        <is>
          <t>84303</t>
        </is>
      </c>
      <c r="C31" s="7" t="inlineStr">
        <is>
          <t>Landscape Cleanup and Enhancements</t>
        </is>
      </c>
      <c r="D31" s="40" t="inlineStr">
        <is>
          <t>Isolated locations of tree overgrowth at building elevations were observed. Tree trimming is recommended</t>
        </is>
      </c>
      <c r="E31" s="69" t="inlineStr">
        <is>
          <t>PMC</t>
        </is>
      </c>
      <c r="F31" s="7" t="inlineStr">
        <is>
          <t>Year 1</t>
        </is>
      </c>
      <c r="G31" s="20" t="n">
        <v>5000</v>
      </c>
      <c r="H31" s="20" t="n">
        <v>0</v>
      </c>
      <c r="I31" s="21">
        <f>G31-H31</f>
        <v/>
      </c>
      <c r="J31" s="8">
        <f>IF(G31=0,0,H31/G31)</f>
        <v/>
      </c>
      <c r="K31" s="35" t="inlineStr">
        <is>
          <t>N/A</t>
        </is>
      </c>
      <c r="L31" s="8">
        <f>MIN(J31,1)</f>
        <v/>
      </c>
      <c r="M31" t="inlineStr">
        <is>
          <t>Isolated locations of tree overgrowth at building elevations were observed. Tree trimming is recommended</t>
        </is>
      </c>
      <c r="N31" s="7">
        <f>IF(E31="GC","1st Call","Other")</f>
        <v/>
      </c>
      <c r="O31" s="7">
        <f>IF(L31&gt;=1,"Complete",IF(L31&gt;0,"In Progress","Not Started"))</f>
        <v/>
      </c>
      <c r="Q31" s="35">
        <f>IFERROR(MID($A$1,FIND(" acq",$A$1)-4,4)*1,"")</f>
        <v/>
      </c>
      <c r="R31" s="7" t="n"/>
      <c r="S31" s="131" t="n">
        <v>46263</v>
      </c>
    </row>
    <row r="32" ht="60" customHeight="1">
      <c r="A32" s="17" t="n">
        <v>164</v>
      </c>
      <c r="B32" s="7" t="inlineStr">
        <is>
          <t>84210</t>
        </is>
      </c>
      <c r="C32" s="7" t="inlineStr">
        <is>
          <t>Organize Electrical Wiring</t>
        </is>
      </c>
      <c r="D32" s="40" t="inlineStr">
        <is>
          <t>The surface raceway in Building-C, unit C303, requires repair to ensure the proper protection and organization of electrical wiring. Based on the current condition, we recommend budgeting for review of all locations with repairs made as needed</t>
        </is>
      </c>
      <c r="E32" s="41" t="inlineStr">
        <is>
          <t>GC</t>
        </is>
      </c>
      <c r="F32" s="7" t="inlineStr">
        <is>
          <t>Year 1</t>
        </is>
      </c>
      <c r="G32" s="20" t="n">
        <v>5000</v>
      </c>
      <c r="H32" s="20" t="n">
        <v>4000</v>
      </c>
      <c r="I32" s="21">
        <f>G32-H32</f>
        <v/>
      </c>
      <c r="J32" s="8">
        <f>IF(G32=0,0,H32/G32)</f>
        <v/>
      </c>
      <c r="K32" s="35" t="n">
        <v>2</v>
      </c>
      <c r="L32" s="8">
        <f>MIN(J32,1)</f>
        <v/>
      </c>
      <c r="M32" t="inlineStr">
        <is>
          <t>The surface raceway in Building-C, unit C303, requires repair to ensure the proper protection and organization of electrical wiring. Based on the current condition, we recommend budgeting for review o</t>
        </is>
      </c>
      <c r="N32" s="7">
        <f>IF(E32="GC","1st Call","Other")</f>
        <v/>
      </c>
      <c r="O32" s="7">
        <f>IF(L32&gt;=1,"Complete",IF(L32&gt;0,"In Progress","Not Started"))</f>
        <v/>
      </c>
      <c r="Q32" s="35">
        <f>IFERROR(MID($A$1,FIND(" acq",$A$1)-4,4)*1,"")</f>
        <v/>
      </c>
      <c r="R32" s="7" t="n"/>
      <c r="S32" s="111" t="n"/>
    </row>
    <row r="33" ht="30" customHeight="1">
      <c r="A33" s="7" t="n">
        <v>24</v>
      </c>
      <c r="B33" s="7" t="inlineStr">
        <is>
          <t>84115</t>
        </is>
      </c>
      <c r="C33" s="7" t="inlineStr">
        <is>
          <t>Curbing Repairs</t>
        </is>
      </c>
      <c r="D33" s="40" t="inlineStr">
        <is>
          <t>Damaged curbing was present southeast of Building C and at the east entrance to Building E. Repairs are recommended.</t>
        </is>
      </c>
      <c r="E33" s="41" t="inlineStr">
        <is>
          <t>GC</t>
        </is>
      </c>
      <c r="F33" s="7" t="inlineStr">
        <is>
          <t>Year 1</t>
        </is>
      </c>
      <c r="G33" s="20" t="n">
        <v>1500</v>
      </c>
      <c r="H33" s="20" t="n">
        <v>2000</v>
      </c>
      <c r="I33" s="21">
        <f>G33-H33</f>
        <v/>
      </c>
      <c r="J33" s="8">
        <f>IF(G33=0,0,H33/G33)</f>
        <v/>
      </c>
      <c r="K33" s="35" t="n">
        <v>0</v>
      </c>
      <c r="L33" s="8">
        <f>MIN(J33,1)</f>
        <v/>
      </c>
      <c r="M33" t="inlineStr">
        <is>
          <t>Damaged curbing was present southeast of Building C and at the east entrance to Building E. Repairs are recommended.</t>
        </is>
      </c>
      <c r="N33" s="7">
        <f>IF(E33="GC","1st Call","Other")</f>
        <v/>
      </c>
      <c r="O33" s="7">
        <f>IF(L33&gt;=1,"Complete",IF(L33&gt;0,"In Progress","Not Started"))</f>
        <v/>
      </c>
      <c r="Q33" s="35">
        <f>IFERROR(MID($A$1,FIND(" acq",$A$1)-4,4)*1,"")</f>
        <v/>
      </c>
      <c r="R33" s="7" t="n"/>
      <c r="S33" s="131" t="n">
        <v>46263</v>
      </c>
    </row>
    <row r="34" ht="60" customHeight="1">
      <c r="A34" s="17" t="n">
        <v>38</v>
      </c>
      <c r="B34" s="7" t="inlineStr">
        <is>
          <t>83520</t>
        </is>
      </c>
      <c r="C34" s="7" t="inlineStr">
        <is>
          <t>Install ADA-Compliant Curb Cut Ramps</t>
        </is>
      </c>
      <c r="D34" s="40" t="inlineStr">
        <is>
          <t>ADA-compliant curb cut ramps are not present on accessible route at the subject property. Inclusion of ADA-compliant curb cut ramps is recommended.
Install compliant curb cuts/ramps on accessible route</t>
        </is>
      </c>
      <c r="E34" s="69" t="inlineStr">
        <is>
          <t>PMC</t>
        </is>
      </c>
      <c r="F34" s="7" t="inlineStr">
        <is>
          <t>Year 1</t>
        </is>
      </c>
      <c r="G34" s="20" t="n">
        <v>1200</v>
      </c>
      <c r="H34" s="20" t="n">
        <v>9265</v>
      </c>
      <c r="I34" s="21">
        <f>G34-H34</f>
        <v/>
      </c>
      <c r="J34" s="8">
        <f>IF(G34=0,0,H34/G34)</f>
        <v/>
      </c>
      <c r="K34" s="35" t="inlineStr">
        <is>
          <t>N/A</t>
        </is>
      </c>
      <c r="L34" s="8">
        <f>MIN(J34,1)</f>
        <v/>
      </c>
      <c r="M34" t="inlineStr">
        <is>
          <t>ADA-compliant curb cut ramps are not present on accessible route at the subject property. Inclusion of ADA-compliant curb cut ramps is recommended.
Install compliant curb cuts/ramps on accessible rout</t>
        </is>
      </c>
      <c r="N34" s="7">
        <f>IF(E34="GC","1st Call","Other")</f>
        <v/>
      </c>
      <c r="O34" s="7">
        <f>IF(L34&gt;=1,"Complete",IF(L34&gt;0,"In Progress","Not Started"))</f>
        <v/>
      </c>
      <c r="Q34" s="35">
        <f>IFERROR(MID($A$1,FIND(" acq",$A$1)-4,4)*1,"")</f>
        <v/>
      </c>
      <c r="R34" s="7" t="n"/>
      <c r="S34" s="131" t="n">
        <v>45990</v>
      </c>
    </row>
    <row r="35" ht="45" customHeight="1">
      <c r="A35" s="7" t="n">
        <v>39</v>
      </c>
      <c r="B35" s="7" t="inlineStr">
        <is>
          <t>83520</t>
        </is>
      </c>
      <c r="C35" s="7" t="inlineStr">
        <is>
          <t>Install ADA-Compliant Handrailing at Ramp</t>
        </is>
      </c>
      <c r="D35" s="40" t="inlineStr">
        <is>
          <t>The ramps within the accessible route do not appear to have ADA-compliant handrails. Reconfiguration of the handrails is recommended.</t>
        </is>
      </c>
      <c r="E35" s="69" t="inlineStr">
        <is>
          <t>PMC</t>
        </is>
      </c>
      <c r="F35" s="7" t="inlineStr">
        <is>
          <t>Year 1</t>
        </is>
      </c>
      <c r="G35" s="20" t="n">
        <v>1200</v>
      </c>
      <c r="H35" s="20" t="n">
        <v>9265</v>
      </c>
      <c r="I35" s="21">
        <f>G35-H35</f>
        <v/>
      </c>
      <c r="J35" s="8">
        <f>IF(G35=0,0,H35/G35)</f>
        <v/>
      </c>
      <c r="K35" s="35" t="inlineStr">
        <is>
          <t>N/A</t>
        </is>
      </c>
      <c r="L35" s="8">
        <f>MIN(J35,1)</f>
        <v/>
      </c>
      <c r="M35" t="inlineStr">
        <is>
          <t>The ramps within the accessible route do not appear to have ADA-compliant handrails. Reconfiguration of the handrails is recommended.</t>
        </is>
      </c>
      <c r="N35" s="7">
        <f>IF(E35="GC","1st Call","Other")</f>
        <v/>
      </c>
      <c r="O35" s="7">
        <f>IF(L35&gt;=1,"Complete",IF(L35&gt;0,"In Progress","Not Started"))</f>
        <v/>
      </c>
      <c r="Q35" s="35">
        <f>IFERROR(MID($A$1,FIND(" acq",$A$1)-4,4)*1,"")</f>
        <v/>
      </c>
      <c r="R35" s="7" t="n"/>
      <c r="S35" s="131" t="n">
        <v>45990</v>
      </c>
    </row>
    <row r="36" ht="75" customHeight="1">
      <c r="A36" s="17" t="n">
        <v>165</v>
      </c>
      <c r="B36" s="7" t="inlineStr">
        <is>
          <t>84210</t>
        </is>
      </c>
      <c r="C36" s="7" t="inlineStr">
        <is>
          <t>Electrical Buzzing Sound</t>
        </is>
      </c>
      <c r="D36" s="40" t="inlineStr">
        <is>
          <t>An electrical buzzing sound coming from the underground vault adjacent to the main roadside transformer indicates a potential issue with the electrical equipment housed within the vault. Based on the current condition, we recommend budgeting for immediate corrections</t>
        </is>
      </c>
      <c r="E36" s="41" t="inlineStr">
        <is>
          <t>GC</t>
        </is>
      </c>
      <c r="F36" s="7" t="inlineStr">
        <is>
          <t>Year 1</t>
        </is>
      </c>
      <c r="G36" s="20" t="n">
        <v>1000</v>
      </c>
      <c r="H36" s="20" t="n">
        <v>2000</v>
      </c>
      <c r="I36" s="21">
        <f>G36-H36</f>
        <v/>
      </c>
      <c r="J36" s="8">
        <f>IF(G36=0,0,H36/G36)</f>
        <v/>
      </c>
      <c r="K36" s="35" t="n">
        <v>0</v>
      </c>
      <c r="L36" s="8">
        <f>MIN(J36,1)</f>
        <v/>
      </c>
      <c r="M36" t="inlineStr">
        <is>
          <t xml:space="preserve">An electrical buzzing sound coming from the underground vault adjacent to the main roadside transformer indicates a potential issue with the electrical equipment housed within the vault. Based on the </t>
        </is>
      </c>
      <c r="N36" s="7">
        <f>IF(E36="GC","1st Call","Other")</f>
        <v/>
      </c>
      <c r="O36" s="7">
        <f>IF(L36&gt;=1,"Complete",IF(L36&gt;0,"In Progress","Not Started"))</f>
        <v/>
      </c>
      <c r="Q36" s="35">
        <f>IFERROR(MID($A$1,FIND(" acq",$A$1)-4,4)*1,"")</f>
        <v/>
      </c>
      <c r="R36" s="7" t="n"/>
      <c r="S36" s="111" t="n"/>
    </row>
    <row r="37" ht="105" customHeight="1">
      <c r="A37" s="7" t="n">
        <v>108</v>
      </c>
      <c r="B37" s="7" t="inlineStr">
        <is>
          <t>83236</t>
        </is>
      </c>
      <c r="C37" s="7" t="inlineStr">
        <is>
          <t>Install CO Detectors</t>
        </is>
      </c>
      <c r="D37" s="40" t="inlineStr">
        <is>
          <t>Carbon monoxide detectors are not provided in dwelling units, and wood burning fireplaces were provided in the third floor units at Buildings D, E, F, and G. Because carbon monoxide is a colorless, odorless, poisonous gas that can be produced by the incomplete burning of fossil fuels (including natural gas), installation of carbon monoxide detectors is recommended where natural gas-fueled equipment is in use.</t>
        </is>
      </c>
      <c r="E37" s="69" t="inlineStr">
        <is>
          <t>PMC</t>
        </is>
      </c>
      <c r="F37" s="7" t="inlineStr">
        <is>
          <t>Year 1</t>
        </is>
      </c>
      <c r="G37" s="20" t="n">
        <v>770</v>
      </c>
      <c r="H37" s="20" t="n">
        <v>1000</v>
      </c>
      <c r="I37" s="21">
        <f>G37-H37</f>
        <v/>
      </c>
      <c r="J37" s="8">
        <f>IF(G37=0,0,H37/G37)</f>
        <v/>
      </c>
      <c r="K37" s="35" t="inlineStr">
        <is>
          <t>N/A</t>
        </is>
      </c>
      <c r="L37" s="8">
        <f>MIN(J37,1)</f>
        <v/>
      </c>
      <c r="M37" t="inlineStr">
        <is>
          <t>Carbon monoxide detectors are not provided in dwelling units, and wood burning fireplaces were provided in the third floor units at Buildings D, E, F, and G. Because carbon monoxide is a colorless, od</t>
        </is>
      </c>
      <c r="N37" s="7">
        <f>IF(E37="GC","1st Call","Other")</f>
        <v/>
      </c>
      <c r="O37" s="7">
        <f>IF(L37&gt;=1,"Complete",IF(L37&gt;0,"In Progress","Not Started"))</f>
        <v/>
      </c>
      <c r="Q37" s="35">
        <f>IFERROR(MID($A$1,FIND(" acq",$A$1)-4,4)*1,"")</f>
        <v/>
      </c>
      <c r="R37" s="7" t="n"/>
      <c r="S37" s="131" t="n">
        <v>45959</v>
      </c>
    </row>
    <row r="38" ht="75" customHeight="1">
      <c r="A38" s="17" t="n">
        <v>40</v>
      </c>
      <c r="B38" s="7" t="inlineStr">
        <is>
          <t>83520</t>
        </is>
      </c>
      <c r="C38" s="7" t="inlineStr">
        <is>
          <t>Install ADA-Compliant Door Hardware</t>
        </is>
      </c>
      <c r="D38" s="40" t="inlineStr">
        <is>
          <t>The door at the designated accessible entrance does not appear to have ADA compliant hardware. Installation of ADA compliant hardware is recommended.
Provide accessible door threshold &lt; 1/2-inch at doorway. Replace non-compliant door hardware with lever/push type hardware.</t>
        </is>
      </c>
      <c r="E38" s="69" t="inlineStr">
        <is>
          <t>PMC</t>
        </is>
      </c>
      <c r="F38" s="7" t="inlineStr">
        <is>
          <t>Year 1</t>
        </is>
      </c>
      <c r="G38" s="20" t="n">
        <v>450</v>
      </c>
      <c r="H38" s="20" t="n">
        <v>3474</v>
      </c>
      <c r="I38" s="21">
        <f>G38-H38</f>
        <v/>
      </c>
      <c r="J38" s="8">
        <f>IF(G38=0,0,H38/G38)</f>
        <v/>
      </c>
      <c r="K38" s="35" t="inlineStr">
        <is>
          <t>N/A</t>
        </is>
      </c>
      <c r="L38" s="8">
        <f>MIN(J38,1)</f>
        <v/>
      </c>
      <c r="M38" t="inlineStr">
        <is>
          <t>The door at the designated accessible entrance does not appear to have ADA compliant hardware. Installation of ADA compliant hardware is recommended.
Provide accessible door threshold &lt; 1/2-inch at do</t>
        </is>
      </c>
      <c r="N38" s="7">
        <f>IF(E38="GC","1st Call","Other")</f>
        <v/>
      </c>
      <c r="O38" s="7">
        <f>IF(L38&gt;=1,"Complete",IF(L38&gt;0,"In Progress","Not Started"))</f>
        <v/>
      </c>
      <c r="Q38" s="35">
        <f>IFERROR(MID($A$1,FIND(" acq",$A$1)-4,4)*1,"")</f>
        <v/>
      </c>
      <c r="S38" s="132" t="n">
        <v>45990</v>
      </c>
    </row>
    <row r="39" ht="75" customHeight="1">
      <c r="A39" s="7" t="n">
        <v>37</v>
      </c>
      <c r="B39" s="7" t="inlineStr">
        <is>
          <t>83520</t>
        </is>
      </c>
      <c r="C39" s="7" t="inlineStr">
        <is>
          <t>Install ADA Van-Accessible Space</t>
        </is>
      </c>
      <c r="D39" s="40" t="inlineStr">
        <is>
          <t>The accessible parking spaces did not appear to be generally correctly configured. The installation of one van-accessible ADA accessible space for the leasing office is recommended.
Provide van-accessible parking spaces adjacent to areas of public accommodation.</t>
        </is>
      </c>
      <c r="E39" s="69" t="inlineStr">
        <is>
          <t>PMC</t>
        </is>
      </c>
      <c r="F39" s="7" t="inlineStr">
        <is>
          <t>Year 1</t>
        </is>
      </c>
      <c r="G39" s="20" t="n">
        <v>400</v>
      </c>
      <c r="H39" s="20" t="n">
        <v>3088</v>
      </c>
      <c r="I39" s="21">
        <f>G39-H39</f>
        <v/>
      </c>
      <c r="J39" s="8">
        <f>IF(G39=0,0,H39/G39)</f>
        <v/>
      </c>
      <c r="K39" s="35" t="inlineStr">
        <is>
          <t>N/A</t>
        </is>
      </c>
      <c r="L39" s="18">
        <f>MIN(J39,1)</f>
        <v/>
      </c>
      <c r="M39" s="48" t="inlineStr">
        <is>
          <t>The accessible parking spaces did not appear to be generally correctly configured. The installation of one van-accessible ADA accessible space for the leasing office is recommended.
Provide van-access</t>
        </is>
      </c>
      <c r="N39" s="48">
        <f>IF(E39="GC","1st Call","Other")</f>
        <v/>
      </c>
      <c r="O39" s="48">
        <f>IF(L39&gt;=1,"Complete",IF(L39&gt;0,"In Progress","Not Started"))</f>
        <v/>
      </c>
      <c r="P39" s="48" t="n"/>
      <c r="Q39" s="70">
        <f>IFERROR(MID($A$1,FIND(" acq",$A$1)-4,4)*1,"")</f>
        <v/>
      </c>
      <c r="S39" s="132" t="n">
        <v>45990</v>
      </c>
    </row>
    <row r="40" ht="45" customHeight="1">
      <c r="A40" s="17" t="n">
        <v>154</v>
      </c>
      <c r="B40" s="7" t="inlineStr">
        <is>
          <t>84476</t>
        </is>
      </c>
      <c r="C40" s="7" t="inlineStr">
        <is>
          <t>Install Seismic Strapping</t>
        </is>
      </c>
      <c r="D40" s="40" t="inlineStr">
        <is>
          <t>The water heater at the employee restroom in Building C lacked seismic bracing straps. Provision of adequate seismic bracing is recommended.</t>
        </is>
      </c>
      <c r="E40" s="69" t="inlineStr">
        <is>
          <t>PMC</t>
        </is>
      </c>
      <c r="F40" s="7" t="inlineStr">
        <is>
          <t>Year 1</t>
        </is>
      </c>
      <c r="G40" s="20" t="n">
        <v>250</v>
      </c>
      <c r="H40" s="20" t="n">
        <v>500</v>
      </c>
      <c r="I40" s="21">
        <f>G40-H40</f>
        <v/>
      </c>
      <c r="J40" s="8">
        <f>IF(G40=0,0,H40/G40)</f>
        <v/>
      </c>
      <c r="K40" s="35" t="inlineStr">
        <is>
          <t>N/A</t>
        </is>
      </c>
      <c r="L40" s="8">
        <f>MIN(J40,1)</f>
        <v/>
      </c>
      <c r="M40" t="inlineStr">
        <is>
          <t>The water heater at the employee restroom in Building C lacked seismic bracing straps. Provision of adequate seismic bracing is recommended.</t>
        </is>
      </c>
      <c r="N40" s="7">
        <f>IF(E40="GC","1st Call","Other")</f>
        <v/>
      </c>
      <c r="O40" s="7">
        <f>IF(L40&gt;=1,"Complete",IF(L40&gt;0,"In Progress","Not Started"))</f>
        <v/>
      </c>
      <c r="Q40" s="35">
        <f>IFERROR(MID($A$1,FIND(" acq",$A$1)-4,4)*1,"")</f>
        <v/>
      </c>
      <c r="S40" s="132" t="n">
        <v>45959</v>
      </c>
    </row>
    <row r="41">
      <c r="E41" s="52" t="n"/>
      <c r="K41" s="35" t="n"/>
      <c r="L41" s="8" t="n"/>
      <c r="Q41" s="8" t="n"/>
      <c r="S41" s="112" t="n"/>
    </row>
    <row r="42">
      <c r="C42" s="48" t="inlineStr">
        <is>
          <t>PROJECTS subtotal (excl. contingency/CM fee)</t>
        </is>
      </c>
      <c r="E42" s="68" t="n"/>
      <c r="G42" s="22">
        <f>SUM(G5:G40)</f>
        <v/>
      </c>
      <c r="H42" s="22">
        <f>SUM(H5:H40)</f>
        <v/>
      </c>
      <c r="I42" s="22">
        <f>SUM(I5:I40)</f>
        <v/>
      </c>
      <c r="J42" s="18">
        <f>IF(G42=0,0,H42/G42)</f>
        <v/>
      </c>
      <c r="K42" s="35" t="n"/>
      <c r="L42" s="8">
        <f>MIN(J42,1)</f>
        <v/>
      </c>
      <c r="O42" s="7">
        <f>IF(L42&gt;=1,"Complete",IF(L42&gt;0,"In Progress","Not Started"))</f>
        <v/>
      </c>
      <c r="Q42" s="8" t="n"/>
      <c r="S42" s="112" t="n"/>
    </row>
    <row r="43">
      <c r="E43" s="52" t="n"/>
      <c r="K43" s="35" t="n"/>
      <c r="S43" s="112" t="n"/>
    </row>
    <row r="44">
      <c r="A44" s="7" t="n">
        <v>168</v>
      </c>
      <c r="B44" s="7" t="inlineStr">
        <is>
          <t>84505</t>
        </is>
      </c>
      <c r="C44" s="7" t="inlineStr">
        <is>
          <t>Construction Management Fee</t>
        </is>
      </c>
      <c r="D44" s="40" t="inlineStr">
        <is>
          <t>CM Fees</t>
        </is>
      </c>
      <c r="E44" s="67" t="inlineStr">
        <is>
          <t>CMF</t>
        </is>
      </c>
      <c r="F44" s="15" t="inlineStr">
        <is>
          <t>CM Fee</t>
        </is>
      </c>
      <c r="G44" s="20" t="n">
        <v>53250</v>
      </c>
      <c r="H44" s="20" t="n">
        <v>744</v>
      </c>
      <c r="I44" s="21" t="n">
        <v>53250</v>
      </c>
      <c r="J44" s="8">
        <f>IF(G44=0,0,H44/G44)</f>
        <v/>
      </c>
      <c r="K44" s="35" t="inlineStr">
        <is>
          <t>N/A</t>
        </is>
      </c>
      <c r="L44" s="8">
        <f>MIN(J44,1)</f>
        <v/>
      </c>
      <c r="M44" t="inlineStr">
        <is>
          <t>CM Fees</t>
        </is>
      </c>
      <c r="N44" s="7">
        <f>IF(E44="GC","1st Call","Other")</f>
        <v/>
      </c>
      <c r="O44" s="7">
        <f>IF(L44&gt;=1,"Complete",IF(L44&gt;0,"In Progress","Not Started"))</f>
        <v/>
      </c>
      <c r="Q44" s="35">
        <f>IFERROR(MID($A$1,FIND(" acq",$A$1)-4,4)*1,"")</f>
        <v/>
      </c>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2"/>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T173"/>
  <sheetViews>
    <sheetView zoomScaleNormal="100" workbookViewId="0">
      <pane xSplit="2" ySplit="4" topLeftCell="C5" activePane="bottomRight" state="frozen"/>
      <selection activeCell="A2" sqref="A2:D2"/>
      <selection pane="topRight" activeCell="A2" sqref="A2:D2"/>
      <selection pane="bottomLeft" activeCell="A2" sqref="A2:D2"/>
      <selection pane="bottomRight" activeCell="K1"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The Ardent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49.5" customHeight="1">
      <c r="A5" s="7" t="n">
        <v>97</v>
      </c>
      <c r="B5" s="7" t="inlineStr">
        <is>
          <t>84101</t>
        </is>
      </c>
      <c r="C5" s="7" t="inlineStr">
        <is>
          <t>Exterior Painting</t>
        </is>
      </c>
      <c r="D5" s="40" t="inlineStr">
        <is>
          <t>Paint community including peal stop on all delaminated cedar</t>
        </is>
      </c>
      <c r="E5" s="41" t="inlineStr">
        <is>
          <t>GC</t>
        </is>
      </c>
      <c r="F5" s="7" t="inlineStr">
        <is>
          <t>Year 1</t>
        </is>
      </c>
      <c r="G5" s="20" t="n">
        <v>916200</v>
      </c>
      <c r="H5" s="20" t="n">
        <v>641340</v>
      </c>
      <c r="I5" s="21">
        <f>G5-H5</f>
        <v/>
      </c>
      <c r="J5" s="8">
        <f>IF(G5=0,0,H5/G5)</f>
        <v/>
      </c>
      <c r="K5" s="35" t="n">
        <v>2</v>
      </c>
      <c r="L5" s="8">
        <f>MIN(J5,1)</f>
        <v/>
      </c>
      <c r="M5" t="inlineStr">
        <is>
          <t>Paint community including peal stop on all delaminated cedar</t>
        </is>
      </c>
      <c r="N5" s="7">
        <f>IF(E5="GC","1st Call","Other")</f>
        <v/>
      </c>
      <c r="O5" s="7">
        <f>IF(L5&gt;=1,"Complete",IF(L5&gt;0,"In Progress","Not Started"))</f>
        <v/>
      </c>
      <c r="Q5" s="35">
        <f>IFERROR(MID($A$1,FIND(" acq",$A$1)-4,4)*1,"")</f>
        <v/>
      </c>
      <c r="R5" s="7" t="n"/>
      <c r="S5" s="111" t="n"/>
    </row>
    <row r="6" ht="60" customHeight="1">
      <c r="A6" s="17" t="n">
        <v>17</v>
      </c>
      <c r="B6" s="7" t="inlineStr">
        <is>
          <t>84204</t>
        </is>
      </c>
      <c r="C6" s="7" t="inlineStr">
        <is>
          <t xml:space="preserve">Asphalt Coating </t>
        </is>
      </c>
      <c r="D6" s="40" t="inlineStr">
        <is>
          <t>Crack fill, seal, and coat
Damaged pavement consisting of pothole formation and alligator cracking was observed primarily along drive aisles. Localized repair of the damaged asphalt pavement is recommended.</t>
        </is>
      </c>
      <c r="E6" s="41" t="inlineStr">
        <is>
          <t>GC</t>
        </is>
      </c>
      <c r="F6" s="7" t="inlineStr">
        <is>
          <t>Year 1</t>
        </is>
      </c>
      <c r="G6" s="20" t="n">
        <v>260000</v>
      </c>
      <c r="H6" s="20" t="n">
        <v>182000</v>
      </c>
      <c r="I6" s="21">
        <f>G6-H6</f>
        <v/>
      </c>
      <c r="J6" s="8">
        <f>IF(G6=0,0,H6/G6)</f>
        <v/>
      </c>
      <c r="K6" s="35" t="n">
        <v>2</v>
      </c>
      <c r="L6" s="8">
        <f>MIN(J6,1)</f>
        <v/>
      </c>
      <c r="M6" t="inlineStr">
        <is>
          <t>Crack fill, seal, and coat
Damaged pavement consisting of pothole formation and alligator cracking was observed primarily along drive aisles. Localized repair of the damaged asphalt pavement is recomm</t>
        </is>
      </c>
      <c r="N6" s="7">
        <f>IF(E6="GC","1st Call","Other")</f>
        <v/>
      </c>
      <c r="O6" s="7">
        <f>IF(L6&gt;=1,"Complete",IF(L6&gt;0,"In Progress","Not Started"))</f>
        <v/>
      </c>
      <c r="Q6" s="35">
        <f>IFERROR(MID($A$1,FIND(" acq",$A$1)-4,4)*1,"")</f>
        <v/>
      </c>
      <c r="R6" s="7" t="n"/>
      <c r="S6" s="111" t="n"/>
    </row>
    <row r="7">
      <c r="A7" s="7" t="n">
        <v>98</v>
      </c>
      <c r="B7" s="7" t="inlineStr">
        <is>
          <t>84113</t>
        </is>
      </c>
      <c r="C7" s="7" t="inlineStr">
        <is>
          <t>Repair / replace wood trim</t>
        </is>
      </c>
      <c r="D7" s="40" t="inlineStr">
        <is>
          <t>Replace all rotted trim throughout property</t>
        </is>
      </c>
      <c r="E7" s="41" t="inlineStr">
        <is>
          <t>GC</t>
        </is>
      </c>
      <c r="F7" s="7" t="inlineStr">
        <is>
          <t>Year 1</t>
        </is>
      </c>
      <c r="G7" s="20" t="n">
        <v>158000</v>
      </c>
      <c r="H7" s="20" t="n">
        <v>110600</v>
      </c>
      <c r="I7" s="21">
        <f>G7-H7</f>
        <v/>
      </c>
      <c r="J7" s="8">
        <f>IF(G7=0,0,H7/G7)</f>
        <v/>
      </c>
      <c r="K7" s="35" t="n">
        <v>2</v>
      </c>
      <c r="L7" s="8">
        <f>MIN(J7,1)</f>
        <v/>
      </c>
      <c r="M7" t="inlineStr">
        <is>
          <t>Replace all rotted trim throughout property</t>
        </is>
      </c>
      <c r="N7" s="7">
        <f>IF(E7="GC","1st Call","Other")</f>
        <v/>
      </c>
      <c r="O7" s="7">
        <f>IF(L7&gt;=1,"Complete",IF(L7&gt;0,"In Progress","Not Started"))</f>
        <v/>
      </c>
      <c r="Q7" s="35">
        <f>IFERROR(MID($A$1,FIND(" acq",$A$1)-4,4)*1,"")</f>
        <v/>
      </c>
      <c r="R7" s="7" t="n"/>
      <c r="S7" s="111" t="n"/>
    </row>
    <row r="8" ht="60" customHeight="1">
      <c r="A8" s="17" t="n">
        <v>89</v>
      </c>
      <c r="B8" s="7" t="inlineStr">
        <is>
          <t>84102</t>
        </is>
      </c>
      <c r="C8" s="7" t="inlineStr">
        <is>
          <t>Repair / replace wood siding</t>
        </is>
      </c>
      <c r="D8" s="40" t="inlineStr">
        <is>
          <t>Replace rotted siding and scrape and paint Cedar siding
Recommended to evaluate wall cavity conditions and prioritize buildings for phased siding replacement; costs exclude preparation of repair documents.</t>
        </is>
      </c>
      <c r="E8" s="41" t="inlineStr">
        <is>
          <t>GC</t>
        </is>
      </c>
      <c r="F8" s="7" t="inlineStr">
        <is>
          <t>Year 1</t>
        </is>
      </c>
      <c r="G8" s="20" t="n">
        <v>110000</v>
      </c>
      <c r="H8" s="20" t="n">
        <v>77000</v>
      </c>
      <c r="I8" s="21">
        <f>G8-H8</f>
        <v/>
      </c>
      <c r="J8" s="8">
        <f>IF(G8=0,0,H8/G8)</f>
        <v/>
      </c>
      <c r="K8" s="35" t="n">
        <v>2</v>
      </c>
      <c r="L8" s="8">
        <f>MIN(J8,1)</f>
        <v/>
      </c>
      <c r="M8" t="inlineStr">
        <is>
          <t>Replace rotted siding and scrape and paint Cedar siding
Recommended to evaluate wall cavity conditions and prioritize buildings for phased siding replacement; costs exclude preparation of repair docum</t>
        </is>
      </c>
      <c r="N8" s="7">
        <f>IF(E8="GC","1st Call","Other")</f>
        <v/>
      </c>
      <c r="O8" s="7">
        <f>IF(L8&gt;=1,"Complete",IF(L8&gt;0,"In Progress","Not Started"))</f>
        <v/>
      </c>
      <c r="Q8" s="35">
        <f>IFERROR(MID($A$1,FIND(" acq",$A$1)-4,4)*1,"")</f>
        <v/>
      </c>
      <c r="R8" s="7" t="n"/>
      <c r="S8" s="111" t="n"/>
    </row>
    <row r="9" ht="60" customHeight="1">
      <c r="A9" s="7" t="n">
        <v>30</v>
      </c>
      <c r="B9" s="7" t="inlineStr">
        <is>
          <t>84303</t>
        </is>
      </c>
      <c r="C9" s="7" t="inlineStr">
        <is>
          <t>Landscaping</t>
        </is>
      </c>
      <c r="D9" s="40" t="inlineStr">
        <is>
          <t>Trees were observed impeding on the building envelope at apartment buildings and also at the roofs of the carports. It is recommended that trees be trimmed back from the apartment buildings and carports.</t>
        </is>
      </c>
      <c r="E9" s="41" t="inlineStr">
        <is>
          <t>GC</t>
        </is>
      </c>
      <c r="F9" s="7" t="inlineStr">
        <is>
          <t>Year 1</t>
        </is>
      </c>
      <c r="G9" s="20" t="n">
        <v>80000</v>
      </c>
      <c r="H9" s="20" t="n">
        <v>0</v>
      </c>
      <c r="I9" s="21">
        <f>G9-H9</f>
        <v/>
      </c>
      <c r="J9" s="8">
        <f>IF(G9=0,0,H9/G9)</f>
        <v/>
      </c>
      <c r="K9" s="35" t="n">
        <v>4</v>
      </c>
      <c r="L9" s="8">
        <f>MIN(J9,1)</f>
        <v/>
      </c>
      <c r="M9" t="inlineStr">
        <is>
          <t>Trees were observed impeding on the building envelope at apartment buildings and also at the roofs of the carports. It is recommended that trees be trimmed back from the apartment buildings and carpor</t>
        </is>
      </c>
      <c r="N9" s="7">
        <f>IF(E9="GC","1st Call","Other")</f>
        <v/>
      </c>
      <c r="O9" s="7">
        <f>IF(L9&gt;=1,"Complete",IF(L9&gt;0,"In Progress","Not Started"))</f>
        <v/>
      </c>
      <c r="Q9" s="35">
        <f>IFERROR(MID($A$1,FIND(" acq",$A$1)-4,4)*1,"")</f>
        <v/>
      </c>
      <c r="R9" s="7" t="n"/>
      <c r="S9" s="111" t="n"/>
    </row>
    <row r="10">
      <c r="A10" s="17" t="n">
        <v>85</v>
      </c>
      <c r="B10" s="7" t="inlineStr">
        <is>
          <t>84433</t>
        </is>
      </c>
      <c r="C10" s="7" t="inlineStr">
        <is>
          <t>Roofing - Flashing</t>
        </is>
      </c>
      <c r="D10" s="40" t="inlineStr">
        <is>
          <t>Replace damaged drip edge on balconies</t>
        </is>
      </c>
      <c r="E10" s="41" t="inlineStr">
        <is>
          <t>GC</t>
        </is>
      </c>
      <c r="F10" s="7" t="inlineStr">
        <is>
          <t>Year 1</t>
        </is>
      </c>
      <c r="G10" s="20" t="n">
        <v>67400</v>
      </c>
      <c r="H10" s="20" t="n">
        <v>47180</v>
      </c>
      <c r="I10" s="21">
        <f>G10-H10</f>
        <v/>
      </c>
      <c r="J10" s="8">
        <f>IF(G10=0,0,H10/G10)</f>
        <v/>
      </c>
      <c r="K10" s="35" t="n">
        <v>2</v>
      </c>
      <c r="L10" s="8">
        <f>MIN(J10,1)</f>
        <v/>
      </c>
      <c r="M10" t="inlineStr">
        <is>
          <t>Replace damaged drip edge on balconies</t>
        </is>
      </c>
      <c r="N10" s="7">
        <f>IF(E10="GC","1st Call","Other")</f>
        <v/>
      </c>
      <c r="O10" s="7">
        <f>IF(L10&gt;=1,"Complete",IF(L10&gt;0,"In Progress","Not Started"))</f>
        <v/>
      </c>
      <c r="Q10" s="35">
        <f>IFERROR(MID($A$1,FIND(" acq",$A$1)-4,4)*1,"")</f>
        <v/>
      </c>
      <c r="R10" s="7" t="n"/>
      <c r="S10" s="111" t="n"/>
    </row>
    <row r="11">
      <c r="A11" s="7" t="n">
        <v>46</v>
      </c>
      <c r="B11" s="7" t="inlineStr">
        <is>
          <t>84204</t>
        </is>
      </c>
      <c r="C11" s="7" t="inlineStr">
        <is>
          <t>Pavement</t>
        </is>
      </c>
      <c r="D11" s="40" t="inlineStr">
        <is>
          <t>R&amp;R 6000 SF of Potholes and the worst alligatored pavement</t>
        </is>
      </c>
      <c r="E11" s="41" t="inlineStr">
        <is>
          <t>GC</t>
        </is>
      </c>
      <c r="F11" s="7" t="inlineStr">
        <is>
          <t>Year 1</t>
        </is>
      </c>
      <c r="G11" s="20" t="n">
        <v>60000</v>
      </c>
      <c r="H11" s="20" t="n">
        <v>42000</v>
      </c>
      <c r="I11" s="21">
        <f>G11-H11</f>
        <v/>
      </c>
      <c r="J11" s="8">
        <f>IF(G11=0,0,H11/G11)</f>
        <v/>
      </c>
      <c r="K11" s="35" t="n">
        <v>2</v>
      </c>
      <c r="L11" s="8">
        <f>MIN(J11,1)</f>
        <v/>
      </c>
      <c r="M11" t="inlineStr">
        <is>
          <t>R&amp;R 6000 SF of Potholes and the worst alligatored pavement</t>
        </is>
      </c>
      <c r="N11" s="7">
        <f>IF(E11="GC","1st Call","Other")</f>
        <v/>
      </c>
      <c r="O11" s="7">
        <f>IF(L11&gt;=1,"Complete",IF(L11&gt;0,"In Progress","Not Started"))</f>
        <v/>
      </c>
      <c r="Q11" s="35">
        <f>IFERROR(MID($A$1,FIND(" acq",$A$1)-4,4)*1,"")</f>
        <v/>
      </c>
      <c r="R11" s="7" t="n"/>
      <c r="S11" s="111" t="n"/>
    </row>
    <row r="12" ht="45" customHeight="1">
      <c r="A12" s="17" t="n">
        <v>79</v>
      </c>
      <c r="B12" s="7" t="inlineStr">
        <is>
          <t>84433</t>
        </is>
      </c>
      <c r="C12" s="7" t="inlineStr">
        <is>
          <t>Asphalt composite shingle roofing</t>
        </is>
      </c>
      <c r="D12" s="40" t="inlineStr">
        <is>
          <t>Roof tune up on 37 buildings  Isolated areas of damaged and lifted asphalt shingles were observed at Buildings B and S. Repair of the affected shingles is recommended.</t>
        </is>
      </c>
      <c r="E12" s="41" t="inlineStr">
        <is>
          <t>GC</t>
        </is>
      </c>
      <c r="F12" s="7" t="inlineStr">
        <is>
          <t>Year 1</t>
        </is>
      </c>
      <c r="G12" s="20" t="n">
        <v>57000</v>
      </c>
      <c r="H12" s="20" t="n">
        <v>39900</v>
      </c>
      <c r="I12" s="21">
        <f>G12-H12</f>
        <v/>
      </c>
      <c r="J12" s="8">
        <f>IF(G12=0,0,H12/G12)</f>
        <v/>
      </c>
      <c r="K12" s="35" t="n">
        <v>2</v>
      </c>
      <c r="L12" s="8">
        <f>MIN(J12,1)</f>
        <v/>
      </c>
      <c r="M12" t="inlineStr">
        <is>
          <t>Roof tune up on 37 buildings  Isolated areas of damaged and lifted asphalt shingles were observed at Buildings B and S. Repair of the affected shingles is recommended.</t>
        </is>
      </c>
      <c r="N12" s="7">
        <f>IF(E12="GC","1st Call","Other")</f>
        <v/>
      </c>
      <c r="O12" s="7">
        <f>IF(L12&gt;=1,"Complete",IF(L12&gt;0,"In Progress","Not Started"))</f>
        <v/>
      </c>
      <c r="Q12" s="35">
        <f>IFERROR(MID($A$1,FIND(" acq",$A$1)-4,4)*1,"")</f>
        <v/>
      </c>
      <c r="R12" s="7" t="n"/>
      <c r="S12" s="111" t="n"/>
    </row>
    <row r="13" ht="120" customHeight="1">
      <c r="A13" s="7" t="n">
        <v>42</v>
      </c>
      <c r="B13" s="7" t="inlineStr">
        <is>
          <t>84219</t>
        </is>
      </c>
      <c r="C13" s="7" t="inlineStr">
        <is>
          <t>Carports</t>
        </is>
      </c>
      <c r="D13" s="40" t="inlineStr">
        <is>
          <t>Replace rotted facia on carports
Isolated posts show significant deterioration and should be replaced immediately. Recommend phased replacement of remaining posts based on annual inspections.
Carports throughout the parking area were observed with localized areas of dryrot conditions at the fascia boards and along the base of the posts. Repair of the damaged wood components is recommended.</t>
        </is>
      </c>
      <c r="E13" s="41" t="inlineStr">
        <is>
          <t>GC</t>
        </is>
      </c>
      <c r="F13" s="7" t="inlineStr">
        <is>
          <t>Year 1</t>
        </is>
      </c>
      <c r="G13" s="20" t="n">
        <v>52000</v>
      </c>
      <c r="H13" s="20" t="n">
        <v>36400</v>
      </c>
      <c r="I13" s="21">
        <f>G13-H13</f>
        <v/>
      </c>
      <c r="J13" s="8">
        <f>IF(G13=0,0,H13/G13)</f>
        <v/>
      </c>
      <c r="K13" s="35" t="n">
        <v>2</v>
      </c>
      <c r="L13" s="8">
        <f>MIN(J13,1)</f>
        <v/>
      </c>
      <c r="M13" t="inlineStr">
        <is>
          <t>Replace rotted facia on carports
Isolated posts show significant deterioration and should be replaced immediately. Recommend phased replacement of remaining posts based on annual inspections.
Carports</t>
        </is>
      </c>
      <c r="N13" s="7">
        <f>IF(E13="GC","1st Call","Other")</f>
        <v/>
      </c>
      <c r="O13" s="7">
        <f>IF(L13&gt;=1,"Complete",IF(L13&gt;0,"In Progress","Not Started"))</f>
        <v/>
      </c>
      <c r="Q13" s="35">
        <f>IFERROR(MID($A$1,FIND(" acq",$A$1)-4,4)*1,"")</f>
        <v/>
      </c>
      <c r="R13" s="7" t="n"/>
      <c r="S13" s="111" t="n"/>
    </row>
    <row r="14">
      <c r="A14" s="17" t="n">
        <v>44</v>
      </c>
      <c r="B14" s="7" t="inlineStr">
        <is>
          <t>84390</t>
        </is>
      </c>
      <c r="C14" s="7" t="inlineStr">
        <is>
          <t xml:space="preserve">Sport Court Renovation: Tennis </t>
        </is>
      </c>
      <c r="D14" s="40" t="inlineStr">
        <is>
          <t>Repair chain link fence around tennis court. Turn into pickleball</t>
        </is>
      </c>
      <c r="E14" s="41" t="inlineStr">
        <is>
          <t>GC</t>
        </is>
      </c>
      <c r="F14" s="7" t="inlineStr">
        <is>
          <t>Year 1</t>
        </is>
      </c>
      <c r="G14" s="20" t="n">
        <v>50000</v>
      </c>
      <c r="H14" s="20" t="n">
        <v>35000</v>
      </c>
      <c r="I14" s="21">
        <f>G14-H14</f>
        <v/>
      </c>
      <c r="J14" s="8">
        <f>IF(G14=0,0,H14/G14)</f>
        <v/>
      </c>
      <c r="K14" s="35" t="n">
        <v>2</v>
      </c>
      <c r="L14" s="8">
        <f>MIN(J14,1)</f>
        <v/>
      </c>
      <c r="M14" t="inlineStr">
        <is>
          <t>Repair chain link fence around tennis court. Turn into pickleball</t>
        </is>
      </c>
      <c r="N14" s="7">
        <f>IF(E14="GC","1st Call","Other")</f>
        <v/>
      </c>
      <c r="O14" s="7">
        <f>IF(L14&gt;=1,"Complete",IF(L14&gt;0,"In Progress","Not Started"))</f>
        <v/>
      </c>
      <c r="Q14" s="35">
        <f>IFERROR(MID($A$1,FIND(" acq",$A$1)-4,4)*1,"")</f>
        <v/>
      </c>
      <c r="R14" s="7" t="n"/>
      <c r="S14" s="111" t="n"/>
    </row>
    <row r="15">
      <c r="A15" s="7" t="n">
        <v>133</v>
      </c>
      <c r="B15" s="7" t="inlineStr">
        <is>
          <t>84190</t>
        </is>
      </c>
      <c r="C15" s="7" t="inlineStr">
        <is>
          <t>Fitness Center Remodel (Gym 1 Phase II)</t>
        </is>
      </c>
      <c r="D15" s="40" t="inlineStr">
        <is>
          <t>Turn yoga studio into pool lounge with Bay door</t>
        </is>
      </c>
      <c r="E15" s="41" t="inlineStr">
        <is>
          <t>GC</t>
        </is>
      </c>
      <c r="F15" s="7" t="inlineStr">
        <is>
          <t>Year 1</t>
        </is>
      </c>
      <c r="G15" s="20" t="n">
        <v>50000</v>
      </c>
      <c r="H15" s="20" t="n">
        <v>35000</v>
      </c>
      <c r="I15" s="21">
        <f>G15-H15</f>
        <v/>
      </c>
      <c r="J15" s="8">
        <f>IF(G15=0,0,H15/G15)</f>
        <v/>
      </c>
      <c r="K15" s="35" t="n">
        <v>2</v>
      </c>
      <c r="L15" s="8">
        <f>MIN(J15,1)</f>
        <v/>
      </c>
      <c r="M15" t="inlineStr">
        <is>
          <t>Turn yoga studio into pool lounge with Bay door</t>
        </is>
      </c>
      <c r="N15" s="7">
        <f>IF(E15="GC","1st Call","Other")</f>
        <v/>
      </c>
      <c r="O15" s="7">
        <f>IF(L15&gt;=1,"Complete",IF(L15&gt;0,"In Progress","Not Started"))</f>
        <v/>
      </c>
      <c r="Q15" s="35">
        <f>IFERROR(MID($A$1,FIND(" acq",$A$1)-4,4)*1,"")</f>
        <v/>
      </c>
      <c r="R15" s="7" t="n"/>
      <c r="S15" s="111" t="n"/>
    </row>
    <row r="16">
      <c r="A16" s="17" t="n">
        <v>86</v>
      </c>
      <c r="B16" s="7" t="inlineStr">
        <is>
          <t>84433</t>
        </is>
      </c>
      <c r="C16" s="7" t="inlineStr">
        <is>
          <t xml:space="preserve">Roofing - Sealants &amp; caulking </t>
        </is>
      </c>
      <c r="D16" s="40" t="inlineStr">
        <is>
          <t>Roof Sealant &amp; Caulking</t>
        </is>
      </c>
      <c r="E16" s="41" t="inlineStr">
        <is>
          <t>GC</t>
        </is>
      </c>
      <c r="F16" s="7" t="inlineStr">
        <is>
          <t>Year 1</t>
        </is>
      </c>
      <c r="G16" s="20" t="n">
        <v>49000</v>
      </c>
      <c r="H16" s="20" t="n">
        <v>34300</v>
      </c>
      <c r="I16" s="21">
        <f>G16-H16</f>
        <v/>
      </c>
      <c r="J16" s="8">
        <f>IF(G16=0,0,H16/G16)</f>
        <v/>
      </c>
      <c r="K16" s="35" t="n">
        <v>2</v>
      </c>
      <c r="L16" s="8">
        <f>MIN(J16,1)</f>
        <v/>
      </c>
      <c r="M16" t="inlineStr">
        <is>
          <t>Roof Sealant &amp; Caulking</t>
        </is>
      </c>
      <c r="N16" s="7">
        <f>IF(E16="GC","1st Call","Other")</f>
        <v/>
      </c>
      <c r="O16" s="7">
        <f>IF(L16&gt;=1,"Complete",IF(L16&gt;0,"In Progress","Not Started"))</f>
        <v/>
      </c>
      <c r="Q16" s="35">
        <f>IFERROR(MID($A$1,FIND(" acq",$A$1)-4,4)*1,"")</f>
        <v/>
      </c>
      <c r="R16" s="7" t="n"/>
      <c r="S16" s="111" t="n"/>
    </row>
    <row r="17">
      <c r="A17" s="7" t="n">
        <v>163</v>
      </c>
      <c r="B17" s="7" t="inlineStr">
        <is>
          <t>84210</t>
        </is>
      </c>
      <c r="C17" s="7" t="inlineStr">
        <is>
          <t>Lighting - Common area light fixtures</t>
        </is>
      </c>
      <c r="D17" s="40" t="inlineStr">
        <is>
          <t>Replace walkway pole lights - change to wall pack lights? ($5k)</t>
        </is>
      </c>
      <c r="E17" s="41" t="inlineStr">
        <is>
          <t>GC</t>
        </is>
      </c>
      <c r="F17" s="7" t="inlineStr">
        <is>
          <t>Year 1</t>
        </is>
      </c>
      <c r="G17" s="20" t="n">
        <v>48000</v>
      </c>
      <c r="H17" s="20" t="n">
        <v>34600</v>
      </c>
      <c r="I17" s="21">
        <f>G17-H17</f>
        <v/>
      </c>
      <c r="J17" s="8">
        <f>IF(G17=0,0,H17/G17)</f>
        <v/>
      </c>
      <c r="K17" s="35" t="n">
        <v>2</v>
      </c>
      <c r="L17" s="8">
        <f>MIN(J17,1)</f>
        <v/>
      </c>
      <c r="M17" t="inlineStr">
        <is>
          <t>Replace walkway pole lights - change to wall pack lights? ($5k)</t>
        </is>
      </c>
      <c r="N17" s="7">
        <f>IF(E17="GC","1st Call","Other")</f>
        <v/>
      </c>
      <c r="O17" s="7">
        <f>IF(L17&gt;=1,"Complete",IF(L17&gt;0,"In Progress","Not Started"))</f>
        <v/>
      </c>
      <c r="Q17" s="35">
        <f>IFERROR(MID($A$1,FIND(" acq",$A$1)-4,4)*1,"")</f>
        <v/>
      </c>
      <c r="R17" s="7" t="n"/>
      <c r="S17" s="111" t="n"/>
    </row>
    <row r="18">
      <c r="A18" s="17" t="n">
        <v>71</v>
      </c>
      <c r="B18" s="7" t="inlineStr">
        <is>
          <t>84104</t>
        </is>
      </c>
      <c r="C18" s="7" t="inlineStr">
        <is>
          <t>Repair balcony framing &amp; decking</t>
        </is>
      </c>
      <c r="D18" s="40" t="inlineStr">
        <is>
          <t>Repair damaged patio framing</t>
        </is>
      </c>
      <c r="E18" s="41" t="inlineStr">
        <is>
          <t>GC</t>
        </is>
      </c>
      <c r="F18" s="7" t="inlineStr">
        <is>
          <t>Year 1</t>
        </is>
      </c>
      <c r="G18" s="20" t="n">
        <v>45000</v>
      </c>
      <c r="H18" s="20" t="n">
        <v>31500</v>
      </c>
      <c r="I18" s="21">
        <f>G18-H18</f>
        <v/>
      </c>
      <c r="J18" s="8">
        <f>IF(G18=0,0,H18/G18)</f>
        <v/>
      </c>
      <c r="K18" s="35" t="n">
        <v>2</v>
      </c>
      <c r="L18" s="8">
        <f>MIN(J18,1)</f>
        <v/>
      </c>
      <c r="M18" t="inlineStr">
        <is>
          <t>Repair damaged patio framing</t>
        </is>
      </c>
      <c r="N18" s="7">
        <f>IF(E18="GC","1st Call","Other")</f>
        <v/>
      </c>
      <c r="O18" s="7">
        <f>IF(L18&gt;=1,"Complete",IF(L18&gt;0,"In Progress","Not Started"))</f>
        <v/>
      </c>
      <c r="Q18" s="35">
        <f>IFERROR(MID($A$1,FIND(" acq",$A$1)-4,4)*1,"")</f>
        <v/>
      </c>
      <c r="R18" s="7" t="n"/>
      <c r="S18" s="111" t="n"/>
    </row>
    <row r="19">
      <c r="A19" s="7" t="n">
        <v>93</v>
      </c>
      <c r="B19" s="7" t="inlineStr">
        <is>
          <t>84106</t>
        </is>
      </c>
      <c r="C19" s="7" t="inlineStr">
        <is>
          <t>Dryer Vents</t>
        </is>
      </c>
      <c r="D19" s="40" t="inlineStr">
        <is>
          <t>Dryer Vent Cleaning</t>
        </is>
      </c>
      <c r="E19" s="67" t="inlineStr">
        <is>
          <t>Capex</t>
        </is>
      </c>
      <c r="F19" s="7" t="inlineStr">
        <is>
          <t>Year 1</t>
        </is>
      </c>
      <c r="G19" s="20" t="n">
        <v>42750</v>
      </c>
      <c r="H19" s="20" t="n">
        <v>26044</v>
      </c>
      <c r="I19" s="21">
        <f>G19-H19</f>
        <v/>
      </c>
      <c r="J19" s="8">
        <f>IF(G19=0,0,H19/G19)</f>
        <v/>
      </c>
      <c r="K19" s="35" t="inlineStr">
        <is>
          <t>N/A</t>
        </is>
      </c>
      <c r="L19" s="8">
        <f>MIN(J19,1)</f>
        <v/>
      </c>
      <c r="M19" t="inlineStr">
        <is>
          <t>Dryer Vent Cleaning</t>
        </is>
      </c>
      <c r="N19" s="7">
        <f>IF(E19="GC","1st Call","Other")</f>
        <v/>
      </c>
      <c r="O19" s="7">
        <f>IF(L19&gt;=1,"Complete",IF(L19&gt;0,"In Progress","Not Started"))</f>
        <v/>
      </c>
      <c r="Q19" s="35">
        <f>IFERROR(MID($A$1,FIND(" acq",$A$1)-4,4)*1,"")</f>
        <v/>
      </c>
      <c r="R19" s="7" t="n"/>
      <c r="S19" s="111" t="n"/>
    </row>
    <row r="20">
      <c r="A20" s="17" t="n">
        <v>122</v>
      </c>
      <c r="B20" s="7" t="inlineStr">
        <is>
          <t>84211</t>
        </is>
      </c>
      <c r="C20" s="7" t="inlineStr">
        <is>
          <t>Fire Protection</t>
        </is>
      </c>
      <c r="D20" s="40" t="inlineStr">
        <is>
          <t>Includes adding fire stops in all units</t>
        </is>
      </c>
      <c r="E20" s="67" t="inlineStr">
        <is>
          <t>Capex</t>
        </is>
      </c>
      <c r="F20" s="7" t="inlineStr">
        <is>
          <t>Year 1</t>
        </is>
      </c>
      <c r="G20" s="20" t="n">
        <v>42750</v>
      </c>
      <c r="H20" s="20" t="n">
        <v>22914</v>
      </c>
      <c r="I20" s="21">
        <f>G20-H20</f>
        <v/>
      </c>
      <c r="J20" s="8">
        <f>IF(G20=0,0,H20/G20)</f>
        <v/>
      </c>
      <c r="K20" s="35" t="inlineStr">
        <is>
          <t>N/A</t>
        </is>
      </c>
      <c r="L20" s="8">
        <f>MIN(J20,1)</f>
        <v/>
      </c>
      <c r="M20" t="inlineStr">
        <is>
          <t>Includes adding fire stops in all units</t>
        </is>
      </c>
      <c r="N20" s="7">
        <f>IF(E20="GC","1st Call","Other")</f>
        <v/>
      </c>
      <c r="O20" s="7">
        <f>IF(L20&gt;=1,"Complete",IF(L20&gt;0,"In Progress","Not Started"))</f>
        <v/>
      </c>
      <c r="Q20" s="35">
        <f>IFERROR(MID($A$1,FIND(" acq",$A$1)-4,4)*1,"")</f>
        <v/>
      </c>
      <c r="R20" s="7" t="n"/>
      <c r="S20" s="111" t="n"/>
    </row>
    <row r="21">
      <c r="A21" s="7" t="n">
        <v>69</v>
      </c>
      <c r="B21" s="7" t="inlineStr">
        <is>
          <t>84114</t>
        </is>
      </c>
      <c r="C21" s="7" t="inlineStr">
        <is>
          <t>Repair exterior stair treads and stringers</t>
        </is>
      </c>
      <c r="D21" s="40" t="inlineStr">
        <is>
          <t>Repair stair tread and stringers</t>
        </is>
      </c>
      <c r="E21" s="41" t="inlineStr">
        <is>
          <t>GC</t>
        </is>
      </c>
      <c r="F21" s="7" t="inlineStr">
        <is>
          <t>Year 1</t>
        </is>
      </c>
      <c r="G21" s="20" t="n">
        <v>37000</v>
      </c>
      <c r="H21" s="20" t="n">
        <v>25300</v>
      </c>
      <c r="I21" s="21">
        <f>G21-H21</f>
        <v/>
      </c>
      <c r="J21" s="8">
        <f>IF(G21=0,0,H21/G21)</f>
        <v/>
      </c>
      <c r="K21" s="35" t="n">
        <v>2</v>
      </c>
      <c r="L21" s="8">
        <f>MIN(J21,1)</f>
        <v/>
      </c>
      <c r="M21" t="inlineStr">
        <is>
          <t>Repair stair tread and stringers</t>
        </is>
      </c>
      <c r="N21" s="7">
        <f>IF(E21="GC","1st Call","Other")</f>
        <v/>
      </c>
      <c r="O21" s="7">
        <f>IF(L21&gt;=1,"Complete",IF(L21&gt;0,"In Progress","Not Started"))</f>
        <v/>
      </c>
      <c r="Q21" s="35">
        <f>IFERROR(MID($A$1,FIND(" acq",$A$1)-4,4)*1,"")</f>
        <v/>
      </c>
      <c r="R21" s="7" t="n"/>
      <c r="S21" s="111" t="n"/>
    </row>
    <row r="22">
      <c r="A22" s="17" t="n">
        <v>84</v>
      </c>
      <c r="B22" s="7" t="inlineStr">
        <is>
          <t>83439</t>
        </is>
      </c>
      <c r="C22" s="7" t="inlineStr">
        <is>
          <t>Gutters &amp; downspouts</t>
        </is>
      </c>
      <c r="D22" s="40" t="inlineStr">
        <is>
          <t>Clean and secure gutters and down spouts</t>
        </is>
      </c>
      <c r="E22" s="41" t="inlineStr">
        <is>
          <t>GC</t>
        </is>
      </c>
      <c r="F22" s="7" t="inlineStr">
        <is>
          <t>Year 1</t>
        </is>
      </c>
      <c r="G22" s="20" t="n">
        <v>37000</v>
      </c>
      <c r="H22" s="20" t="n">
        <v>25900</v>
      </c>
      <c r="I22" s="21">
        <f>G22-H22</f>
        <v/>
      </c>
      <c r="J22" s="8">
        <f>IF(G22=0,0,H22/G22)</f>
        <v/>
      </c>
      <c r="K22" s="35" t="n">
        <v>2</v>
      </c>
      <c r="L22" s="8">
        <f>MIN(J22,1)</f>
        <v/>
      </c>
      <c r="M22" t="inlineStr">
        <is>
          <t>Clean and secure gutters and down spouts</t>
        </is>
      </c>
      <c r="N22" s="7">
        <f>IF(E22="GC","1st Call","Other")</f>
        <v/>
      </c>
      <c r="O22" s="7">
        <f>IF(L22&gt;=1,"Complete",IF(L22&gt;0,"In Progress","Not Started"))</f>
        <v/>
      </c>
      <c r="Q22" s="35">
        <f>IFERROR(MID($A$1,FIND(" acq",$A$1)-4,4)*1,"")</f>
        <v/>
      </c>
      <c r="R22" s="7" t="n"/>
      <c r="S22" s="111" t="n"/>
    </row>
    <row r="23">
      <c r="A23" s="7" t="n">
        <v>34</v>
      </c>
      <c r="B23" s="7" t="inlineStr">
        <is>
          <t>84361</t>
        </is>
      </c>
      <c r="C23" s="7" t="inlineStr">
        <is>
          <t>Swimming Pool 1 (Phase I: Leasing Office)</t>
        </is>
      </c>
      <c r="D23" s="40" t="inlineStr">
        <is>
          <t>Repair cracked conrete &amp; Update Pool Furniture</t>
        </is>
      </c>
      <c r="E23" s="41" t="inlineStr">
        <is>
          <t>GC</t>
        </is>
      </c>
      <c r="F23" s="7" t="inlineStr">
        <is>
          <t>Year 1</t>
        </is>
      </c>
      <c r="G23" s="20" t="n">
        <v>35000</v>
      </c>
      <c r="H23" s="20" t="n">
        <v>24500</v>
      </c>
      <c r="I23" s="21">
        <f>G23-H23</f>
        <v/>
      </c>
      <c r="J23" s="8">
        <f>IF(G23=0,0,H23/G23)</f>
        <v/>
      </c>
      <c r="K23" s="35" t="n">
        <v>2</v>
      </c>
      <c r="L23" s="8">
        <f>MIN(J23,1)</f>
        <v/>
      </c>
      <c r="M23" t="inlineStr">
        <is>
          <t>Repair cracked conrete &amp; Update Pool Furniture</t>
        </is>
      </c>
      <c r="N23" s="7">
        <f>IF(E23="GC","1st Call","Other")</f>
        <v/>
      </c>
      <c r="O23" s="7">
        <f>IF(L23&gt;=1,"Complete",IF(L23&gt;0,"In Progress","Not Started"))</f>
        <v/>
      </c>
      <c r="Q23" s="35">
        <f>IFERROR(MID($A$1,FIND(" acq",$A$1)-4,4)*1,"")</f>
        <v/>
      </c>
      <c r="R23" s="7" t="n"/>
      <c r="S23" s="111" t="n"/>
    </row>
    <row r="24">
      <c r="A24" s="17" t="n">
        <v>35</v>
      </c>
      <c r="B24" s="7" t="inlineStr">
        <is>
          <t>84361</t>
        </is>
      </c>
      <c r="C24" s="7" t="inlineStr">
        <is>
          <t>Swimming Pool 2 (Phase I: Tennis Court)</t>
        </is>
      </c>
      <c r="D24" s="40" t="inlineStr">
        <is>
          <t>Repair cracked conrete &amp; Update Pool Furniture (Removed)</t>
        </is>
      </c>
      <c r="E24" s="41" t="inlineStr">
        <is>
          <t>GC</t>
        </is>
      </c>
      <c r="F24" s="7" t="inlineStr">
        <is>
          <t>Year 1</t>
        </is>
      </c>
      <c r="G24" s="20" t="n">
        <v>35000</v>
      </c>
      <c r="H24" s="20" t="n">
        <v>35000</v>
      </c>
      <c r="I24" s="21">
        <f>G24-H24</f>
        <v/>
      </c>
      <c r="J24" s="8">
        <f>IF(G24=0,0,H24/G24)</f>
        <v/>
      </c>
      <c r="K24" s="35" t="n">
        <v>0</v>
      </c>
      <c r="L24" s="8">
        <f>MIN(J24,1)</f>
        <v/>
      </c>
      <c r="M24" t="inlineStr">
        <is>
          <t>Repair cracked conrete &amp; Update Pool Furniture (Removed)</t>
        </is>
      </c>
      <c r="N24" s="7">
        <f>IF(E24="GC","1st Call","Other")</f>
        <v/>
      </c>
      <c r="O24" s="7">
        <f>IF(L24&gt;=1,"Complete",IF(L24&gt;0,"In Progress","Not Started"))</f>
        <v/>
      </c>
      <c r="Q24" s="35">
        <f>IFERROR(MID($A$1,FIND(" acq",$A$1)-4,4)*1,"")</f>
        <v/>
      </c>
      <c r="R24" s="7" t="n"/>
      <c r="S24" s="111" t="n"/>
    </row>
    <row r="25" ht="30" customHeight="1">
      <c r="A25" s="7" t="n">
        <v>36</v>
      </c>
      <c r="B25" s="7" t="inlineStr">
        <is>
          <t>84361</t>
        </is>
      </c>
      <c r="C25" s="7" t="inlineStr">
        <is>
          <t>Swimming Pool 3 (Phase II)</t>
        </is>
      </c>
      <c r="D25" s="40" t="inlineStr">
        <is>
          <t>Repair gate and paint fence Mark had $7.6K. Repair cracked concrete &amp; Update Pool Furniture</t>
        </is>
      </c>
      <c r="E25" s="41" t="inlineStr">
        <is>
          <t>GC</t>
        </is>
      </c>
      <c r="F25" s="7" t="inlineStr">
        <is>
          <t>Year 1</t>
        </is>
      </c>
      <c r="G25" s="20" t="n">
        <v>35000</v>
      </c>
      <c r="H25" s="20" t="n">
        <v>27500</v>
      </c>
      <c r="I25" s="21">
        <f>G25-H25</f>
        <v/>
      </c>
      <c r="J25" s="8">
        <f>IF(G25=0,0,H25/G25)</f>
        <v/>
      </c>
      <c r="K25" s="35" t="n">
        <v>2</v>
      </c>
      <c r="L25" s="8">
        <f>MIN(J25,1)</f>
        <v/>
      </c>
      <c r="M25" t="inlineStr">
        <is>
          <t>Repair gate and paint fence Mark had $7.6K. Repair cracked concrete &amp; Update Pool Furniture</t>
        </is>
      </c>
      <c r="N25" s="7">
        <f>IF(E25="GC","1st Call","Other")</f>
        <v/>
      </c>
      <c r="O25" s="7">
        <f>IF(L25&gt;=1,"Complete",IF(L25&gt;0,"In Progress","Not Started"))</f>
        <v/>
      </c>
      <c r="Q25" s="35">
        <f>IFERROR(MID($A$1,FIND(" acq",$A$1)-4,4)*1,"")</f>
        <v/>
      </c>
      <c r="R25" s="7" t="n"/>
      <c r="S25" s="111" t="n"/>
    </row>
    <row r="26">
      <c r="A26" s="17" t="n">
        <v>22</v>
      </c>
      <c r="B26" s="7" t="inlineStr">
        <is>
          <t>84204</t>
        </is>
      </c>
      <c r="C26" s="7" t="inlineStr">
        <is>
          <t>Seal &amp; Stripe parking areas</t>
        </is>
      </c>
      <c r="D26" s="40" t="inlineStr">
        <is>
          <t>Stripe Parking Lot</t>
        </is>
      </c>
      <c r="E26" s="41" t="inlineStr">
        <is>
          <t>GC</t>
        </is>
      </c>
      <c r="F26" s="7" t="inlineStr">
        <is>
          <t>Year 1</t>
        </is>
      </c>
      <c r="G26" s="20" t="n">
        <v>32000</v>
      </c>
      <c r="H26" s="20" t="n">
        <v>22400</v>
      </c>
      <c r="I26" s="21">
        <f>G26-H26</f>
        <v/>
      </c>
      <c r="J26" s="8">
        <f>IF(G26=0,0,H26/G26)</f>
        <v/>
      </c>
      <c r="K26" s="35" t="n">
        <v>2</v>
      </c>
      <c r="L26" s="8">
        <f>MIN(J26,1)</f>
        <v/>
      </c>
      <c r="M26" t="inlineStr">
        <is>
          <t>Stripe Parking Lot</t>
        </is>
      </c>
      <c r="N26" s="7">
        <f>IF(E26="GC","1st Call","Other")</f>
        <v/>
      </c>
      <c r="O26" s="7">
        <f>IF(L26&gt;=1,"Complete",IF(L26&gt;0,"In Progress","Not Started"))</f>
        <v/>
      </c>
      <c r="Q26" s="35">
        <f>IFERROR(MID($A$1,FIND(" acq",$A$1)-4,4)*1,"")</f>
        <v/>
      </c>
      <c r="R26" s="7" t="n"/>
      <c r="S26" s="111" t="n"/>
    </row>
    <row r="27" ht="105" customHeight="1">
      <c r="A27" s="7" t="n">
        <v>25</v>
      </c>
      <c r="B27" s="7" t="inlineStr">
        <is>
          <t>84115</t>
        </is>
      </c>
      <c r="C27" s="7" t="inlineStr">
        <is>
          <t>Sidewalks</t>
        </is>
      </c>
      <c r="D27" s="40" t="inlineStr">
        <is>
          <t>Repair trip hazards
Potential trip hazards consisting of damaged concrete and vertical and horizontal separation were present throughout the site including near Buildings B, M, N, P, and Q. Additionally, damaged concrete steps were observed near Building P resulting in a potential trip hazard. Repair of the potential trip hazards is recommended.</t>
        </is>
      </c>
      <c r="E27" s="41" t="inlineStr">
        <is>
          <t>GC</t>
        </is>
      </c>
      <c r="F27" s="7" t="inlineStr">
        <is>
          <t>Year 1</t>
        </is>
      </c>
      <c r="G27" s="20" t="n">
        <v>32000</v>
      </c>
      <c r="H27" s="20" t="n">
        <v>22400</v>
      </c>
      <c r="I27" s="21">
        <f>G27-H27</f>
        <v/>
      </c>
      <c r="J27" s="8">
        <f>IF(G27=0,0,H27/G27)</f>
        <v/>
      </c>
      <c r="K27" s="35" t="n">
        <v>2</v>
      </c>
      <c r="L27" s="8">
        <f>MIN(J27,1)</f>
        <v/>
      </c>
      <c r="M27" t="inlineStr">
        <is>
          <t>Repair trip hazards
Potential trip hazards consisting of damaged concrete and vertical and horizontal separation were present throughout the site including near Buildings B, M, N, P, and Q. Additional</t>
        </is>
      </c>
      <c r="N27" s="7">
        <f>IF(E27="GC","1st Call","Other")</f>
        <v/>
      </c>
      <c r="O27" s="7">
        <f>IF(L27&gt;=1,"Complete",IF(L27&gt;0,"In Progress","Not Started"))</f>
        <v/>
      </c>
      <c r="Q27" s="35">
        <f>IFERROR(MID($A$1,FIND(" acq",$A$1)-4,4)*1,"")</f>
        <v/>
      </c>
      <c r="R27" s="7" t="n"/>
      <c r="S27" s="111" t="n"/>
    </row>
    <row r="28">
      <c r="A28" s="17" t="n">
        <v>161</v>
      </c>
      <c r="B28" s="7" t="inlineStr">
        <is>
          <t>84210</t>
        </is>
      </c>
      <c r="C28" s="7" t="inlineStr">
        <is>
          <t>Electrical Distribution</t>
        </is>
      </c>
      <c r="D28" s="40" t="inlineStr">
        <is>
          <t>Repair electric to pole lights and photo cells</t>
        </is>
      </c>
      <c r="E28" s="41" t="inlineStr">
        <is>
          <t>GC</t>
        </is>
      </c>
      <c r="F28" s="7" t="inlineStr">
        <is>
          <t>Year 1</t>
        </is>
      </c>
      <c r="G28" s="20" t="n">
        <v>32000</v>
      </c>
      <c r="H28" s="20" t="n">
        <v>22400</v>
      </c>
      <c r="I28" s="21">
        <f>G28-H28</f>
        <v/>
      </c>
      <c r="J28" s="8">
        <f>IF(G28=0,0,H28/G28)</f>
        <v/>
      </c>
      <c r="K28" s="35" t="n">
        <v>2</v>
      </c>
      <c r="L28" s="8">
        <f>MIN(J28,1)</f>
        <v/>
      </c>
      <c r="M28" t="inlineStr">
        <is>
          <t>Repair electric to pole lights and photo cells</t>
        </is>
      </c>
      <c r="N28" s="7">
        <f>IF(E28="GC","1st Call","Other")</f>
        <v/>
      </c>
      <c r="O28" s="7">
        <f>IF(L28&gt;=1,"Complete",IF(L28&gt;0,"In Progress","Not Started"))</f>
        <v/>
      </c>
      <c r="Q28" s="35">
        <f>IFERROR(MID($A$1,FIND(" acq",$A$1)-4,4)*1,"")</f>
        <v/>
      </c>
      <c r="R28" s="7" t="n"/>
      <c r="S28" s="111" t="n"/>
    </row>
    <row r="29">
      <c r="A29" s="7" t="n">
        <v>54</v>
      </c>
      <c r="B29" s="7" t="inlineStr">
        <is>
          <t>84430</t>
        </is>
      </c>
      <c r="C29" s="7" t="inlineStr">
        <is>
          <t>Concrete deck / floor fill</t>
        </is>
      </c>
      <c r="D29" s="40" t="inlineStr">
        <is>
          <t>Seal cracks in landings</t>
        </is>
      </c>
      <c r="E29" s="41" t="inlineStr">
        <is>
          <t>GC</t>
        </is>
      </c>
      <c r="F29" s="7" t="inlineStr">
        <is>
          <t>Year 1</t>
        </is>
      </c>
      <c r="G29" s="20" t="n">
        <v>28000</v>
      </c>
      <c r="H29" s="20" t="n">
        <v>19600</v>
      </c>
      <c r="I29" s="21">
        <f>G29-H29</f>
        <v/>
      </c>
      <c r="J29" s="8">
        <f>IF(G29=0,0,H29/G29)</f>
        <v/>
      </c>
      <c r="K29" s="35" t="n">
        <v>2</v>
      </c>
      <c r="L29" s="8">
        <f>MIN(J29,1)</f>
        <v/>
      </c>
      <c r="M29" t="inlineStr">
        <is>
          <t>Seal cracks in landings</t>
        </is>
      </c>
      <c r="N29" s="7">
        <f>IF(E29="GC","1st Call","Other")</f>
        <v/>
      </c>
      <c r="O29" s="7">
        <f>IF(L29&gt;=1,"Complete",IF(L29&gt;0,"In Progress","Not Started"))</f>
        <v/>
      </c>
      <c r="Q29" s="35">
        <f>IFERROR(MID($A$1,FIND(" acq",$A$1)-4,4)*1,"")</f>
        <v/>
      </c>
      <c r="R29" s="7" t="n"/>
      <c r="S29" s="111" t="n"/>
    </row>
    <row r="30">
      <c r="A30" s="17" t="n">
        <v>43</v>
      </c>
      <c r="B30" s="7" t="inlineStr">
        <is>
          <t>84111</t>
        </is>
      </c>
      <c r="C30" s="7" t="inlineStr">
        <is>
          <t>Dumpster enclosures</t>
        </is>
      </c>
      <c r="D30" s="40" t="inlineStr">
        <is>
          <t>Replace fencing on all dumpster enclosures</t>
        </is>
      </c>
      <c r="E30" s="41" t="inlineStr">
        <is>
          <t>GC</t>
        </is>
      </c>
      <c r="F30" s="7" t="inlineStr">
        <is>
          <t>Year 1</t>
        </is>
      </c>
      <c r="G30" s="20" t="n">
        <v>27000</v>
      </c>
      <c r="H30" s="20" t="n">
        <v>18900</v>
      </c>
      <c r="I30" s="21">
        <f>G30-H30</f>
        <v/>
      </c>
      <c r="J30" s="8">
        <f>IF(G30=0,0,H30/G30)</f>
        <v/>
      </c>
      <c r="K30" s="35" t="n">
        <v>2</v>
      </c>
      <c r="L30" s="8">
        <f>MIN(J30,1)</f>
        <v/>
      </c>
      <c r="M30" t="inlineStr">
        <is>
          <t>Replace fencing on all dumpster enclosures</t>
        </is>
      </c>
      <c r="N30" s="7">
        <f>IF(E30="GC","1st Call","Other")</f>
        <v/>
      </c>
      <c r="O30" s="7">
        <f>IF(L30&gt;=1,"Complete",IF(L30&gt;0,"In Progress","Not Started"))</f>
        <v/>
      </c>
      <c r="Q30" s="35">
        <f>IFERROR(MID($A$1,FIND(" acq",$A$1)-4,4)*1,"")</f>
        <v/>
      </c>
      <c r="R30" s="7" t="n"/>
      <c r="S30" s="111" t="n"/>
    </row>
    <row r="31">
      <c r="A31" s="7" t="n">
        <v>31</v>
      </c>
      <c r="B31" s="7" t="inlineStr">
        <is>
          <t>84095</t>
        </is>
      </c>
      <c r="C31" s="7" t="inlineStr">
        <is>
          <t>Resurface swimming pool</t>
        </is>
      </c>
      <c r="D31" s="40" t="inlineStr">
        <is>
          <t>Resurface Swimming Pool</t>
        </is>
      </c>
      <c r="E31" s="41" t="inlineStr">
        <is>
          <t>GC</t>
        </is>
      </c>
      <c r="F31" s="7" t="inlineStr">
        <is>
          <t>Year 1</t>
        </is>
      </c>
      <c r="G31" s="20" t="n">
        <v>25000</v>
      </c>
      <c r="H31" s="20" t="n">
        <v>17500</v>
      </c>
      <c r="I31" s="21">
        <f>G31-H31</f>
        <v/>
      </c>
      <c r="J31" s="8">
        <f>IF(G31=0,0,H31/G31)</f>
        <v/>
      </c>
      <c r="K31" s="35" t="n">
        <v>2</v>
      </c>
      <c r="L31" s="8">
        <f>MIN(J31,1)</f>
        <v/>
      </c>
      <c r="M31" t="inlineStr">
        <is>
          <t>Resurface Swimming Pool</t>
        </is>
      </c>
      <c r="N31" s="7">
        <f>IF(E31="GC","1st Call","Other")</f>
        <v/>
      </c>
      <c r="O31" s="7">
        <f>IF(L31&gt;=1,"Complete",IF(L31&gt;0,"In Progress","Not Started"))</f>
        <v/>
      </c>
      <c r="Q31" s="35">
        <f>IFERROR(MID($A$1,FIND(" acq",$A$1)-4,4)*1,"")</f>
        <v/>
      </c>
      <c r="R31" s="7" t="n"/>
      <c r="S31" s="111" t="n"/>
    </row>
    <row r="32">
      <c r="A32" s="17" t="n">
        <v>45</v>
      </c>
      <c r="B32" s="7" t="inlineStr">
        <is>
          <t>84390</t>
        </is>
      </c>
      <c r="C32" s="7" t="inlineStr">
        <is>
          <t xml:space="preserve">Sport Court Renovation: Basketball </t>
        </is>
      </c>
      <c r="D32" s="40" t="inlineStr">
        <is>
          <t>Restripe &amp; Add New Hoop</t>
        </is>
      </c>
      <c r="E32" s="41" t="inlineStr">
        <is>
          <t>GC</t>
        </is>
      </c>
      <c r="F32" s="7" t="inlineStr">
        <is>
          <t>Year 1</t>
        </is>
      </c>
      <c r="G32" s="20" t="n">
        <v>25000</v>
      </c>
      <c r="H32" s="20" t="n">
        <v>17500</v>
      </c>
      <c r="I32" s="21">
        <f>G32-H32</f>
        <v/>
      </c>
      <c r="J32" s="8">
        <f>IF(G32=0,0,H32/G32)</f>
        <v/>
      </c>
      <c r="K32" s="35" t="n">
        <v>2</v>
      </c>
      <c r="L32" s="8">
        <f>MIN(J32,1)</f>
        <v/>
      </c>
      <c r="M32" t="inlineStr">
        <is>
          <t>Restripe &amp; Add New Hoop</t>
        </is>
      </c>
      <c r="N32" s="7">
        <f>IF(E32="GC","1st Call","Other")</f>
        <v/>
      </c>
      <c r="O32" s="7">
        <f>IF(L32&gt;=1,"Complete",IF(L32&gt;0,"In Progress","Not Started"))</f>
        <v/>
      </c>
      <c r="Q32" s="35">
        <f>IFERROR(MID($A$1,FIND(" acq",$A$1)-4,4)*1,"")</f>
        <v/>
      </c>
      <c r="R32" s="7" t="n"/>
      <c r="S32" s="111" t="n"/>
    </row>
    <row r="33">
      <c r="A33" s="7" t="n">
        <v>134</v>
      </c>
      <c r="B33" s="7" t="inlineStr">
        <is>
          <t>84190</t>
        </is>
      </c>
      <c r="C33" s="7" t="inlineStr">
        <is>
          <t>Fitness Center Remodel (Gym 2 Phase III)</t>
        </is>
      </c>
      <c r="D33" s="40" t="inlineStr">
        <is>
          <t>Convert into golf simulator</t>
        </is>
      </c>
      <c r="E33" s="41" t="inlineStr">
        <is>
          <t>GC</t>
        </is>
      </c>
      <c r="F33" s="7" t="inlineStr">
        <is>
          <t>Year 1</t>
        </is>
      </c>
      <c r="G33" s="20" t="n">
        <v>25000</v>
      </c>
      <c r="H33" s="20" t="n">
        <v>0</v>
      </c>
      <c r="I33" s="21">
        <f>G33-H33</f>
        <v/>
      </c>
      <c r="J33" s="8">
        <f>IF(G33=0,0,H33/G33)</f>
        <v/>
      </c>
      <c r="K33" s="35" t="n">
        <v>4</v>
      </c>
      <c r="L33" s="8">
        <f>MIN(J33,1)</f>
        <v/>
      </c>
      <c r="M33" t="inlineStr">
        <is>
          <t>Convert into golf simulator</t>
        </is>
      </c>
      <c r="N33" s="7">
        <f>IF(E33="GC","1st Call","Other")</f>
        <v/>
      </c>
      <c r="O33" s="7">
        <f>IF(L33&gt;=1,"Complete",IF(L33&gt;0,"In Progress","Not Started"))</f>
        <v/>
      </c>
      <c r="Q33" s="35">
        <f>IFERROR(MID($A$1,FIND(" acq",$A$1)-4,4)*1,"")</f>
        <v/>
      </c>
      <c r="R33" s="7" t="n"/>
      <c r="S33" s="111" t="n"/>
    </row>
    <row r="34">
      <c r="A34" s="17" t="n">
        <v>182</v>
      </c>
      <c r="B34" s="7" t="inlineStr">
        <is>
          <t>82260</t>
        </is>
      </c>
      <c r="C34" s="7" t="inlineStr">
        <is>
          <t>82260 - Exterior Lighting</t>
        </is>
      </c>
      <c r="D34" s="40" t="inlineStr">
        <is>
          <t>Increase lighting across the property - Defer</t>
        </is>
      </c>
      <c r="E34" s="41" t="inlineStr">
        <is>
          <t>GC</t>
        </is>
      </c>
      <c r="F34" s="7" t="inlineStr">
        <is>
          <t>Year 1</t>
        </is>
      </c>
      <c r="G34" s="20" t="n">
        <v>25000</v>
      </c>
      <c r="H34" s="20" t="n">
        <v>23993</v>
      </c>
      <c r="I34" s="21">
        <f>G34-H34</f>
        <v/>
      </c>
      <c r="J34" s="8">
        <f>IF(G34=0,0,H34/G34)</f>
        <v/>
      </c>
      <c r="K34" s="35" t="n">
        <v>1</v>
      </c>
      <c r="L34" s="8">
        <f>MIN(J34,1)</f>
        <v/>
      </c>
      <c r="M34" t="inlineStr">
        <is>
          <t>Increase lighting across the property - Defer</t>
        </is>
      </c>
      <c r="N34" s="7">
        <f>IF(E34="GC","1st Call","Other")</f>
        <v/>
      </c>
      <c r="O34" s="7">
        <f>IF(L34&gt;=1,"Complete",IF(L34&gt;0,"In Progress","Not Started"))</f>
        <v/>
      </c>
      <c r="Q34" s="35">
        <f>IFERROR(MID($A$1,FIND(" acq",$A$1)-4,4)*1,"")</f>
        <v/>
      </c>
      <c r="R34" s="7" t="n"/>
      <c r="S34" s="111" t="n"/>
    </row>
    <row r="35">
      <c r="A35" s="7" t="n">
        <v>90</v>
      </c>
      <c r="B35" s="7" t="inlineStr">
        <is>
          <t>84102</t>
        </is>
      </c>
      <c r="C35" s="7" t="inlineStr">
        <is>
          <t>Masonry Repairs</t>
        </is>
      </c>
      <c r="D35" s="40" t="inlineStr">
        <is>
          <t>Repair Exterior Masonry Walls</t>
        </is>
      </c>
      <c r="E35" s="41" t="inlineStr">
        <is>
          <t>GC</t>
        </is>
      </c>
      <c r="F35" s="7" t="inlineStr">
        <is>
          <t>Year 1</t>
        </is>
      </c>
      <c r="G35" s="20" t="n">
        <v>23500</v>
      </c>
      <c r="H35" s="20" t="n">
        <v>16450</v>
      </c>
      <c r="I35" s="21">
        <f>G35-H35</f>
        <v/>
      </c>
      <c r="J35" s="8">
        <f>IF(G35=0,0,H35/G35)</f>
        <v/>
      </c>
      <c r="K35" s="35" t="n">
        <v>2</v>
      </c>
      <c r="L35" s="8">
        <f>MIN(J35,1)</f>
        <v/>
      </c>
      <c r="M35" t="inlineStr">
        <is>
          <t>Repair Exterior Masonry Walls</t>
        </is>
      </c>
      <c r="N35" s="7">
        <f>IF(E35="GC","1st Call","Other")</f>
        <v/>
      </c>
      <c r="O35" s="7">
        <f>IF(L35&gt;=1,"Complete",IF(L35&gt;0,"In Progress","Not Started"))</f>
        <v/>
      </c>
      <c r="Q35" s="35">
        <f>IFERROR(MID($A$1,FIND(" acq",$A$1)-4,4)*1,"")</f>
        <v/>
      </c>
      <c r="R35" s="7" t="n"/>
      <c r="S35" s="111" t="n"/>
    </row>
    <row r="36" ht="45" customHeight="1">
      <c r="A36" s="17" t="n">
        <v>24</v>
      </c>
      <c r="B36" s="7" t="inlineStr">
        <is>
          <t>83520</t>
        </is>
      </c>
      <c r="C36" s="7" t="inlineStr">
        <is>
          <t>Curb cuts</t>
        </is>
      </c>
      <c r="D36" s="40" t="inlineStr">
        <is>
          <t>Damaged concrete curbs were observed consisting of displacement and linear cracking were observed at the parking area perimeters. Repair of the damaged curbing is recommended.</t>
        </is>
      </c>
      <c r="E36" s="41" t="inlineStr">
        <is>
          <t>GC</t>
        </is>
      </c>
      <c r="F36" s="7" t="inlineStr">
        <is>
          <t>Year 1</t>
        </is>
      </c>
      <c r="G36" s="20" t="n">
        <v>20000</v>
      </c>
      <c r="H36" s="20" t="n">
        <v>14000</v>
      </c>
      <c r="I36" s="21">
        <f>G36-H36</f>
        <v/>
      </c>
      <c r="J36" s="8">
        <f>IF(G36=0,0,H36/G36)</f>
        <v/>
      </c>
      <c r="K36" s="35" t="n">
        <v>2</v>
      </c>
      <c r="L36" s="8">
        <f>MIN(J36,1)</f>
        <v/>
      </c>
      <c r="M36" t="inlineStr">
        <is>
          <t>Damaged concrete curbs were observed consisting of displacement and linear cracking were observed at the parking area perimeters. Repair of the damaged curbing is recommended.</t>
        </is>
      </c>
      <c r="N36" s="7">
        <f>IF(E36="GC","1st Call","Other")</f>
        <v/>
      </c>
      <c r="O36" s="7">
        <f>IF(L36&gt;=1,"Complete",IF(L36&gt;0,"In Progress","Not Started"))</f>
        <v/>
      </c>
      <c r="Q36" s="35">
        <f>IFERROR(MID($A$1,FIND(" acq",$A$1)-4,4)*1,"")</f>
        <v/>
      </c>
      <c r="R36" s="7" t="n"/>
      <c r="S36" s="111" t="n"/>
    </row>
    <row r="37">
      <c r="A37" s="7" t="n">
        <v>32</v>
      </c>
      <c r="B37" s="7" t="inlineStr">
        <is>
          <t>84361</t>
        </is>
      </c>
      <c r="C37" s="7" t="inlineStr">
        <is>
          <t>Replace swimming pool coping</t>
        </is>
      </c>
      <c r="D37" s="40" t="inlineStr">
        <is>
          <t>Replace Pool Coping</t>
        </is>
      </c>
      <c r="E37" s="41" t="inlineStr">
        <is>
          <t>GC</t>
        </is>
      </c>
      <c r="F37" s="7" t="inlineStr">
        <is>
          <t>Year 1</t>
        </is>
      </c>
      <c r="G37" s="20" t="n">
        <v>17500</v>
      </c>
      <c r="H37" s="20" t="n">
        <v>12250</v>
      </c>
      <c r="I37" s="21">
        <f>G37-H37</f>
        <v/>
      </c>
      <c r="J37" s="8">
        <f>IF(G37=0,0,H37/G37)</f>
        <v/>
      </c>
      <c r="K37" s="35" t="n">
        <v>2</v>
      </c>
      <c r="L37" s="8">
        <f>MIN(J37,1)</f>
        <v/>
      </c>
      <c r="M37" t="inlineStr">
        <is>
          <t>Replace Pool Coping</t>
        </is>
      </c>
      <c r="N37" s="7">
        <f>IF(E37="GC","1st Call","Other")</f>
        <v/>
      </c>
      <c r="O37" s="7">
        <f>IF(L37&gt;=1,"Complete",IF(L37&gt;0,"In Progress","Not Started"))</f>
        <v/>
      </c>
      <c r="Q37" s="35">
        <f>IFERROR(MID($A$1,FIND(" acq",$A$1)-4,4)*1,"")</f>
        <v/>
      </c>
      <c r="R37" s="7" t="n"/>
      <c r="S37" s="111" t="n"/>
    </row>
    <row r="38">
      <c r="A38" s="17" t="n">
        <v>72</v>
      </c>
      <c r="B38" s="7" t="inlineStr">
        <is>
          <t>84121</t>
        </is>
      </c>
      <c r="C38" s="7" t="inlineStr">
        <is>
          <t>Repair patio/balcony railings</t>
        </is>
      </c>
      <c r="D38" s="40" t="inlineStr">
        <is>
          <t>Secure all balcony railings</t>
        </is>
      </c>
      <c r="E38" s="41" t="inlineStr">
        <is>
          <t>GC</t>
        </is>
      </c>
      <c r="F38" s="7" t="inlineStr">
        <is>
          <t>Year 1</t>
        </is>
      </c>
      <c r="G38" s="20" t="n">
        <v>16000</v>
      </c>
      <c r="H38" s="20" t="n">
        <v>11200</v>
      </c>
      <c r="I38" s="21">
        <f>G38-H38</f>
        <v/>
      </c>
      <c r="J38" s="8">
        <f>IF(G38=0,0,H38/G38)</f>
        <v/>
      </c>
      <c r="K38" s="35" t="n">
        <v>2</v>
      </c>
      <c r="L38" s="8">
        <f>MIN(J38,1)</f>
        <v/>
      </c>
      <c r="M38" t="inlineStr">
        <is>
          <t>Secure all balcony railings</t>
        </is>
      </c>
      <c r="N38" s="7">
        <f>IF(E38="GC","1st Call","Other")</f>
        <v/>
      </c>
      <c r="O38" s="7">
        <f>IF(L38&gt;=1,"Complete",IF(L38&gt;0,"In Progress","Not Started"))</f>
        <v/>
      </c>
      <c r="Q38" s="35">
        <f>IFERROR(MID($A$1,FIND(" acq",$A$1)-4,4)*1,"")</f>
        <v/>
      </c>
      <c r="S38" s="112" t="n"/>
    </row>
    <row r="39" ht="45" customHeight="1">
      <c r="A39" s="7" t="n">
        <v>140</v>
      </c>
      <c r="B39" s="7" t="inlineStr">
        <is>
          <t>84130</t>
        </is>
      </c>
      <c r="C39" s="7" t="inlineStr">
        <is>
          <t>Dog Park</t>
        </is>
      </c>
      <c r="D39" s="40" t="inlineStr">
        <is>
          <t>Water/Wash Station with concrete pad ($6k)
Dog turf ($10/sqft)
Shade sail or pergola</t>
        </is>
      </c>
      <c r="E39" s="41" t="inlineStr">
        <is>
          <t>GC</t>
        </is>
      </c>
      <c r="F39" s="7" t="inlineStr">
        <is>
          <t>Year 1</t>
        </is>
      </c>
      <c r="G39" s="20" t="n">
        <v>16000</v>
      </c>
      <c r="H39" s="20" t="n">
        <v>16000</v>
      </c>
      <c r="I39" s="21">
        <f>G39-H39</f>
        <v/>
      </c>
      <c r="J39" s="8">
        <f>IF(G39=0,0,H39/G39)</f>
        <v/>
      </c>
      <c r="K39" s="35" t="n">
        <v>0</v>
      </c>
      <c r="L39" s="18">
        <f>MIN(J39,1)</f>
        <v/>
      </c>
      <c r="M39" s="48" t="inlineStr">
        <is>
          <t>Water/Wash Station with concrete pad ($6k)
Dog turf ($10/sqft)
Shade sail or pergola</t>
        </is>
      </c>
      <c r="N39" s="48">
        <f>IF(E39="GC","1st Call","Other")</f>
        <v/>
      </c>
      <c r="O39" s="48">
        <f>IF(L39&gt;=1,"Complete",IF(L39&gt;0,"In Progress","Not Started"))</f>
        <v/>
      </c>
      <c r="P39" s="48" t="n"/>
      <c r="Q39" s="70">
        <f>IFERROR(MID($A$1,FIND(" acq",$A$1)-4,4)*1,"")</f>
        <v/>
      </c>
      <c r="S39" s="112" t="n"/>
    </row>
    <row r="40">
      <c r="A40" s="17" t="n">
        <v>37</v>
      </c>
      <c r="B40" s="7" t="inlineStr">
        <is>
          <t>84432</t>
        </is>
      </c>
      <c r="C40" s="7" t="inlineStr">
        <is>
          <t>Storm Sewer Piping</t>
        </is>
      </c>
      <c r="D40" s="40" t="inlineStr">
        <is>
          <t>Clean Yard Basin</t>
        </is>
      </c>
      <c r="E40" s="41" t="inlineStr">
        <is>
          <t>GC</t>
        </is>
      </c>
      <c r="F40" s="7" t="inlineStr">
        <is>
          <t>Year 1</t>
        </is>
      </c>
      <c r="G40" s="20" t="n">
        <v>14000</v>
      </c>
      <c r="H40" s="20" t="n">
        <v>9800</v>
      </c>
      <c r="I40" s="21">
        <f>G40-H40</f>
        <v/>
      </c>
      <c r="J40" s="8">
        <f>IF(G40=0,0,H40/G40)</f>
        <v/>
      </c>
      <c r="K40" s="35" t="n">
        <v>2</v>
      </c>
      <c r="L40" s="8">
        <f>MIN(J40,1)</f>
        <v/>
      </c>
      <c r="M40" t="inlineStr">
        <is>
          <t>Clean Yard Basin</t>
        </is>
      </c>
      <c r="N40" s="7">
        <f>IF(E40="GC","1st Call","Other")</f>
        <v/>
      </c>
      <c r="O40" s="7">
        <f>IF(L40&gt;=1,"Complete",IF(L40&gt;0,"In Progress","Not Started"))</f>
        <v/>
      </c>
      <c r="Q40" s="35">
        <f>IFERROR(MID($A$1,FIND(" acq",$A$1)-4,4)*1,"")</f>
        <v/>
      </c>
      <c r="S40" s="112" t="n"/>
    </row>
    <row r="41">
      <c r="A41" s="7" t="n">
        <v>51</v>
      </c>
      <c r="B41" s="7" t="inlineStr">
        <is>
          <t>84430</t>
        </is>
      </c>
      <c r="C41" s="7" t="inlineStr">
        <is>
          <t>Foundation - Seal pier and beam area</t>
        </is>
      </c>
      <c r="D41" s="40" t="inlineStr">
        <is>
          <t>Replace damaged foundation vents</t>
        </is>
      </c>
      <c r="E41" s="41" t="inlineStr">
        <is>
          <t>GC</t>
        </is>
      </c>
      <c r="F41" s="7" t="inlineStr">
        <is>
          <t>Year 1</t>
        </is>
      </c>
      <c r="G41" s="20" t="n">
        <v>12000</v>
      </c>
      <c r="H41" s="20" t="n">
        <v>8400</v>
      </c>
      <c r="I41" s="21">
        <f>G41-H41</f>
        <v/>
      </c>
      <c r="J41" s="8">
        <f>IF(G41=0,0,H41/G41)</f>
        <v/>
      </c>
      <c r="K41" s="35" t="n">
        <v>2</v>
      </c>
      <c r="L41" s="8">
        <f>MIN(J41,1)</f>
        <v/>
      </c>
      <c r="M41" t="inlineStr">
        <is>
          <t>Replace damaged foundation vents</t>
        </is>
      </c>
      <c r="N41" s="7">
        <f>IF(E41="GC","1st Call","Other")</f>
        <v/>
      </c>
      <c r="O41" s="7">
        <f>IF(L41&gt;=1,"Complete",IF(L41&gt;0,"In Progress","Not Started"))</f>
        <v/>
      </c>
      <c r="Q41" s="35">
        <f>IFERROR(MID($A$1,FIND(" acq",$A$1)-4,4)*1,"")</f>
        <v/>
      </c>
      <c r="S41" s="112" t="n"/>
    </row>
    <row r="42">
      <c r="A42" s="17" t="n">
        <v>70</v>
      </c>
      <c r="B42" s="7" t="inlineStr">
        <is>
          <t>84121</t>
        </is>
      </c>
      <c r="C42" s="7" t="inlineStr">
        <is>
          <t>Repair exterior stair railings</t>
        </is>
      </c>
      <c r="D42" s="40" t="inlineStr">
        <is>
          <t>Repair and secure stair railings</t>
        </is>
      </c>
      <c r="E42" s="41" t="inlineStr">
        <is>
          <t>GC</t>
        </is>
      </c>
      <c r="F42" s="7" t="inlineStr">
        <is>
          <t>Year 1</t>
        </is>
      </c>
      <c r="G42" s="20" t="n">
        <v>12000</v>
      </c>
      <c r="H42" s="20" t="n">
        <v>8400</v>
      </c>
      <c r="I42" s="21">
        <f>G42-H42</f>
        <v/>
      </c>
      <c r="J42" s="8">
        <f>IF(G42=0,0,H42/G42)</f>
        <v/>
      </c>
      <c r="K42" s="35" t="n">
        <v>2</v>
      </c>
      <c r="L42" s="8">
        <f>MIN(J42,1)</f>
        <v/>
      </c>
      <c r="M42" t="inlineStr">
        <is>
          <t>Repair and secure stair railings</t>
        </is>
      </c>
      <c r="N42" s="7">
        <f>IF(E42="GC","1st Call","Other")</f>
        <v/>
      </c>
      <c r="O42" s="7">
        <f>IF(L42&gt;=1,"Complete",IF(L42&gt;0,"In Progress","Not Started"))</f>
        <v/>
      </c>
      <c r="Q42" s="35">
        <f>IFERROR(MID($A$1,FIND(" acq",$A$1)-4,4)*1,"")</f>
        <v/>
      </c>
      <c r="S42" s="112" t="n"/>
    </row>
    <row r="43">
      <c r="A43" s="7" t="n">
        <v>73</v>
      </c>
      <c r="B43" s="7" t="inlineStr">
        <is>
          <t>83426</t>
        </is>
      </c>
      <c r="C43" s="7" t="inlineStr">
        <is>
          <t>Exterior Doors - replacement doors at patio and balc</t>
        </is>
      </c>
      <c r="D43" s="40" t="inlineStr">
        <is>
          <t>Patio &amp; Balcony Storage Doors</t>
        </is>
      </c>
      <c r="E43" s="41" t="inlineStr">
        <is>
          <t>GC</t>
        </is>
      </c>
      <c r="F43" s="7" t="inlineStr">
        <is>
          <t>Year 1</t>
        </is>
      </c>
      <c r="G43" s="20" t="n">
        <v>12000</v>
      </c>
      <c r="H43" s="20" t="n">
        <v>8400</v>
      </c>
      <c r="I43" s="21">
        <f>G43-H43</f>
        <v/>
      </c>
      <c r="J43" s="8">
        <f>IF(G43=0,0,H43/G43)</f>
        <v/>
      </c>
      <c r="K43" s="35" t="n">
        <v>2</v>
      </c>
      <c r="L43" s="8">
        <f>MIN(J43,1)</f>
        <v/>
      </c>
      <c r="M43" t="inlineStr">
        <is>
          <t>Patio &amp; Balcony Storage Doors</t>
        </is>
      </c>
      <c r="N43" s="7">
        <f>IF(E43="GC","1st Call","Other")</f>
        <v/>
      </c>
      <c r="O43" s="7">
        <f>IF(L43&gt;=1,"Complete",IF(L43&gt;0,"In Progress","Not Started"))</f>
        <v/>
      </c>
      <c r="Q43" s="35">
        <f>IFERROR(MID($A$1,FIND(" acq",$A$1)-4,4)*1,"")</f>
        <v/>
      </c>
      <c r="S43" s="112" t="n"/>
    </row>
    <row r="44" ht="90" customHeight="1">
      <c r="A44" s="17" t="n">
        <v>67</v>
      </c>
      <c r="B44" s="7" t="inlineStr">
        <is>
          <t>84211</t>
        </is>
      </c>
      <c r="C44" s="7" t="inlineStr">
        <is>
          <t>Fire - Draft Stops</t>
        </is>
      </c>
      <c r="D44" s="40" t="inlineStr">
        <is>
          <t>Allowance to seal small penetrations in attic draft stops - Small openings were observed within the demising draft stop wall assembly,
within attic spaces. Per the Fire Code, draft stops are required to be maintained, where provided. Sealing these penetrations will mitigate smoke and heat transfer during a fire event.</t>
        </is>
      </c>
      <c r="E44" s="41" t="inlineStr">
        <is>
          <t>GC</t>
        </is>
      </c>
      <c r="F44" s="7" t="inlineStr">
        <is>
          <t>Year 1</t>
        </is>
      </c>
      <c r="G44" s="20" t="n">
        <v>10000</v>
      </c>
      <c r="H44" s="20" t="n">
        <v>19836</v>
      </c>
      <c r="I44" s="21">
        <f>G44-H44</f>
        <v/>
      </c>
      <c r="J44" s="8">
        <f>IF(G44=0,0,H44/G44)</f>
        <v/>
      </c>
      <c r="K44" s="35" t="n">
        <v>0</v>
      </c>
      <c r="L44" s="8">
        <f>MIN(J44,1)</f>
        <v/>
      </c>
      <c r="M44" t="inlineStr">
        <is>
          <t xml:space="preserve">Allowance to seal small penetrations in attic draft stops - Small openings were observed within the demising draft stop wall assembly,
within attic spaces. Per the Fire Code, draft stops are required </t>
        </is>
      </c>
      <c r="N44" s="7">
        <f>IF(E44="GC","1st Call","Other")</f>
        <v/>
      </c>
      <c r="O44" s="7">
        <f>IF(L44&gt;=1,"Complete",IF(L44&gt;0,"In Progress","Not Started"))</f>
        <v/>
      </c>
      <c r="Q44" s="35">
        <f>IFERROR(MID($A$1,FIND(" acq",$A$1)-4,4)*1,"")</f>
        <v/>
      </c>
      <c r="S44" s="112" t="n"/>
    </row>
    <row r="45" ht="90" customHeight="1">
      <c r="A45" s="7" t="n">
        <v>74</v>
      </c>
      <c r="B45" s="7" t="inlineStr">
        <is>
          <t>84102</t>
        </is>
      </c>
      <c r="C45" s="7" t="inlineStr">
        <is>
          <t>Building Repairs &amp; Exterior Walls</t>
        </is>
      </c>
      <c r="D45" s="40" t="inlineStr">
        <is>
          <t>The exterior walls were observed with vegetative staining, peeling paint, and areas of damaged siding at the exterior walls, outboard sides of breezeways, and at balcony walls throughout the subject property including at Buildings B, C, E, G, and H. Localized cleaning, repainting, and repair of the affected areas is recommended.</t>
        </is>
      </c>
      <c r="E45" s="41" t="inlineStr">
        <is>
          <t>GC</t>
        </is>
      </c>
      <c r="F45" s="7" t="inlineStr">
        <is>
          <t>Year 1</t>
        </is>
      </c>
      <c r="G45" s="20" t="n">
        <v>10000</v>
      </c>
      <c r="H45" s="20" t="n">
        <v>7000</v>
      </c>
      <c r="I45" s="21">
        <f>G45-H45</f>
        <v/>
      </c>
      <c r="J45" s="8">
        <f>IF(G45=0,0,H45/G45)</f>
        <v/>
      </c>
      <c r="K45" s="35" t="n">
        <v>2</v>
      </c>
      <c r="L45" s="8">
        <f>MIN(J45,1)</f>
        <v/>
      </c>
      <c r="M45" t="inlineStr">
        <is>
          <t>The exterior walls were observed with vegetative staining, peeling paint, and areas of damaged siding at the exterior walls, outboard sides of breezeways, and at balcony walls throughout the subject p</t>
        </is>
      </c>
      <c r="N45" s="7">
        <f>IF(E45="GC","1st Call","Other")</f>
        <v/>
      </c>
      <c r="O45" s="7">
        <f>IF(L45&gt;=1,"Complete",IF(L45&gt;0,"In Progress","Not Started"))</f>
        <v/>
      </c>
      <c r="Q45" s="35">
        <f>IFERROR(MID($A$1,FIND(" acq",$A$1)-4,4)*1,"")</f>
        <v/>
      </c>
      <c r="S45" s="112" t="n"/>
    </row>
    <row r="46" ht="45" customHeight="1">
      <c r="A46" s="17" t="n">
        <v>95</v>
      </c>
      <c r="B46" s="7" t="inlineStr">
        <is>
          <t>84113</t>
        </is>
      </c>
      <c r="C46" s="7" t="inlineStr">
        <is>
          <t xml:space="preserve">Breezeway soffit repairs </t>
        </is>
      </c>
      <c r="D46" s="40" t="inlineStr">
        <is>
          <t>Add soffit vents at Phase 3 breezeways to improve attic ventilation and enhance moisture control; addresses incomplete ventilation currently relying on gable vents only.(Removed)</t>
        </is>
      </c>
      <c r="E46" s="41" t="inlineStr">
        <is>
          <t>GC</t>
        </is>
      </c>
      <c r="F46" s="7" t="inlineStr">
        <is>
          <t>Year 1</t>
        </is>
      </c>
      <c r="G46" s="20" t="n">
        <v>10000</v>
      </c>
      <c r="H46" s="20" t="n">
        <v>3000</v>
      </c>
      <c r="I46" s="21">
        <f>G46-H46</f>
        <v/>
      </c>
      <c r="J46" s="8">
        <f>IF(G46=0,0,H46/G46)</f>
        <v/>
      </c>
      <c r="K46" s="35" t="n">
        <v>3</v>
      </c>
      <c r="L46" s="8">
        <f>MIN(J46,1)</f>
        <v/>
      </c>
      <c r="M46" t="inlineStr">
        <is>
          <t>Add soffit vents at Phase 3 breezeways to improve attic ventilation and enhance moisture control; addresses incomplete ventilation currently relying on gable vents only.(Removed)</t>
        </is>
      </c>
      <c r="N46" s="7">
        <f>IF(E46="GC","1st Call","Other")</f>
        <v/>
      </c>
      <c r="O46" s="7">
        <f>IF(L46&gt;=1,"Complete",IF(L46&gt;0,"In Progress","Not Started"))</f>
        <v/>
      </c>
      <c r="Q46" s="35">
        <f>IFERROR(MID($A$1,FIND(" acq",$A$1)-4,4)*1,"")</f>
        <v/>
      </c>
      <c r="S46" s="112" t="n"/>
    </row>
    <row r="47">
      <c r="A47" s="7" t="n">
        <v>39</v>
      </c>
      <c r="B47" s="7" t="inlineStr">
        <is>
          <t>84340</t>
        </is>
      </c>
      <c r="C47" s="7" t="inlineStr">
        <is>
          <t>Playground equipment</t>
        </is>
      </c>
      <c r="D47" s="40" t="inlineStr">
        <is>
          <t>Replace fall zone mulch</t>
        </is>
      </c>
      <c r="E47" s="41" t="inlineStr">
        <is>
          <t>GC</t>
        </is>
      </c>
      <c r="F47" s="7" t="inlineStr">
        <is>
          <t>Year 1</t>
        </is>
      </c>
      <c r="G47" s="20" t="n">
        <v>5400</v>
      </c>
      <c r="H47" s="20" t="n">
        <v>3780</v>
      </c>
      <c r="I47" s="21">
        <f>G47-H47</f>
        <v/>
      </c>
      <c r="J47" s="8">
        <f>IF(G47=0,0,H47/G47)</f>
        <v/>
      </c>
      <c r="K47" s="35" t="n">
        <v>2</v>
      </c>
      <c r="L47" s="8">
        <f>MIN(J47,1)</f>
        <v/>
      </c>
      <c r="M47" t="inlineStr">
        <is>
          <t>Replace fall zone mulch</t>
        </is>
      </c>
      <c r="N47" s="7">
        <f>IF(E47="GC","1st Call","Other")</f>
        <v/>
      </c>
      <c r="O47" s="7">
        <f>IF(L47&gt;=1,"Complete",IF(L47&gt;0,"In Progress","Not Started"))</f>
        <v/>
      </c>
      <c r="Q47" s="35">
        <f>IFERROR(MID($A$1,FIND(" acq",$A$1)-4,4)*1,"")</f>
        <v/>
      </c>
      <c r="S47" s="112" t="n"/>
    </row>
    <row r="48" ht="45" customHeight="1">
      <c r="A48" s="17" t="n">
        <v>61</v>
      </c>
      <c r="B48" s="7" t="inlineStr">
        <is>
          <t>84110</t>
        </is>
      </c>
      <c r="C48" s="7" t="inlineStr">
        <is>
          <t>Stairs - Repair or replace damaged concrete treads a</t>
        </is>
      </c>
      <c r="D48" s="40" t="inlineStr">
        <is>
          <t>Replace sill plate supporting stair landing
post outside of Unit 24 at Building 03C - Still plate has signficant rot</t>
        </is>
      </c>
      <c r="E48" s="41" t="inlineStr">
        <is>
          <t>GC</t>
        </is>
      </c>
      <c r="F48" s="7" t="inlineStr">
        <is>
          <t>Year 1</t>
        </is>
      </c>
      <c r="G48" s="20" t="n">
        <v>2000</v>
      </c>
      <c r="H48" s="20" t="n">
        <v>1400</v>
      </c>
      <c r="I48" s="21">
        <f>G48-H48</f>
        <v/>
      </c>
      <c r="J48" s="8">
        <f>IF(G48=0,0,H48/G48)</f>
        <v/>
      </c>
      <c r="K48" s="35" t="n">
        <v>2</v>
      </c>
      <c r="L48" s="8">
        <f>MIN(J48,1)</f>
        <v/>
      </c>
      <c r="M48" t="inlineStr">
        <is>
          <t>Replace sill plate supporting stair landing
post outside of Unit 24 at Building 03C - Still plate has signficant rot</t>
        </is>
      </c>
      <c r="N48" s="7">
        <f>IF(E48="GC","1st Call","Other")</f>
        <v/>
      </c>
      <c r="O48" s="7">
        <f>IF(L48&gt;=1,"Complete",IF(L48&gt;0,"In Progress","Not Started"))</f>
        <v/>
      </c>
      <c r="Q48" s="35">
        <f>IFERROR(MID($A$1,FIND(" acq",$A$1)-4,4)*1,"")</f>
        <v/>
      </c>
      <c r="S48" s="112" t="n"/>
    </row>
    <row r="49" ht="75" customHeight="1">
      <c r="A49" s="7" t="n">
        <v>107</v>
      </c>
      <c r="B49" s="7" t="inlineStr">
        <is>
          <t>84217</t>
        </is>
      </c>
      <c r="C49" s="7" t="inlineStr">
        <is>
          <t>Seismic Shutoff Valve</t>
        </is>
      </c>
      <c r="D49" s="40" t="inlineStr">
        <is>
          <t>There is a natural gas line provided to Fitness Center B, and it is not provided with a seismic shutoff valve. Provide a seismic shutoff valve on the natural gas service. Seismic shutoff valves stop the flow of gas following a seismic event and are a recommended upgrade for buildings in seismically active zones.</t>
        </is>
      </c>
      <c r="E49" s="69" t="inlineStr">
        <is>
          <t>PMC</t>
        </is>
      </c>
      <c r="F49" s="7" t="inlineStr">
        <is>
          <t>Year 1</t>
        </is>
      </c>
      <c r="G49" s="20" t="n">
        <v>1000</v>
      </c>
      <c r="H49" s="20" t="n">
        <v>1000</v>
      </c>
      <c r="I49" s="21">
        <f>G49-H49</f>
        <v/>
      </c>
      <c r="J49" s="8">
        <f>IF(G49=0,0,H49/G49)</f>
        <v/>
      </c>
      <c r="K49" s="35" t="inlineStr">
        <is>
          <t>N/A</t>
        </is>
      </c>
      <c r="L49" s="8">
        <f>MIN(J49,1)</f>
        <v/>
      </c>
      <c r="M49" t="inlineStr">
        <is>
          <t>There is a natural gas line provided to Fitness Center B, and it is not provided with a seismic shutoff valve. Provide a seismic shutoff valve on the natural gas service. Seismic shutoff valves stop t</t>
        </is>
      </c>
      <c r="N49" s="7">
        <f>IF(E49="GC","1st Call","Other")</f>
        <v/>
      </c>
      <c r="O49" s="7">
        <f>IF(L49&gt;=1,"Complete",IF(L49&gt;0,"In Progress","Not Started"))</f>
        <v/>
      </c>
      <c r="Q49" s="35">
        <f>IFERROR(MID($A$1,FIND(" acq",$A$1)-4,4)*1,"")</f>
        <v/>
      </c>
      <c r="S49" s="112" t="n"/>
    </row>
    <row r="50" ht="120" customHeight="1">
      <c r="A50" s="17" t="n">
        <v>106</v>
      </c>
      <c r="B50" s="7" t="inlineStr">
        <is>
          <t>84209</t>
        </is>
      </c>
      <c r="C50" s="7" t="inlineStr">
        <is>
          <t>Water Heater Strapping</t>
        </is>
      </c>
      <c r="D50" s="40" t="inlineStr">
        <is>
          <t>This item is for compliance with Section 507.2 of the Washington Plumbing Code. This item can be carried out as part of standard building maintenance,
The water heaters in the leasing office, one fitness center, and one of the residential units were not provided with seismic straps. All water heaters throughout the property should be strapped within the upper third and lower third of its vertical dimensions.</t>
        </is>
      </c>
      <c r="E50" s="69" t="inlineStr">
        <is>
          <t>PMC</t>
        </is>
      </c>
      <c r="F50" s="7" t="inlineStr">
        <is>
          <t>Year 1</t>
        </is>
      </c>
      <c r="G50" s="20" t="n">
        <v>300</v>
      </c>
      <c r="H50" s="20" t="n">
        <v>300</v>
      </c>
      <c r="I50" s="21">
        <f>G50-H50</f>
        <v/>
      </c>
      <c r="J50" s="8">
        <f>IF(G50=0,0,H50/G50)</f>
        <v/>
      </c>
      <c r="K50" s="35" t="inlineStr">
        <is>
          <t>N/A</t>
        </is>
      </c>
      <c r="L50" s="8">
        <f>MIN(J50,1)</f>
        <v/>
      </c>
      <c r="M50" t="inlineStr">
        <is>
          <t>This item is for compliance with Section 507.2 of the Washington Plumbing Code. This item can be carried out as part of standard building maintenance,
The water heaters in the leasing office, one fitn</t>
        </is>
      </c>
      <c r="N50" s="7">
        <f>IF(E50="GC","1st Call","Other")</f>
        <v/>
      </c>
      <c r="O50" s="7">
        <f>IF(L50&gt;=1,"Complete",IF(L50&gt;0,"In Progress","Not Started"))</f>
        <v/>
      </c>
      <c r="Q50" s="35">
        <f>IFERROR(MID($A$1,FIND(" acq",$A$1)-4,4)*1,"")</f>
        <v/>
      </c>
      <c r="S50" s="112" t="n"/>
    </row>
    <row r="51">
      <c r="D51" s="40" t="n"/>
      <c r="E51" s="69" t="n"/>
      <c r="G51" s="20" t="n"/>
      <c r="H51" s="20" t="n"/>
      <c r="I51" s="21" t="n"/>
      <c r="J51" s="8" t="n"/>
      <c r="K51" s="35" t="n"/>
      <c r="S51" s="112" t="n"/>
    </row>
    <row r="52">
      <c r="C52" s="48" t="inlineStr">
        <is>
          <t>PROJECTS subtotal (excl. contingency/CM fee)</t>
        </is>
      </c>
      <c r="E52" s="68" t="n"/>
      <c r="G52" s="22">
        <f>SUM(G5:G50)</f>
        <v/>
      </c>
      <c r="H52" s="22">
        <f>SUM(H5:H50)</f>
        <v/>
      </c>
      <c r="I52" s="22">
        <f>SUM(I5:I50)</f>
        <v/>
      </c>
      <c r="J52" s="18">
        <f>IF(G52=0,0,H52/G52)</f>
        <v/>
      </c>
      <c r="K52" s="35" t="n"/>
      <c r="L52" s="8">
        <f>MIN(J52,1)</f>
        <v/>
      </c>
      <c r="O52" s="7">
        <f>IF(L52&gt;=1,"Complete",IF(L52&gt;0,"In Progress","Not Started"))</f>
        <v/>
      </c>
      <c r="S52" s="112" t="n"/>
    </row>
    <row r="53">
      <c r="E53" s="52" t="n"/>
      <c r="K53" s="35" t="n"/>
      <c r="S53" s="112" t="n"/>
    </row>
    <row r="54">
      <c r="A54" s="7" t="n">
        <v>169</v>
      </c>
      <c r="B54" s="7" t="inlineStr">
        <is>
          <t>84505</t>
        </is>
      </c>
      <c r="C54" s="7" t="inlineStr">
        <is>
          <t>Construction Management Fee</t>
        </is>
      </c>
      <c r="D54" s="40" t="inlineStr">
        <is>
          <t>CM Fee</t>
        </is>
      </c>
      <c r="E54" s="67" t="inlineStr">
        <is>
          <t>CMF</t>
        </is>
      </c>
      <c r="F54" s="15" t="inlineStr">
        <is>
          <t>CM Fee</t>
        </is>
      </c>
      <c r="G54" s="20" t="n">
        <v>140427</v>
      </c>
      <c r="H54" s="20" t="n">
        <v>2951</v>
      </c>
      <c r="I54" s="21" t="n">
        <v>140427</v>
      </c>
      <c r="J54" s="8">
        <f>IF(G54=0,0,H54/G54)</f>
        <v/>
      </c>
      <c r="K54" s="35" t="inlineStr">
        <is>
          <t>N/A</t>
        </is>
      </c>
      <c r="L54" s="8">
        <f>MIN(J54,1)</f>
        <v/>
      </c>
      <c r="M54" t="inlineStr">
        <is>
          <t>CM Fee</t>
        </is>
      </c>
      <c r="N54" s="7">
        <f>IF(E54="GC","1st Call","Other")</f>
        <v/>
      </c>
      <c r="O54" s="7">
        <f>IF(L54&gt;=1,"Complete",IF(L54&gt;0,"In Progress","Not Started"))</f>
        <v/>
      </c>
      <c r="Q54" s="35">
        <f>IFERROR(MID($A$1,FIND(" acq",$A$1)-4,4)*1,"")</f>
        <v/>
      </c>
      <c r="S54" s="112" t="n"/>
    </row>
    <row r="55">
      <c r="A55" s="7" t="n">
        <v>168</v>
      </c>
      <c r="B55" s="7" t="inlineStr">
        <is>
          <t>84510</t>
        </is>
      </c>
      <c r="C55" s="7" t="inlineStr">
        <is>
          <t>Contingency</t>
        </is>
      </c>
      <c r="D55" s="40" t="inlineStr">
        <is>
          <t>Contingency Amount</t>
        </is>
      </c>
      <c r="E55" s="67" t="inlineStr">
        <is>
          <t>CON</t>
        </is>
      </c>
      <c r="F55" s="15" t="inlineStr">
        <is>
          <t>Contingency</t>
        </is>
      </c>
      <c r="G55" s="20" t="n">
        <v>133740</v>
      </c>
      <c r="H55" s="20" t="n">
        <v>0</v>
      </c>
      <c r="I55" s="21" t="n">
        <v>133740</v>
      </c>
      <c r="J55" s="8">
        <f>IF(G55=0,0,H55/G55)</f>
        <v/>
      </c>
      <c r="K55" s="35" t="inlineStr">
        <is>
          <t>N/A</t>
        </is>
      </c>
      <c r="L55" s="8">
        <f>MIN(J55,1)</f>
        <v/>
      </c>
      <c r="M55" t="inlineStr">
        <is>
          <t>Contingency Amount</t>
        </is>
      </c>
      <c r="N55" s="7">
        <f>IF(E55="GC","1st Call","Other")</f>
        <v/>
      </c>
      <c r="O55" s="7">
        <f>IF(L55&gt;=1,"Complete",IF(L55&gt;0,"In Progress","Not Started"))</f>
        <v/>
      </c>
      <c r="Q55" s="35">
        <f>IFERROR(MID($A$1,FIND(" acq",$A$1)-4,4)*1,"")</f>
        <v/>
      </c>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50"/>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T173"/>
  <sheetViews>
    <sheetView zoomScaleNormal="100" workbookViewId="0">
      <pane xSplit="2" ySplit="4" topLeftCell="C5" activePane="bottomRight" state="frozen"/>
      <selection activeCell="A2" sqref="A2:D2"/>
      <selection pane="topRight" activeCell="A2" sqref="A2:D2"/>
      <selection pane="bottomLeft" activeCell="A2" sqref="A2:D2"/>
      <selection pane="bottomRight"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The Fairways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75" customHeight="1">
      <c r="A5" s="7" t="n">
        <v>18</v>
      </c>
      <c r="B5" s="7" t="inlineStr">
        <is>
          <t>84204</t>
        </is>
      </c>
      <c r="C5" s="7" t="inlineStr">
        <is>
          <t xml:space="preserve">Asphalt Coating </t>
        </is>
      </c>
      <c r="D5" s="40" t="inlineStr">
        <is>
          <t>Crack fill and double seal coat asphalt throughout property. 
Includes Lender PCR Item- Damaged pavement consisting of linear cracking, alligator cracking, and surface raveling was present at the drive aisles typical of the conditions noted near Building 8. Repair is recommended.</t>
        </is>
      </c>
      <c r="E5" s="41" t="inlineStr">
        <is>
          <t>GC</t>
        </is>
      </c>
      <c r="F5" s="7" t="inlineStr">
        <is>
          <t>Year 1</t>
        </is>
      </c>
      <c r="G5" s="20" t="n">
        <v>298500</v>
      </c>
      <c r="H5" s="20" t="n">
        <v>298500</v>
      </c>
      <c r="I5" s="21">
        <f>G5-H5</f>
        <v/>
      </c>
      <c r="J5" s="8">
        <f>IF(G5=0,0,H5/G5)</f>
        <v/>
      </c>
      <c r="K5" s="35" t="n">
        <v>0</v>
      </c>
      <c r="L5" s="8">
        <f>MIN(J5,1)</f>
        <v/>
      </c>
      <c r="M5" t="inlineStr">
        <is>
          <t>Crack fill and double seal coat asphalt throughout property. 
Includes Lender PCR Item- Damaged pavement consisting of linear cracking, alligator cracking, and surface raveling was present at the driv</t>
        </is>
      </c>
      <c r="N5" s="7">
        <f>IF(E5="GC","1st Call","Other")</f>
        <v/>
      </c>
      <c r="O5" s="7">
        <f>IF(L5&gt;=1,"Complete",IF(L5&gt;0,"In Progress","Not Started"))</f>
        <v/>
      </c>
      <c r="Q5" s="35">
        <f>IFERROR(MID($A$1,FIND(" acq",$A$1)-4,4)*1,"")</f>
        <v/>
      </c>
      <c r="R5" s="7" t="n"/>
      <c r="S5" s="131" t="n">
        <v>46054</v>
      </c>
    </row>
    <row r="6" ht="45" customHeight="1">
      <c r="A6" s="17" t="n">
        <v>53</v>
      </c>
      <c r="B6" s="7" t="inlineStr">
        <is>
          <t>84101</t>
        </is>
      </c>
      <c r="C6" s="7" t="inlineStr">
        <is>
          <t>Repair balcony framing &amp; decking</t>
        </is>
      </c>
      <c r="D6" s="40" t="inlineStr">
        <is>
          <t>Half the properties balconies are showing signs of weathering due to moisture/rot. Replace any rotted wood and scrap, sand salvagable areas. Paint to match.</t>
        </is>
      </c>
      <c r="E6" s="41" t="inlineStr">
        <is>
          <t>GC</t>
        </is>
      </c>
      <c r="F6" s="7" t="inlineStr">
        <is>
          <t>Year 1</t>
        </is>
      </c>
      <c r="G6" s="20" t="n">
        <v>95000</v>
      </c>
      <c r="H6" s="20" t="n">
        <v>95000</v>
      </c>
      <c r="I6" s="21">
        <f>G6-H6</f>
        <v/>
      </c>
      <c r="J6" s="8">
        <f>IF(G6=0,0,H6/G6)</f>
        <v/>
      </c>
      <c r="K6" s="35" t="n">
        <v>0</v>
      </c>
      <c r="L6" s="8">
        <f>MIN(J6,1)</f>
        <v/>
      </c>
      <c r="M6" t="inlineStr">
        <is>
          <t>Half the properties balconies are showing signs of weathering due to moisture/rot. Replace any rotted wood and scrap, sand salvagable areas. Paint to match.</t>
        </is>
      </c>
      <c r="N6" s="7">
        <f>IF(E6="GC","1st Call","Other")</f>
        <v/>
      </c>
      <c r="O6" s="7">
        <f>IF(L6&gt;=1,"Complete",IF(L6&gt;0,"In Progress","Not Started"))</f>
        <v/>
      </c>
      <c r="Q6" s="35">
        <f>IFERROR(MID($A$1,FIND(" acq",$A$1)-4,4)*1,"")</f>
        <v/>
      </c>
      <c r="R6" s="7" t="n"/>
      <c r="S6" s="111" t="n"/>
    </row>
    <row r="7" ht="30" customHeight="1">
      <c r="A7" s="7" t="n">
        <v>21</v>
      </c>
      <c r="B7" s="7" t="inlineStr">
        <is>
          <t>84300</t>
        </is>
      </c>
      <c r="C7" s="7" t="inlineStr">
        <is>
          <t>Landscaping</t>
        </is>
      </c>
      <c r="D7" s="40" t="inlineStr">
        <is>
          <t>Tree trim and clean up throughout property. 
1st Call getting bid in conjunction with Paddocks to improve cost</t>
        </is>
      </c>
      <c r="E7" s="41" t="inlineStr">
        <is>
          <t>GC</t>
        </is>
      </c>
      <c r="F7" s="7" t="inlineStr">
        <is>
          <t>Year 1</t>
        </is>
      </c>
      <c r="G7" s="20" t="n">
        <v>92800</v>
      </c>
      <c r="H7" s="20" t="n">
        <v>92800</v>
      </c>
      <c r="I7" s="21">
        <f>G7-H7</f>
        <v/>
      </c>
      <c r="J7" s="8">
        <f>IF(G7=0,0,H7/G7)</f>
        <v/>
      </c>
      <c r="K7" s="35" t="n">
        <v>0</v>
      </c>
      <c r="L7" s="8">
        <f>MIN(J7,1)</f>
        <v/>
      </c>
      <c r="M7" t="inlineStr">
        <is>
          <t>Tree trim and clean up throughout property. 
1st Call getting bid in conjunction with Paddocks to improve cost</t>
        </is>
      </c>
      <c r="N7" s="7">
        <f>IF(E7="GC","1st Call","Other")</f>
        <v/>
      </c>
      <c r="O7" s="7">
        <f>IF(L7&gt;=1,"Complete",IF(L7&gt;0,"In Progress","Not Started"))</f>
        <v/>
      </c>
      <c r="Q7" s="35">
        <f>IFERROR(MID($A$1,FIND(" acq",$A$1)-4,4)*1,"")</f>
        <v/>
      </c>
      <c r="R7" s="7" t="n"/>
      <c r="S7" s="111" t="n"/>
    </row>
    <row r="8" ht="45" customHeight="1">
      <c r="A8" s="17" t="n">
        <v>64</v>
      </c>
      <c r="B8" s="7" t="inlineStr">
        <is>
          <t>84433</t>
        </is>
      </c>
      <c r="C8" s="7" t="inlineStr">
        <is>
          <t>Asphalt composite shingle roofing</t>
        </is>
      </c>
      <c r="D8" s="40" t="inlineStr">
        <is>
          <t>Replace flashing around all chimneys throughout property as well as a minor roof tune up to each building. Any significant water damage or other damage we will need to consider a change order.</t>
        </is>
      </c>
      <c r="E8" s="41" t="inlineStr">
        <is>
          <t>GC</t>
        </is>
      </c>
      <c r="F8" s="7" t="inlineStr">
        <is>
          <t>Year 1</t>
        </is>
      </c>
      <c r="G8" s="20" t="n">
        <v>50000</v>
      </c>
      <c r="H8" s="20" t="n">
        <v>50000</v>
      </c>
      <c r="I8" s="21">
        <f>G8-H8</f>
        <v/>
      </c>
      <c r="J8" s="8">
        <f>IF(G8=0,0,H8/G8)</f>
        <v/>
      </c>
      <c r="K8" s="35" t="n">
        <v>0</v>
      </c>
      <c r="L8" s="8">
        <f>MIN(J8,1)</f>
        <v/>
      </c>
      <c r="M8" t="inlineStr">
        <is>
          <t>Replace flashing around all chimneys throughout property as well as a minor roof tune up to each building. Any significant water damage or other damage we will need to consider a change order.</t>
        </is>
      </c>
      <c r="N8" s="7">
        <f>IF(E8="GC","1st Call","Other")</f>
        <v/>
      </c>
      <c r="O8" s="7">
        <f>IF(L8&gt;=1,"Complete",IF(L8&gt;0,"In Progress","Not Started"))</f>
        <v/>
      </c>
      <c r="Q8" s="35">
        <f>IFERROR(MID($A$1,FIND(" acq",$A$1)-4,4)*1,"")</f>
        <v/>
      </c>
      <c r="R8" s="7" t="n"/>
      <c r="S8" s="111" t="n"/>
    </row>
    <row r="9" ht="45" customHeight="1">
      <c r="A9" s="7" t="n">
        <v>124</v>
      </c>
      <c r="B9" s="7" t="inlineStr">
        <is>
          <t>84360</t>
        </is>
      </c>
      <c r="C9" s="7" t="inlineStr">
        <is>
          <t>Pool Furniture</t>
        </is>
      </c>
      <c r="D9" s="40" t="inlineStr">
        <is>
          <t>Maybe budget for full replacement. Tables and chairs look ok, 24 chaises are ok but a cheaper style. Budget for new, a few new trash cans - TV contacting Key Designs</t>
        </is>
      </c>
      <c r="E9" s="67" t="inlineStr">
        <is>
          <t>Capex</t>
        </is>
      </c>
      <c r="F9" s="7" t="inlineStr">
        <is>
          <t>Year 1</t>
        </is>
      </c>
      <c r="G9" s="20" t="n">
        <v>50000</v>
      </c>
      <c r="H9" s="20" t="n">
        <v>75016</v>
      </c>
      <c r="I9" s="21">
        <f>G9-H9</f>
        <v/>
      </c>
      <c r="J9" s="8">
        <f>IF(G9=0,0,H9/G9)</f>
        <v/>
      </c>
      <c r="K9" s="35" t="inlineStr">
        <is>
          <t>N/A</t>
        </is>
      </c>
      <c r="L9" s="8">
        <f>MIN(J9,1)</f>
        <v/>
      </c>
      <c r="M9" t="inlineStr">
        <is>
          <t>Maybe budget for full replacement. Tables and chairs look ok, 24 chaises are ok but a cheaper style. Budget for new, a few new trash cans - TV contacting Key Designs</t>
        </is>
      </c>
      <c r="N9" s="7">
        <f>IF(E9="GC","1st Call","Other")</f>
        <v/>
      </c>
      <c r="O9" s="7">
        <f>IF(L9&gt;=1,"Complete",IF(L9&gt;0,"In Progress","Not Started"))</f>
        <v/>
      </c>
      <c r="Q9" s="35">
        <f>IFERROR(MID($A$1,FIND(" acq",$A$1)-4,4)*1,"")</f>
        <v/>
      </c>
      <c r="R9" s="7" t="n"/>
      <c r="S9" s="111" t="n"/>
    </row>
    <row r="10" ht="30" customHeight="1">
      <c r="A10" s="17" t="n">
        <v>75</v>
      </c>
      <c r="B10" s="7" t="inlineStr">
        <is>
          <t>84206</t>
        </is>
      </c>
      <c r="C10" s="7" t="inlineStr">
        <is>
          <t>Repair / replace cement fiber siding</t>
        </is>
      </c>
      <c r="D10" s="40" t="inlineStr">
        <is>
          <t>Repair/replace areas of failed hardie board and paint to match throughout property</t>
        </is>
      </c>
      <c r="E10" s="41" t="inlineStr">
        <is>
          <t>GC</t>
        </is>
      </c>
      <c r="F10" s="7" t="inlineStr">
        <is>
          <t>Year 1</t>
        </is>
      </c>
      <c r="G10" s="20" t="n">
        <v>41500</v>
      </c>
      <c r="H10" s="20" t="n">
        <v>41500</v>
      </c>
      <c r="I10" s="21">
        <f>G10-H10</f>
        <v/>
      </c>
      <c r="J10" s="8">
        <f>IF(G10=0,0,H10/G10)</f>
        <v/>
      </c>
      <c r="K10" s="35" t="n">
        <v>0</v>
      </c>
      <c r="L10" s="8">
        <f>MIN(J10,1)</f>
        <v/>
      </c>
      <c r="M10" t="inlineStr">
        <is>
          <t>Repair/replace areas of failed hardie board and paint to match throughout property</t>
        </is>
      </c>
      <c r="N10" s="7">
        <f>IF(E10="GC","1st Call","Other")</f>
        <v/>
      </c>
      <c r="O10" s="7">
        <f>IF(L10&gt;=1,"Complete",IF(L10&gt;0,"In Progress","Not Started"))</f>
        <v/>
      </c>
      <c r="Q10" s="35">
        <f>IFERROR(MID($A$1,FIND(" acq",$A$1)-4,4)*1,"")</f>
        <v/>
      </c>
      <c r="R10" s="7" t="n"/>
      <c r="S10" s="111" t="n"/>
    </row>
    <row r="11">
      <c r="A11" s="7" t="n">
        <v>22</v>
      </c>
      <c r="B11" s="7" t="inlineStr">
        <is>
          <t>84095</t>
        </is>
      </c>
      <c r="C11" s="7" t="inlineStr">
        <is>
          <t>Resurface swimming pool</t>
        </is>
      </c>
      <c r="D11" s="40" t="inlineStr">
        <is>
          <t>Resurface pool</t>
        </is>
      </c>
      <c r="E11" s="41" t="inlineStr">
        <is>
          <t>GC</t>
        </is>
      </c>
      <c r="F11" s="7" t="inlineStr">
        <is>
          <t>Year 1</t>
        </is>
      </c>
      <c r="G11" s="20" t="n">
        <v>40000</v>
      </c>
      <c r="H11" s="20" t="n">
        <v>32200</v>
      </c>
      <c r="I11" s="21">
        <f>G11-H11</f>
        <v/>
      </c>
      <c r="J11" s="8">
        <f>IF(G11=0,0,H11/G11)</f>
        <v/>
      </c>
      <c r="K11" s="35" t="n">
        <v>2</v>
      </c>
      <c r="L11" s="8">
        <f>MIN(J11,1)</f>
        <v/>
      </c>
      <c r="M11" t="inlineStr">
        <is>
          <t>Resurface pool</t>
        </is>
      </c>
      <c r="N11" s="7">
        <f>IF(E11="GC","1st Call","Other")</f>
        <v/>
      </c>
      <c r="O11" s="7">
        <f>IF(L11&gt;=1,"Complete",IF(L11&gt;0,"In Progress","Not Started"))</f>
        <v/>
      </c>
      <c r="Q11" s="35">
        <f>IFERROR(MID($A$1,FIND(" acq",$A$1)-4,4)*1,"")</f>
        <v/>
      </c>
      <c r="R11" s="7" t="n"/>
      <c r="S11" s="111" t="n"/>
    </row>
    <row r="12" ht="30" customHeight="1">
      <c r="A12" s="17" t="n">
        <v>76</v>
      </c>
      <c r="B12" s="7" t="inlineStr">
        <is>
          <t>84113</t>
        </is>
      </c>
      <c r="C12" s="7" t="inlineStr">
        <is>
          <t>Repair / replace wood trim</t>
        </is>
      </c>
      <c r="D12" s="40" t="inlineStr">
        <is>
          <t>Repair/replace rotted trim, fascia throughout peroperty. Paint to match.</t>
        </is>
      </c>
      <c r="E12" s="41" t="inlineStr">
        <is>
          <t>GC</t>
        </is>
      </c>
      <c r="F12" s="7" t="inlineStr">
        <is>
          <t>Year 1</t>
        </is>
      </c>
      <c r="G12" s="20" t="n">
        <v>38500</v>
      </c>
      <c r="H12" s="20" t="n">
        <v>38500</v>
      </c>
      <c r="I12" s="21">
        <f>G12-H12</f>
        <v/>
      </c>
      <c r="J12" s="8">
        <f>IF(G12=0,0,H12/G12)</f>
        <v/>
      </c>
      <c r="K12" s="35" t="n">
        <v>0</v>
      </c>
      <c r="L12" s="8">
        <f>MIN(J12,1)</f>
        <v/>
      </c>
      <c r="M12" t="inlineStr">
        <is>
          <t>Repair/replace rotted trim, fascia throughout peroperty. Paint to match.</t>
        </is>
      </c>
      <c r="N12" s="7">
        <f>IF(E12="GC","1st Call","Other")</f>
        <v/>
      </c>
      <c r="O12" s="7">
        <f>IF(L12&gt;=1,"Complete",IF(L12&gt;0,"In Progress","Not Started"))</f>
        <v/>
      </c>
      <c r="Q12" s="35">
        <f>IFERROR(MID($A$1,FIND(" acq",$A$1)-4,4)*1,"")</f>
        <v/>
      </c>
      <c r="R12" s="7" t="n"/>
      <c r="S12" s="111" t="n"/>
    </row>
    <row r="13">
      <c r="A13" s="7" t="n">
        <v>157</v>
      </c>
      <c r="B13" s="7" t="inlineStr">
        <is>
          <t>84210</t>
        </is>
      </c>
      <c r="C13" s="7" t="inlineStr">
        <is>
          <t xml:space="preserve">Replace breezeway lights </t>
        </is>
      </c>
      <c r="D13" s="40" t="inlineStr">
        <is>
          <t>Breezeway Lighting</t>
        </is>
      </c>
      <c r="E13" s="41" t="inlineStr">
        <is>
          <t>GC</t>
        </is>
      </c>
      <c r="F13" s="7" t="inlineStr">
        <is>
          <t>Year 1</t>
        </is>
      </c>
      <c r="G13" s="20" t="n">
        <v>37500</v>
      </c>
      <c r="H13" s="20" t="n">
        <v>37500</v>
      </c>
      <c r="I13" s="21">
        <f>G13-H13</f>
        <v/>
      </c>
      <c r="J13" s="8">
        <f>IF(G13=0,0,H13/G13)</f>
        <v/>
      </c>
      <c r="K13" s="35" t="n">
        <v>0</v>
      </c>
      <c r="L13" s="8">
        <f>MIN(J13,1)</f>
        <v/>
      </c>
      <c r="M13" t="inlineStr">
        <is>
          <t>Breezeway Lighting</t>
        </is>
      </c>
      <c r="N13" s="7">
        <f>IF(E13="GC","1st Call","Other")</f>
        <v/>
      </c>
      <c r="O13" s="7">
        <f>IF(L13&gt;=1,"Complete",IF(L13&gt;0,"In Progress","Not Started"))</f>
        <v/>
      </c>
      <c r="Q13" s="35">
        <f>IFERROR(MID($A$1,FIND(" acq",$A$1)-4,4)*1,"")</f>
        <v/>
      </c>
      <c r="R13" s="7" t="n"/>
      <c r="S13" s="111" t="n"/>
    </row>
    <row r="14" ht="45" customHeight="1">
      <c r="A14" s="17" t="n">
        <v>24</v>
      </c>
      <c r="B14" s="7" t="inlineStr">
        <is>
          <t>84361</t>
        </is>
      </c>
      <c r="C14" s="7" t="inlineStr">
        <is>
          <t>Repair swimming pool deck</t>
        </is>
      </c>
      <c r="D14" s="40" t="inlineStr">
        <is>
          <t>Clean pool deck, crack fill and seal. Repair the deck attached to pool deck and repaint/stain. Reinforce and lvel support structure under decking. Composite planking is currently there.</t>
        </is>
      </c>
      <c r="E14" s="41" t="inlineStr">
        <is>
          <t>GC</t>
        </is>
      </c>
      <c r="F14" s="7" t="inlineStr">
        <is>
          <t>Year 1</t>
        </is>
      </c>
      <c r="G14" s="20" t="n">
        <v>35000</v>
      </c>
      <c r="H14" s="20" t="n">
        <v>35000</v>
      </c>
      <c r="I14" s="21">
        <f>G14-H14</f>
        <v/>
      </c>
      <c r="J14" s="8">
        <f>IF(G14=0,0,H14/G14)</f>
        <v/>
      </c>
      <c r="K14" s="35" t="n">
        <v>0</v>
      </c>
      <c r="L14" s="8">
        <f>MIN(J14,1)</f>
        <v/>
      </c>
      <c r="M14" t="inlineStr">
        <is>
          <t>Clean pool deck, crack fill and seal. Repair the deck attached to pool deck and repaint/stain. Reinforce and lvel support structure under decking. Composite planking is currently there.</t>
        </is>
      </c>
      <c r="N14" s="7">
        <f>IF(E14="GC","1st Call","Other")</f>
        <v/>
      </c>
      <c r="O14" s="7">
        <f>IF(L14&gt;=1,"Complete",IF(L14&gt;0,"In Progress","Not Started"))</f>
        <v/>
      </c>
      <c r="Q14" s="35">
        <f>IFERROR(MID($A$1,FIND(" acq",$A$1)-4,4)*1,"")</f>
        <v/>
      </c>
      <c r="R14" s="7" t="n"/>
      <c r="S14" s="111" t="n"/>
    </row>
    <row r="15" ht="30" customHeight="1">
      <c r="A15" s="7" t="n">
        <v>125</v>
      </c>
      <c r="B15" s="7" t="inlineStr">
        <is>
          <t>84203</t>
        </is>
      </c>
      <c r="C15" s="7" t="inlineStr">
        <is>
          <t>Picnic/Grill Area Remodel</t>
        </is>
      </c>
      <c r="D15" s="40" t="inlineStr">
        <is>
          <t>Look at adding grills and outdoor kitchen, gazebo, landscaping or turf in planters, replace/fix lights</t>
        </is>
      </c>
      <c r="E15" s="41" t="inlineStr">
        <is>
          <t>GC</t>
        </is>
      </c>
      <c r="F15" s="7" t="inlineStr">
        <is>
          <t>Year 1</t>
        </is>
      </c>
      <c r="G15" s="20" t="n">
        <v>30000</v>
      </c>
      <c r="H15" s="20" t="n">
        <v>27000</v>
      </c>
      <c r="I15" s="21">
        <f>G15-H15</f>
        <v/>
      </c>
      <c r="J15" s="8">
        <f>IF(G15=0,0,H15/G15)</f>
        <v/>
      </c>
      <c r="K15" s="35" t="n">
        <v>1</v>
      </c>
      <c r="L15" s="8">
        <f>MIN(J15,1)</f>
        <v/>
      </c>
      <c r="M15" t="inlineStr">
        <is>
          <t>Look at adding grills and outdoor kitchen, gazebo, landscaping or turf in planters, replace/fix lights</t>
        </is>
      </c>
      <c r="N15" s="7">
        <f>IF(E15="GC","1st Call","Other")</f>
        <v/>
      </c>
      <c r="O15" s="7">
        <f>IF(L15&gt;=1,"Complete",IF(L15&gt;0,"In Progress","Not Started"))</f>
        <v/>
      </c>
      <c r="Q15" s="35">
        <f>IFERROR(MID($A$1,FIND(" acq",$A$1)-4,4)*1,"")</f>
        <v/>
      </c>
      <c r="R15" s="7" t="n"/>
      <c r="S15" s="111" t="n"/>
    </row>
    <row r="16" ht="30" customHeight="1">
      <c r="A16" s="17" t="n">
        <v>25</v>
      </c>
      <c r="B16" s="7" t="inlineStr">
        <is>
          <t>84130</t>
        </is>
      </c>
      <c r="C16" s="7" t="inlineStr">
        <is>
          <t>Dog Park</t>
        </is>
      </c>
      <c r="D16" s="40" t="inlineStr">
        <is>
          <t>Replace chainlink fencing around dog park and replace with aluminum fencing. Add enzyme injector to irrigation valve</t>
        </is>
      </c>
      <c r="E16" s="41" t="inlineStr">
        <is>
          <t>GC</t>
        </is>
      </c>
      <c r="F16" s="7" t="inlineStr">
        <is>
          <t>Year 1</t>
        </is>
      </c>
      <c r="G16" s="20" t="n">
        <v>26000</v>
      </c>
      <c r="H16" s="20" t="n">
        <v>7800</v>
      </c>
      <c r="I16" s="21">
        <f>G16-H16</f>
        <v/>
      </c>
      <c r="J16" s="8">
        <f>IF(G16=0,0,H16/G16)</f>
        <v/>
      </c>
      <c r="K16" s="35" t="n">
        <v>3</v>
      </c>
      <c r="L16" s="8">
        <f>MIN(J16,1)</f>
        <v/>
      </c>
      <c r="M16" t="inlineStr">
        <is>
          <t>Replace chainlink fencing around dog park and replace with aluminum fencing. Add enzyme injector to irrigation valve</t>
        </is>
      </c>
      <c r="N16" s="7">
        <f>IF(E16="GC","1st Call","Other")</f>
        <v/>
      </c>
      <c r="O16" s="7">
        <f>IF(L16&gt;=1,"Complete",IF(L16&gt;0,"In Progress","Not Started"))</f>
        <v/>
      </c>
      <c r="Q16" s="35">
        <f>IFERROR(MID($A$1,FIND(" acq",$A$1)-4,4)*1,"")</f>
        <v/>
      </c>
      <c r="R16" s="7" t="n"/>
      <c r="S16" s="111" t="n"/>
    </row>
    <row r="17">
      <c r="A17" s="7" t="n">
        <v>127</v>
      </c>
      <c r="B17" s="7" t="inlineStr">
        <is>
          <t>84390</t>
        </is>
      </c>
      <c r="C17" s="7" t="inlineStr">
        <is>
          <t>Sports Courts</t>
        </is>
      </c>
      <c r="D17" s="40" t="inlineStr">
        <is>
          <t>Resurface and add 2 pickleball courts along with tennis</t>
        </is>
      </c>
      <c r="E17" s="41" t="inlineStr">
        <is>
          <t>GC</t>
        </is>
      </c>
      <c r="F17" s="7" t="inlineStr">
        <is>
          <t>Year 1</t>
        </is>
      </c>
      <c r="G17" s="20" t="n">
        <v>25000</v>
      </c>
      <c r="H17" s="20" t="n">
        <v>25000</v>
      </c>
      <c r="I17" s="21">
        <f>G17-H17</f>
        <v/>
      </c>
      <c r="J17" s="8">
        <f>IF(G17=0,0,H17/G17)</f>
        <v/>
      </c>
      <c r="K17" s="35" t="n">
        <v>0</v>
      </c>
      <c r="L17" s="8">
        <f>MIN(J17,1)</f>
        <v/>
      </c>
      <c r="M17" t="inlineStr">
        <is>
          <t>Resurface and add 2 pickleball courts along with tennis</t>
        </is>
      </c>
      <c r="N17" s="7">
        <f>IF(E17="GC","1st Call","Other")</f>
        <v/>
      </c>
      <c r="O17" s="7">
        <f>IF(L17&gt;=1,"Complete",IF(L17&gt;0,"In Progress","Not Started"))</f>
        <v/>
      </c>
      <c r="Q17" s="35">
        <f>IFERROR(MID($A$1,FIND(" acq",$A$1)-4,4)*1,"")</f>
        <v/>
      </c>
      <c r="R17" s="7" t="n"/>
      <c r="S17" s="111" t="n"/>
    </row>
    <row r="18" ht="30" customHeight="1">
      <c r="A18" s="17" t="n">
        <v>153</v>
      </c>
      <c r="B18" s="7" t="inlineStr">
        <is>
          <t>84218</t>
        </is>
      </c>
      <c r="C18" s="7" t="inlineStr">
        <is>
          <t xml:space="preserve">HVAC inspection and maintenance </t>
        </is>
      </c>
      <c r="D18" s="40" t="inlineStr">
        <is>
          <t>Clean foliage around condensors throughout property. Raise units with HVAC pad as needed.</t>
        </is>
      </c>
      <c r="E18" s="41" t="inlineStr">
        <is>
          <t>GC</t>
        </is>
      </c>
      <c r="F18" s="7" t="inlineStr">
        <is>
          <t>Year 1</t>
        </is>
      </c>
      <c r="G18" s="20" t="n">
        <v>24000</v>
      </c>
      <c r="H18" s="20" t="n">
        <v>24000</v>
      </c>
      <c r="I18" s="21">
        <f>G18-H18</f>
        <v/>
      </c>
      <c r="J18" s="8">
        <f>IF(G18=0,0,H18/G18)</f>
        <v/>
      </c>
      <c r="K18" s="35" t="n">
        <v>0</v>
      </c>
      <c r="L18" s="8">
        <f>MIN(J18,1)</f>
        <v/>
      </c>
      <c r="M18" t="inlineStr">
        <is>
          <t>Clean foliage around condensors throughout property. Raise units with HVAC pad as needed.</t>
        </is>
      </c>
      <c r="N18" s="7">
        <f>IF(E18="GC","1st Call","Other")</f>
        <v/>
      </c>
      <c r="O18" s="7">
        <f>IF(L18&gt;=1,"Complete",IF(L18&gt;0,"In Progress","Not Started"))</f>
        <v/>
      </c>
      <c r="Q18" s="35">
        <f>IFERROR(MID($A$1,FIND(" acq",$A$1)-4,4)*1,"")</f>
        <v/>
      </c>
      <c r="R18" s="7" t="n"/>
      <c r="S18" s="111" t="n"/>
    </row>
    <row r="19">
      <c r="A19" s="7" t="n">
        <v>20</v>
      </c>
      <c r="B19" s="7" t="inlineStr">
        <is>
          <t>84221</t>
        </is>
      </c>
      <c r="C19" s="7" t="inlineStr">
        <is>
          <t>Sidewalks</t>
        </is>
      </c>
      <c r="D19" s="40" t="inlineStr">
        <is>
          <t>Repair cracked/broken sidewalks throughout property.</t>
        </is>
      </c>
      <c r="E19" s="41" t="inlineStr">
        <is>
          <t>GC</t>
        </is>
      </c>
      <c r="F19" s="7" t="inlineStr">
        <is>
          <t>Year 1</t>
        </is>
      </c>
      <c r="G19" s="20" t="n">
        <v>22000</v>
      </c>
      <c r="H19" s="20" t="n">
        <v>22000</v>
      </c>
      <c r="I19" s="21">
        <f>G19-H19</f>
        <v/>
      </c>
      <c r="J19" s="8">
        <f>IF(G19=0,0,H19/G19)</f>
        <v/>
      </c>
      <c r="K19" s="35" t="n">
        <v>0</v>
      </c>
      <c r="L19" s="8">
        <f>MIN(J19,1)</f>
        <v/>
      </c>
      <c r="M19" t="inlineStr">
        <is>
          <t>Repair cracked/broken sidewalks throughout property.</t>
        </is>
      </c>
      <c r="N19" s="7">
        <f>IF(E19="GC","1st Call","Other")</f>
        <v/>
      </c>
      <c r="O19" s="7">
        <f>IF(L19&gt;=1,"Complete",IF(L19&gt;0,"In Progress","Not Started"))</f>
        <v/>
      </c>
      <c r="Q19" s="35">
        <f>IFERROR(MID($A$1,FIND(" acq",$A$1)-4,4)*1,"")</f>
        <v/>
      </c>
      <c r="R19" s="7" t="n"/>
      <c r="S19" s="111" t="n"/>
    </row>
    <row r="20">
      <c r="A20" s="17" t="n">
        <v>156</v>
      </c>
      <c r="B20" s="7" t="inlineStr">
        <is>
          <t>84210</t>
        </is>
      </c>
      <c r="C20" s="7" t="inlineStr">
        <is>
          <t>Electrical distribution</t>
        </is>
      </c>
      <c r="D20" s="40" t="inlineStr">
        <is>
          <t>Electrical Distribution</t>
        </is>
      </c>
      <c r="E20" s="41" t="inlineStr">
        <is>
          <t>GC</t>
        </is>
      </c>
      <c r="F20" s="7" t="inlineStr">
        <is>
          <t>Year 1</t>
        </is>
      </c>
      <c r="G20" s="20" t="n">
        <v>22000</v>
      </c>
      <c r="H20" s="20" t="n">
        <v>22000</v>
      </c>
      <c r="I20" s="21">
        <f>G20-H20</f>
        <v/>
      </c>
      <c r="J20" s="8">
        <f>IF(G20=0,0,H20/G20)</f>
        <v/>
      </c>
      <c r="K20" s="35" t="n">
        <v>0</v>
      </c>
      <c r="L20" s="8">
        <f>MIN(J20,1)</f>
        <v/>
      </c>
      <c r="M20" t="inlineStr">
        <is>
          <t>Electrical Distribution</t>
        </is>
      </c>
      <c r="N20" s="7">
        <f>IF(E20="GC","1st Call","Other")</f>
        <v/>
      </c>
      <c r="O20" s="7">
        <f>IF(L20&gt;=1,"Complete",IF(L20&gt;0,"In Progress","Not Started"))</f>
        <v/>
      </c>
      <c r="Q20" s="35">
        <f>IFERROR(MID($A$1,FIND(" acq",$A$1)-4,4)*1,"")</f>
        <v/>
      </c>
      <c r="R20" s="7" t="n"/>
      <c r="S20" s="111" t="n"/>
    </row>
    <row r="21" ht="30" customHeight="1">
      <c r="A21" s="7" t="n">
        <v>14</v>
      </c>
      <c r="B21" s="7" t="inlineStr">
        <is>
          <t>84300</t>
        </is>
      </c>
      <c r="C21" s="7" t="inlineStr">
        <is>
          <t>Landscape Cleanup and Enhancements</t>
        </is>
      </c>
      <c r="D21" s="40" t="inlineStr">
        <is>
          <t>Initial property tree trim, landscape cleanup, entry and tour path enhancements, etc</t>
        </is>
      </c>
      <c r="E21" s="67" t="inlineStr">
        <is>
          <t>Capex</t>
        </is>
      </c>
      <c r="F21" s="7" t="inlineStr">
        <is>
          <t>Year 1</t>
        </is>
      </c>
      <c r="G21" s="20" t="n">
        <v>20000</v>
      </c>
      <c r="H21" s="20" t="n">
        <v>27840</v>
      </c>
      <c r="I21" s="21">
        <f>G21-H21</f>
        <v/>
      </c>
      <c r="J21" s="8">
        <f>IF(G21=0,0,H21/G21)</f>
        <v/>
      </c>
      <c r="K21" s="35" t="inlineStr">
        <is>
          <t>N/A</t>
        </is>
      </c>
      <c r="L21" s="8">
        <f>MIN(J21,1)</f>
        <v/>
      </c>
      <c r="M21" t="inlineStr">
        <is>
          <t>Initial property tree trim, landscape cleanup, entry and tour path enhancements, etc</t>
        </is>
      </c>
      <c r="N21" s="7">
        <f>IF(E21="GC","1st Call","Other")</f>
        <v/>
      </c>
      <c r="O21" s="7">
        <f>IF(L21&gt;=1,"Complete",IF(L21&gt;0,"In Progress","Not Started"))</f>
        <v/>
      </c>
      <c r="Q21" s="35">
        <f>IFERROR(MID($A$1,FIND(" acq",$A$1)-4,4)*1,"")</f>
        <v/>
      </c>
      <c r="R21" s="7" t="n"/>
      <c r="S21" s="111" t="n"/>
    </row>
    <row r="22">
      <c r="A22" s="17" t="n">
        <v>98</v>
      </c>
      <c r="B22" s="7" t="inlineStr">
        <is>
          <t>84106</t>
        </is>
      </c>
      <c r="C22" s="7" t="inlineStr">
        <is>
          <t>Drier vents</t>
        </is>
      </c>
      <c r="D22" s="40" t="inlineStr">
        <is>
          <t>Clean dryer vents throughout property.</t>
        </is>
      </c>
      <c r="E22" s="41" t="inlineStr">
        <is>
          <t>GC</t>
        </is>
      </c>
      <c r="F22" s="7" t="inlineStr">
        <is>
          <t>Year 1</t>
        </is>
      </c>
      <c r="G22" s="20" t="n">
        <v>18000</v>
      </c>
      <c r="H22" s="20" t="n">
        <v>18000</v>
      </c>
      <c r="I22" s="21">
        <f>G22-H22</f>
        <v/>
      </c>
      <c r="J22" s="8">
        <f>IF(G22=0,0,H22/G22)</f>
        <v/>
      </c>
      <c r="K22" s="35" t="n">
        <v>0</v>
      </c>
      <c r="L22" s="8">
        <f>MIN(J22,1)</f>
        <v/>
      </c>
      <c r="M22" t="inlineStr">
        <is>
          <t>Clean dryer vents throughout property.</t>
        </is>
      </c>
      <c r="N22" s="7">
        <f>IF(E22="GC","1st Call","Other")</f>
        <v/>
      </c>
      <c r="O22" s="7">
        <f>IF(L22&gt;=1,"Complete",IF(L22&gt;0,"In Progress","Not Started"))</f>
        <v/>
      </c>
      <c r="Q22" s="35">
        <f>IFERROR(MID($A$1,FIND(" acq",$A$1)-4,4)*1,"")</f>
        <v/>
      </c>
      <c r="R22" s="7" t="n"/>
      <c r="S22" s="111" t="n"/>
    </row>
    <row r="23">
      <c r="A23" s="7" t="n">
        <v>17</v>
      </c>
      <c r="B23" s="7" t="inlineStr">
        <is>
          <t>84221</t>
        </is>
      </c>
      <c r="C23" s="7" t="inlineStr">
        <is>
          <t>concrete pavement</t>
        </is>
      </c>
      <c r="D23" s="40" t="inlineStr">
        <is>
          <t>Fill cracks and seal area next to dog park and sports court.</t>
        </is>
      </c>
      <c r="E23" s="41" t="inlineStr">
        <is>
          <t>GC</t>
        </is>
      </c>
      <c r="F23" s="7" t="inlineStr">
        <is>
          <t>Year 1</t>
        </is>
      </c>
      <c r="G23" s="20" t="n">
        <v>17500</v>
      </c>
      <c r="H23" s="20" t="n">
        <v>17500</v>
      </c>
      <c r="I23" s="21">
        <f>G23-H23</f>
        <v/>
      </c>
      <c r="J23" s="8">
        <f>IF(G23=0,0,H23/G23)</f>
        <v/>
      </c>
      <c r="K23" s="35" t="n">
        <v>0</v>
      </c>
      <c r="L23" s="8">
        <f>MIN(J23,1)</f>
        <v/>
      </c>
      <c r="M23" t="inlineStr">
        <is>
          <t>Fill cracks and seal area next to dog park and sports court.</t>
        </is>
      </c>
      <c r="N23" s="7">
        <f>IF(E23="GC","1st Call","Other")</f>
        <v/>
      </c>
      <c r="O23" s="7">
        <f>IF(L23&gt;=1,"Complete",IF(L23&gt;0,"In Progress","Not Started"))</f>
        <v/>
      </c>
      <c r="Q23" s="35">
        <f>IFERROR(MID($A$1,FIND(" acq",$A$1)-4,4)*1,"")</f>
        <v/>
      </c>
      <c r="R23" s="7" t="n"/>
      <c r="S23" s="111" t="n"/>
    </row>
    <row r="24" ht="75" customHeight="1">
      <c r="A24" s="17" t="n">
        <v>108</v>
      </c>
      <c r="B24" s="7" t="inlineStr">
        <is>
          <t>82131</t>
        </is>
      </c>
      <c r="C24" s="7" t="inlineStr">
        <is>
          <t xml:space="preserve">CO detectors </t>
        </is>
      </c>
      <c r="D24" s="40" t="inlineStr">
        <is>
          <t>Install CO detectors in each unit.
Lender PCA Item- Due to the presence of gas-fire water heaters at each unit, carbon monoxide detectors are required. Installation of carbon monoxide detectors recommended. TV - team to order and install on turns/PM inspections/work orders</t>
        </is>
      </c>
      <c r="E24" s="67" t="inlineStr">
        <is>
          <t>Capex</t>
        </is>
      </c>
      <c r="F24" s="7" t="inlineStr">
        <is>
          <t>Year 1</t>
        </is>
      </c>
      <c r="G24" s="20" t="n">
        <v>16800</v>
      </c>
      <c r="H24" s="20" t="n">
        <v>0</v>
      </c>
      <c r="I24" s="21">
        <f>G24-H24</f>
        <v/>
      </c>
      <c r="J24" s="8">
        <f>IF(G24=0,0,H24/G24)</f>
        <v/>
      </c>
      <c r="K24" s="35" t="inlineStr">
        <is>
          <t>N/A</t>
        </is>
      </c>
      <c r="L24" s="8">
        <f>MIN(J24,1)</f>
        <v/>
      </c>
      <c r="M24" t="inlineStr">
        <is>
          <t>Install CO detectors in each unit.
Lender PCA Item- Due to the presence of gas-fire water heaters at each unit, carbon monoxide detectors are required. Installation of carbon monoxide detectors recomm</t>
        </is>
      </c>
      <c r="N24" s="7">
        <f>IF(E24="GC","1st Call","Other")</f>
        <v/>
      </c>
      <c r="O24" s="7">
        <f>IF(L24&gt;=1,"Complete",IF(L24&gt;0,"In Progress","Not Started"))</f>
        <v/>
      </c>
      <c r="Q24" s="35">
        <f>IFERROR(MID($A$1,FIND(" acq",$A$1)-4,4)*1,"")</f>
        <v/>
      </c>
      <c r="R24" s="7" t="n"/>
      <c r="S24" s="131" t="n">
        <v>46054</v>
      </c>
    </row>
    <row r="25" ht="60" customHeight="1">
      <c r="A25" s="7" t="n">
        <v>119</v>
      </c>
      <c r="B25" s="7" t="inlineStr">
        <is>
          <t>84208</t>
        </is>
      </c>
      <c r="C25" s="7" t="inlineStr">
        <is>
          <t>Clubhouse / Office Remodel</t>
        </is>
      </c>
      <c r="D25" s="40" t="inlineStr">
        <is>
          <t>Paint cabinets in kitchen with hardware, add backsplash, replace appliances, replace "snack shack" window to be functional, replace counter top to allow a pass through from the clubhouse without going through the workspace</t>
        </is>
      </c>
      <c r="E25" s="41" t="inlineStr">
        <is>
          <t>GC</t>
        </is>
      </c>
      <c r="F25" s="7" t="inlineStr">
        <is>
          <t>Year 1</t>
        </is>
      </c>
      <c r="G25" s="20" t="n">
        <v>15000</v>
      </c>
      <c r="H25" s="20" t="n">
        <v>15000</v>
      </c>
      <c r="I25" s="21">
        <f>G25-H25</f>
        <v/>
      </c>
      <c r="J25" s="8">
        <f>IF(G25=0,0,H25/G25)</f>
        <v/>
      </c>
      <c r="K25" s="35" t="n">
        <v>0</v>
      </c>
      <c r="L25" s="8">
        <f>MIN(J25,1)</f>
        <v/>
      </c>
      <c r="M25" t="inlineStr">
        <is>
          <t>Paint cabinets in kitchen with hardware, add backsplash, replace appliances, replace "snack shack" window to be functional, replace counter top to allow a pass through from the clubhouse without going</t>
        </is>
      </c>
      <c r="N25" s="7">
        <f>IF(E25="GC","1st Call","Other")</f>
        <v/>
      </c>
      <c r="O25" s="7">
        <f>IF(L25&gt;=1,"Complete",IF(L25&gt;0,"In Progress","Not Started"))</f>
        <v/>
      </c>
      <c r="Q25" s="35">
        <f>IFERROR(MID($A$1,FIND(" acq",$A$1)-4,4)*1,"")</f>
        <v/>
      </c>
      <c r="R25" s="7" t="n"/>
      <c r="S25" s="111" t="n"/>
    </row>
    <row r="26">
      <c r="A26" s="17" t="n">
        <v>123</v>
      </c>
      <c r="B26" s="7" t="inlineStr">
        <is>
          <t>84361</t>
        </is>
      </c>
      <c r="C26" s="7" t="inlineStr">
        <is>
          <t>Pool Area Remodel</t>
        </is>
      </c>
      <c r="D26" s="40" t="inlineStr">
        <is>
          <t>Games and placeholder budget - TV contacting Key Designs</t>
        </is>
      </c>
      <c r="E26" s="67" t="inlineStr">
        <is>
          <t>Capex</t>
        </is>
      </c>
      <c r="F26" s="7" t="inlineStr">
        <is>
          <t>Year 1</t>
        </is>
      </c>
      <c r="G26" s="20" t="n">
        <v>15000</v>
      </c>
      <c r="H26" s="20" t="n">
        <v>65776</v>
      </c>
      <c r="I26" s="21">
        <f>G26-H26</f>
        <v/>
      </c>
      <c r="J26" s="8">
        <f>IF(G26=0,0,H26/G26)</f>
        <v/>
      </c>
      <c r="K26" s="35" t="inlineStr">
        <is>
          <t>N/A</t>
        </is>
      </c>
      <c r="L26" s="8">
        <f>MIN(J26,1)</f>
        <v/>
      </c>
      <c r="M26" t="inlineStr">
        <is>
          <t>Games and placeholder budget - TV contacting Key Designs</t>
        </is>
      </c>
      <c r="N26" s="7">
        <f>IF(E26="GC","1st Call","Other")</f>
        <v/>
      </c>
      <c r="O26" s="7">
        <f>IF(L26&gt;=1,"Complete",IF(L26&gt;0,"In Progress","Not Started"))</f>
        <v/>
      </c>
      <c r="Q26" s="35">
        <f>IFERROR(MID($A$1,FIND(" acq",$A$1)-4,4)*1,"")</f>
        <v/>
      </c>
      <c r="R26" s="7" t="n"/>
      <c r="S26" s="111" t="n"/>
    </row>
    <row r="27" ht="30" customHeight="1">
      <c r="A27" s="7" t="n">
        <v>15</v>
      </c>
      <c r="B27" s="7" t="inlineStr">
        <is>
          <t>84209</t>
        </is>
      </c>
      <c r="C27" s="7" t="inlineStr">
        <is>
          <t>Sanitary sewer piping</t>
        </is>
      </c>
      <c r="D27" s="40" t="inlineStr">
        <is>
          <t>Add rocks around storm drains around property. Clean the area around the drain.</t>
        </is>
      </c>
      <c r="E27" s="41" t="inlineStr">
        <is>
          <t>GC</t>
        </is>
      </c>
      <c r="F27" s="7" t="inlineStr">
        <is>
          <t>Year 1</t>
        </is>
      </c>
      <c r="G27" s="20" t="n">
        <v>12000</v>
      </c>
      <c r="H27" s="20" t="n">
        <v>12000</v>
      </c>
      <c r="I27" s="21">
        <f>G27-H27</f>
        <v/>
      </c>
      <c r="J27" s="8">
        <f>IF(G27=0,0,H27/G27)</f>
        <v/>
      </c>
      <c r="K27" s="35" t="n">
        <v>0</v>
      </c>
      <c r="L27" s="8">
        <f>MIN(J27,1)</f>
        <v/>
      </c>
      <c r="M27" t="inlineStr">
        <is>
          <t>Add rocks around storm drains around property. Clean the area around the drain.</t>
        </is>
      </c>
      <c r="N27" s="7">
        <f>IF(E27="GC","1st Call","Other")</f>
        <v/>
      </c>
      <c r="O27" s="7">
        <f>IF(L27&gt;=1,"Complete",IF(L27&gt;0,"In Progress","Not Started"))</f>
        <v/>
      </c>
      <c r="Q27" s="35">
        <f>IFERROR(MID($A$1,FIND(" acq",$A$1)-4,4)*1,"")</f>
        <v/>
      </c>
      <c r="R27" s="7" t="n"/>
      <c r="S27" s="111" t="n"/>
    </row>
    <row r="28" ht="30" customHeight="1">
      <c r="A28" s="17" t="n">
        <v>109</v>
      </c>
      <c r="B28" s="7" t="inlineStr">
        <is>
          <t>84239</t>
        </is>
      </c>
      <c r="C28" s="7" t="inlineStr">
        <is>
          <t>Fire Stops</t>
        </is>
      </c>
      <c r="D28" s="40" t="inlineStr">
        <is>
          <t>Basic Fire Stop (Pair covers 4 burner range)- For range vent hoods
TV to verify with Dan H on ordering</t>
        </is>
      </c>
      <c r="E28" s="67" t="inlineStr">
        <is>
          <t>Capex</t>
        </is>
      </c>
      <c r="F28" s="7" t="inlineStr">
        <is>
          <t>Year 1</t>
        </is>
      </c>
      <c r="G28" s="20" t="n">
        <v>11723</v>
      </c>
      <c r="H28" s="20" t="n">
        <v>0</v>
      </c>
      <c r="I28" s="21">
        <f>G28-H28</f>
        <v/>
      </c>
      <c r="J28" s="8">
        <f>IF(G28=0,0,H28/G28)</f>
        <v/>
      </c>
      <c r="K28" s="35" t="inlineStr">
        <is>
          <t>N/A</t>
        </is>
      </c>
      <c r="L28" s="8">
        <f>MIN(J28,1)</f>
        <v/>
      </c>
      <c r="M28" t="inlineStr">
        <is>
          <t>Basic Fire Stop (Pair covers 4 burner range)- For range vent hoods
TV to verify with Dan H on ordering</t>
        </is>
      </c>
      <c r="N28" s="7">
        <f>IF(E28="GC","1st Call","Other")</f>
        <v/>
      </c>
      <c r="O28" s="7">
        <f>IF(L28&gt;=1,"Complete",IF(L28&gt;0,"In Progress","Not Started"))</f>
        <v/>
      </c>
      <c r="Q28" s="35">
        <f>IFERROR(MID($A$1,FIND(" acq",$A$1)-4,4)*1,"")</f>
        <v/>
      </c>
      <c r="R28" s="7" t="n"/>
      <c r="S28" s="111" t="n"/>
    </row>
    <row r="29">
      <c r="A29" s="7" t="n">
        <v>19</v>
      </c>
      <c r="B29" s="7" t="inlineStr">
        <is>
          <t>84201</t>
        </is>
      </c>
      <c r="C29" s="7" t="inlineStr">
        <is>
          <t>ADA parking &amp; curb cuts</t>
        </is>
      </c>
      <c r="D29" s="40" t="inlineStr">
        <is>
          <t>Include where needed in concrete/asphalt work</t>
        </is>
      </c>
      <c r="E29" s="41" t="inlineStr">
        <is>
          <t>GC</t>
        </is>
      </c>
      <c r="F29" s="7" t="inlineStr">
        <is>
          <t>Year 1</t>
        </is>
      </c>
      <c r="G29" s="20" t="n">
        <v>10000</v>
      </c>
      <c r="H29" s="20" t="n">
        <v>10000</v>
      </c>
      <c r="I29" s="21">
        <f>G29-H29</f>
        <v/>
      </c>
      <c r="J29" s="8">
        <f>IF(G29=0,0,H29/G29)</f>
        <v/>
      </c>
      <c r="K29" s="35" t="n">
        <v>0</v>
      </c>
      <c r="L29" s="8">
        <f>MIN(J29,1)</f>
        <v/>
      </c>
      <c r="M29" t="inlineStr">
        <is>
          <t>Include where needed in concrete/asphalt work</t>
        </is>
      </c>
      <c r="N29" s="7">
        <f>IF(E29="GC","1st Call","Other")</f>
        <v/>
      </c>
      <c r="O29" s="7">
        <f>IF(L29&gt;=1,"Complete",IF(L29&gt;0,"In Progress","Not Started"))</f>
        <v/>
      </c>
      <c r="Q29" s="35">
        <f>IFERROR(MID($A$1,FIND(" acq",$A$1)-4,4)*1,"")</f>
        <v/>
      </c>
      <c r="R29" s="7" t="n"/>
      <c r="S29" s="111" t="n"/>
    </row>
    <row r="30" ht="60" customHeight="1">
      <c r="A30" s="17" t="n">
        <v>120</v>
      </c>
      <c r="B30" s="7" t="inlineStr">
        <is>
          <t>82140</t>
        </is>
      </c>
      <c r="C30" s="7" t="inlineStr">
        <is>
          <t>Clubhouse / Office Furniture</t>
        </is>
      </c>
      <c r="D30" s="40" t="inlineStr">
        <is>
          <t>Looks good, misc supplemental items - Add a TV. TAM to order and install. Move the leasing desktop to back work area, purchase a laptop for touring and selling and lock the workspace to allow for office closure while renting the clubhouse</t>
        </is>
      </c>
      <c r="E30" s="67" t="inlineStr">
        <is>
          <t>Capex</t>
        </is>
      </c>
      <c r="F30" s="7" t="inlineStr">
        <is>
          <t>Year 1</t>
        </is>
      </c>
      <c r="G30" s="20" t="n">
        <v>10000</v>
      </c>
      <c r="H30" s="20" t="n">
        <v>10439</v>
      </c>
      <c r="I30" s="21">
        <f>G30-H30</f>
        <v/>
      </c>
      <c r="J30" s="8">
        <f>IF(G30=0,0,H30/G30)</f>
        <v/>
      </c>
      <c r="K30" s="35" t="inlineStr">
        <is>
          <t>N/A</t>
        </is>
      </c>
      <c r="L30" s="8">
        <f>MIN(J30,1)</f>
        <v/>
      </c>
      <c r="M30" t="inlineStr">
        <is>
          <t>Looks good, misc supplemental items - Add a TV. TAM to order and install. Move the leasing desktop to back work area, purchase a laptop for touring and selling and lock the workspace to allow for offi</t>
        </is>
      </c>
      <c r="N30" s="7">
        <f>IF(E30="GC","1st Call","Other")</f>
        <v/>
      </c>
      <c r="O30" s="7">
        <f>IF(L30&gt;=1,"Complete",IF(L30&gt;0,"In Progress","Not Started"))</f>
        <v/>
      </c>
      <c r="Q30" s="35">
        <f>IFERROR(MID($A$1,FIND(" acq",$A$1)-4,4)*1,"")</f>
        <v/>
      </c>
      <c r="R30" s="7" t="n"/>
      <c r="S30" s="111" t="n"/>
    </row>
    <row r="31">
      <c r="A31" s="7" t="n">
        <v>126</v>
      </c>
      <c r="B31" s="7" t="inlineStr">
        <is>
          <t>84195</t>
        </is>
      </c>
      <c r="C31" s="7" t="inlineStr">
        <is>
          <t>Picnic/Grill Furniture</t>
        </is>
      </c>
      <c r="D31" s="40" t="inlineStr">
        <is>
          <t>Tables ok, possibly add games</t>
        </is>
      </c>
      <c r="E31" s="67" t="inlineStr">
        <is>
          <t>Capex</t>
        </is>
      </c>
      <c r="F31" s="7" t="inlineStr">
        <is>
          <t>Year 1</t>
        </is>
      </c>
      <c r="G31" s="20" t="n">
        <v>10000</v>
      </c>
      <c r="H31" s="20" t="n">
        <v>24300</v>
      </c>
      <c r="I31" s="21">
        <f>G31-H31</f>
        <v/>
      </c>
      <c r="J31" s="8">
        <f>IF(G31=0,0,H31/G31)</f>
        <v/>
      </c>
      <c r="K31" s="35" t="inlineStr">
        <is>
          <t>N/A</t>
        </is>
      </c>
      <c r="L31" s="8">
        <f>MIN(J31,1)</f>
        <v/>
      </c>
      <c r="M31" t="inlineStr">
        <is>
          <t>Tables ok, possibly add games</t>
        </is>
      </c>
      <c r="N31" s="7">
        <f>IF(E31="GC","1st Call","Other")</f>
        <v/>
      </c>
      <c r="O31" s="7">
        <f>IF(L31&gt;=1,"Complete",IF(L31&gt;0,"In Progress","Not Started"))</f>
        <v/>
      </c>
      <c r="Q31" s="35">
        <f>IFERROR(MID($A$1,FIND(" acq",$A$1)-4,4)*1,"")</f>
        <v/>
      </c>
      <c r="R31" s="7" t="n"/>
      <c r="S31" s="111" t="n"/>
    </row>
    <row r="32" ht="30" customHeight="1">
      <c r="A32" s="17" t="n">
        <v>134</v>
      </c>
      <c r="B32" s="7" t="inlineStr">
        <is>
          <t>84206</t>
        </is>
      </c>
      <c r="C32" s="7" t="inlineStr">
        <is>
          <t>Storage Shed</t>
        </is>
      </c>
      <c r="D32" s="40" t="inlineStr">
        <is>
          <t>Look at adding storage shed for appliances next to maintenance - enclose area to left of maintenance shop</t>
        </is>
      </c>
      <c r="E32" s="41" t="inlineStr">
        <is>
          <t>GC</t>
        </is>
      </c>
      <c r="F32" s="7" t="inlineStr">
        <is>
          <t>Year 1</t>
        </is>
      </c>
      <c r="G32" s="20" t="n">
        <v>10000</v>
      </c>
      <c r="H32" s="20" t="n">
        <v>3000</v>
      </c>
      <c r="I32" s="21">
        <f>G32-H32</f>
        <v/>
      </c>
      <c r="J32" s="8">
        <f>IF(G32=0,0,H32/G32)</f>
        <v/>
      </c>
      <c r="K32" s="35" t="n">
        <v>3</v>
      </c>
      <c r="L32" s="8">
        <f>MIN(J32,1)</f>
        <v/>
      </c>
      <c r="M32" t="inlineStr">
        <is>
          <t>Look at adding storage shed for appliances next to maintenance - enclose area to left of maintenance shop</t>
        </is>
      </c>
      <c r="N32" s="7">
        <f>IF(E32="GC","1st Call","Other")</f>
        <v/>
      </c>
      <c r="O32" s="7">
        <f>IF(L32&gt;=1,"Complete",IF(L32&gt;0,"In Progress","Not Started"))</f>
        <v/>
      </c>
      <c r="Q32" s="35">
        <f>IFERROR(MID($A$1,FIND(" acq",$A$1)-4,4)*1,"")</f>
        <v/>
      </c>
      <c r="R32" s="7" t="n"/>
      <c r="S32" s="111" t="n"/>
    </row>
    <row r="33" ht="30" customHeight="1">
      <c r="A33" s="7" t="n">
        <v>16</v>
      </c>
      <c r="B33" s="7" t="inlineStr">
        <is>
          <t>84385</t>
        </is>
      </c>
      <c r="C33" s="7" t="inlineStr">
        <is>
          <t>Storm sewer piping</t>
        </is>
      </c>
      <c r="D33" s="40" t="inlineStr">
        <is>
          <t>Improve current french drain towards the back right of the property.</t>
        </is>
      </c>
      <c r="E33" s="41" t="inlineStr">
        <is>
          <t>GC</t>
        </is>
      </c>
      <c r="F33" s="7" t="inlineStr">
        <is>
          <t>Year 1</t>
        </is>
      </c>
      <c r="G33" s="20" t="n">
        <v>8500</v>
      </c>
      <c r="H33" s="20" t="n">
        <v>8500</v>
      </c>
      <c r="I33" s="21">
        <f>G33-H33</f>
        <v/>
      </c>
      <c r="J33" s="8">
        <f>IF(G33=0,0,H33/G33)</f>
        <v/>
      </c>
      <c r="K33" s="35" t="n">
        <v>0</v>
      </c>
      <c r="L33" s="8">
        <f>MIN(J33,1)</f>
        <v/>
      </c>
      <c r="M33" t="inlineStr">
        <is>
          <t>Improve current french drain towards the back right of the property.</t>
        </is>
      </c>
      <c r="N33" s="7">
        <f>IF(E33="GC","1st Call","Other")</f>
        <v/>
      </c>
      <c r="O33" s="7">
        <f>IF(L33&gt;=1,"Complete",IF(L33&gt;0,"In Progress","Not Started"))</f>
        <v/>
      </c>
      <c r="Q33" s="35">
        <f>IFERROR(MID($A$1,FIND(" acq",$A$1)-4,4)*1,"")</f>
        <v/>
      </c>
      <c r="R33" s="7" t="n"/>
      <c r="S33" s="111" t="n"/>
    </row>
    <row r="34">
      <c r="A34" s="17" t="n">
        <v>51</v>
      </c>
      <c r="B34" s="7" t="inlineStr">
        <is>
          <t>84114</t>
        </is>
      </c>
      <c r="C34" s="7" t="inlineStr">
        <is>
          <t>Repair exterior stair treads and stringers</t>
        </is>
      </c>
      <c r="D34" s="40" t="inlineStr">
        <is>
          <t>Secure.</t>
        </is>
      </c>
      <c r="E34" s="41" t="inlineStr">
        <is>
          <t>GC</t>
        </is>
      </c>
      <c r="F34" s="7" t="inlineStr">
        <is>
          <t>Year 1</t>
        </is>
      </c>
      <c r="G34" s="20" t="n">
        <v>7500</v>
      </c>
      <c r="H34" s="20" t="n">
        <v>7500</v>
      </c>
      <c r="I34" s="21">
        <f>G34-H34</f>
        <v/>
      </c>
      <c r="J34" s="8">
        <f>IF(G34=0,0,H34/G34)</f>
        <v/>
      </c>
      <c r="K34" s="35" t="n">
        <v>0</v>
      </c>
      <c r="L34" s="8">
        <f>MIN(J34,1)</f>
        <v/>
      </c>
      <c r="M34" t="inlineStr">
        <is>
          <t>Secure.</t>
        </is>
      </c>
      <c r="N34" s="7">
        <f>IF(E34="GC","1st Call","Other")</f>
        <v/>
      </c>
      <c r="O34" s="7">
        <f>IF(L34&gt;=1,"Complete",IF(L34&gt;0,"In Progress","Not Started"))</f>
        <v/>
      </c>
      <c r="Q34" s="35">
        <f>IFERROR(MID($A$1,FIND(" acq",$A$1)-4,4)*1,"")</f>
        <v/>
      </c>
      <c r="R34" s="7" t="n"/>
      <c r="S34" s="111" t="n"/>
    </row>
    <row r="35">
      <c r="A35" s="7" t="n">
        <v>52</v>
      </c>
      <c r="B35" s="7" t="inlineStr">
        <is>
          <t>84121</t>
        </is>
      </c>
      <c r="C35" s="7" t="inlineStr">
        <is>
          <t>Repair exterior stair railings</t>
        </is>
      </c>
      <c r="D35" s="40" t="inlineStr">
        <is>
          <t>Secure.</t>
        </is>
      </c>
      <c r="E35" s="41" t="inlineStr">
        <is>
          <t>GC</t>
        </is>
      </c>
      <c r="F35" s="7" t="inlineStr">
        <is>
          <t>Year 1</t>
        </is>
      </c>
      <c r="G35" s="20" t="n">
        <v>7500</v>
      </c>
      <c r="H35" s="20" t="n">
        <v>7500</v>
      </c>
      <c r="I35" s="21">
        <f>G35-H35</f>
        <v/>
      </c>
      <c r="J35" s="8">
        <f>IF(G35=0,0,H35/G35)</f>
        <v/>
      </c>
      <c r="K35" s="35" t="n">
        <v>0</v>
      </c>
      <c r="L35" s="8">
        <f>MIN(J35,1)</f>
        <v/>
      </c>
      <c r="M35" t="inlineStr">
        <is>
          <t>Secure.</t>
        </is>
      </c>
      <c r="N35" s="7">
        <f>IF(E35="GC","1st Call","Other")</f>
        <v/>
      </c>
      <c r="O35" s="7">
        <f>IF(L35&gt;=1,"Complete",IF(L35&gt;0,"In Progress","Not Started"))</f>
        <v/>
      </c>
      <c r="Q35" s="35">
        <f>IFERROR(MID($A$1,FIND(" acq",$A$1)-4,4)*1,"")</f>
        <v/>
      </c>
      <c r="R35" s="7" t="n"/>
      <c r="S35" s="111" t="n"/>
    </row>
    <row r="36" ht="45" customHeight="1">
      <c r="A36" s="17" t="n">
        <v>131</v>
      </c>
      <c r="B36" s="7" t="inlineStr">
        <is>
          <t>84275</t>
        </is>
      </c>
      <c r="C36" s="7" t="inlineStr">
        <is>
          <t>Access Control System</t>
        </is>
      </c>
      <c r="D36" s="40" t="inlineStr">
        <is>
          <t>Need for pool area and bathroom doors - just updating to keypad. Review for future FOB system for afterhours access on amenity rental</t>
        </is>
      </c>
      <c r="E36" s="69" t="inlineStr">
        <is>
          <t>PMC</t>
        </is>
      </c>
      <c r="F36" s="7" t="inlineStr">
        <is>
          <t>Year 1</t>
        </is>
      </c>
      <c r="G36" s="20" t="n">
        <v>6000</v>
      </c>
      <c r="H36" s="20" t="n">
        <v>0</v>
      </c>
      <c r="I36" s="21">
        <f>G36-H36</f>
        <v/>
      </c>
      <c r="J36" s="8">
        <f>IF(G36=0,0,H36/G36)</f>
        <v/>
      </c>
      <c r="K36" s="35" t="inlineStr">
        <is>
          <t>N/A</t>
        </is>
      </c>
      <c r="L36" s="8">
        <f>MIN(J36,1)</f>
        <v/>
      </c>
      <c r="M36" t="inlineStr">
        <is>
          <t>Need for pool area and bathroom doors - just updating to keypad. Review for future FOB system for afterhours access on amenity rental</t>
        </is>
      </c>
      <c r="N36" s="7">
        <f>IF(E36="GC","1st Call","Other")</f>
        <v/>
      </c>
      <c r="O36" s="7">
        <f>IF(L36&gt;=1,"Complete",IF(L36&gt;0,"In Progress","Not Started"))</f>
        <v/>
      </c>
      <c r="Q36" s="35">
        <f>IFERROR(MID($A$1,FIND(" acq",$A$1)-4,4)*1,"")</f>
        <v/>
      </c>
      <c r="R36" s="7" t="n"/>
      <c r="S36" s="111" t="n"/>
    </row>
    <row r="37">
      <c r="A37" s="7" t="n">
        <v>128</v>
      </c>
      <c r="B37" s="7" t="inlineStr">
        <is>
          <t>84130</t>
        </is>
      </c>
      <c r="C37" s="7" t="inlineStr">
        <is>
          <t>Dog Park</t>
        </is>
      </c>
      <c r="D37" s="40" t="inlineStr">
        <is>
          <t>Looks good, misc budget - add enzyme injector</t>
        </is>
      </c>
      <c r="E37" s="69" t="inlineStr">
        <is>
          <t>PMC</t>
        </is>
      </c>
      <c r="F37" s="7" t="inlineStr">
        <is>
          <t>Year 1</t>
        </is>
      </c>
      <c r="G37" s="20" t="n">
        <v>5000</v>
      </c>
      <c r="H37" s="20" t="n">
        <v>0</v>
      </c>
      <c r="I37" s="21">
        <f>G37-H37</f>
        <v/>
      </c>
      <c r="J37" s="8">
        <f>IF(G37=0,0,H37/G37)</f>
        <v/>
      </c>
      <c r="K37" s="35" t="inlineStr">
        <is>
          <t>N/A</t>
        </is>
      </c>
      <c r="L37" s="8">
        <f>MIN(J37,1)</f>
        <v/>
      </c>
      <c r="M37" t="inlineStr">
        <is>
          <t>Looks good, misc budget - add enzyme injector</t>
        </is>
      </c>
      <c r="N37" s="7">
        <f>IF(E37="GC","1st Call","Other")</f>
        <v/>
      </c>
      <c r="O37" s="7">
        <f>IF(L37&gt;=1,"Complete",IF(L37&gt;0,"In Progress","Not Started"))</f>
        <v/>
      </c>
      <c r="Q37" s="35">
        <f>IFERROR(MID($A$1,FIND(" acq",$A$1)-4,4)*1,"")</f>
        <v/>
      </c>
      <c r="R37" s="7" t="n"/>
      <c r="S37" s="111" t="n"/>
    </row>
    <row r="38">
      <c r="A38" s="17" t="n">
        <v>158</v>
      </c>
      <c r="B38" s="7" t="inlineStr">
        <is>
          <t>84361</t>
        </is>
      </c>
      <c r="C38" s="7" t="inlineStr">
        <is>
          <t>Pool area lighting</t>
        </is>
      </c>
      <c r="D38" s="40" t="inlineStr">
        <is>
          <t>Lights are all 110 and need to be rewired</t>
        </is>
      </c>
      <c r="E38" s="41" t="inlineStr">
        <is>
          <t>GC</t>
        </is>
      </c>
      <c r="F38" s="7" t="inlineStr">
        <is>
          <t>Year 1</t>
        </is>
      </c>
      <c r="G38" s="20" t="n">
        <v>5000</v>
      </c>
      <c r="H38" s="20" t="n">
        <v>5000</v>
      </c>
      <c r="I38" s="21">
        <f>G38-H38</f>
        <v/>
      </c>
      <c r="J38" s="8">
        <f>IF(G38=0,0,H38/G38)</f>
        <v/>
      </c>
      <c r="K38" s="35" t="n">
        <v>0</v>
      </c>
      <c r="L38" s="8">
        <f>MIN(J38,1)</f>
        <v/>
      </c>
      <c r="M38" t="inlineStr">
        <is>
          <t>Lights are all 110 and need to be rewired</t>
        </is>
      </c>
      <c r="N38" s="7">
        <f>IF(E38="GC","1st Call","Other")</f>
        <v/>
      </c>
      <c r="O38" s="7">
        <f>IF(L38&gt;=1,"Complete",IF(L38&gt;0,"In Progress","Not Started"))</f>
        <v/>
      </c>
      <c r="Q38" s="35">
        <f>IFERROR(MID($A$1,FIND(" acq",$A$1)-4,4)*1,"")</f>
        <v/>
      </c>
      <c r="S38" s="112" t="n"/>
    </row>
    <row r="39" ht="30" customHeight="1">
      <c r="A39" s="7" t="n">
        <v>23</v>
      </c>
      <c r="B39" s="7" t="inlineStr">
        <is>
          <t>84361</t>
        </is>
      </c>
      <c r="C39" s="7" t="inlineStr">
        <is>
          <t>Replace swimming pool coping</t>
        </is>
      </c>
      <c r="D39" s="40" t="inlineStr">
        <is>
          <t>Deck-O-Seal coping around pool. And relocate pots off the new deck to avoid further damage</t>
        </is>
      </c>
      <c r="E39" s="41" t="inlineStr">
        <is>
          <t>GC</t>
        </is>
      </c>
      <c r="F39" s="7" t="inlineStr">
        <is>
          <t>Year 1</t>
        </is>
      </c>
      <c r="G39" s="20" t="n">
        <v>4500</v>
      </c>
      <c r="H39" s="20" t="n">
        <v>4500</v>
      </c>
      <c r="I39" s="21">
        <f>G39-H39</f>
        <v/>
      </c>
      <c r="J39" s="8">
        <f>IF(G39=0,0,H39/G39)</f>
        <v/>
      </c>
      <c r="K39" s="35" t="n">
        <v>0</v>
      </c>
      <c r="L39" s="18">
        <f>MIN(J39,1)</f>
        <v/>
      </c>
      <c r="M39" s="48" t="inlineStr">
        <is>
          <t>Deck-O-Seal coping around pool. And relocate pots off the new deck to avoid further damage</t>
        </is>
      </c>
      <c r="N39" s="48">
        <f>IF(E39="GC","1st Call","Other")</f>
        <v/>
      </c>
      <c r="O39" s="48">
        <f>IF(L39&gt;=1,"Complete",IF(L39&gt;0,"In Progress","Not Started"))</f>
        <v/>
      </c>
      <c r="P39" s="48" t="n"/>
      <c r="Q39" s="70">
        <f>IFERROR(MID($A$1,FIND(" acq",$A$1)-4,4)*1,"")</f>
        <v/>
      </c>
      <c r="S39" s="112" t="n"/>
    </row>
    <row r="40">
      <c r="A40" s="17" t="n">
        <v>26</v>
      </c>
      <c r="B40" s="7" t="inlineStr">
        <is>
          <t>84111</t>
        </is>
      </c>
      <c r="C40" s="7" t="inlineStr">
        <is>
          <t>Dumpster enclosures</t>
        </is>
      </c>
      <c r="D40" s="40" t="inlineStr">
        <is>
          <t>Repair any damage on dumpster enclosure.</t>
        </is>
      </c>
      <c r="E40" s="41" t="inlineStr">
        <is>
          <t>GC</t>
        </is>
      </c>
      <c r="F40" s="7" t="inlineStr">
        <is>
          <t>Year 1</t>
        </is>
      </c>
      <c r="G40" s="20" t="n">
        <v>2150</v>
      </c>
      <c r="H40" s="20" t="n">
        <v>2150</v>
      </c>
      <c r="I40" s="21">
        <f>G40-H40</f>
        <v/>
      </c>
      <c r="J40" s="8">
        <f>IF(G40=0,0,H40/G40)</f>
        <v/>
      </c>
      <c r="K40" s="35" t="n">
        <v>0</v>
      </c>
      <c r="L40" s="8">
        <f>MIN(J40,1)</f>
        <v/>
      </c>
      <c r="M40" t="inlineStr">
        <is>
          <t>Repair any damage on dumpster enclosure.</t>
        </is>
      </c>
      <c r="N40" s="7">
        <f>IF(E40="GC","1st Call","Other")</f>
        <v/>
      </c>
      <c r="O40" s="7">
        <f>IF(L40&gt;=1,"Complete",IF(L40&gt;0,"In Progress","Not Started"))</f>
        <v/>
      </c>
      <c r="Q40" s="35">
        <f>IFERROR(MID($A$1,FIND(" acq",$A$1)-4,4)*1,"")</f>
        <v/>
      </c>
      <c r="S40" s="112" t="n"/>
    </row>
    <row r="41" ht="30" customHeight="1">
      <c r="A41" s="7" t="n">
        <v>27</v>
      </c>
      <c r="B41" s="7" t="inlineStr">
        <is>
          <t>84434</t>
        </is>
      </c>
      <c r="C41" s="7" t="inlineStr">
        <is>
          <t xml:space="preserve">Retaining walls </t>
        </is>
      </c>
      <c r="D41" s="40" t="inlineStr">
        <is>
          <t>Retaining wall needs repair by sport court - replace with stone wall</t>
        </is>
      </c>
      <c r="E41" s="41" t="inlineStr">
        <is>
          <t>GC</t>
        </is>
      </c>
      <c r="F41" s="7" t="inlineStr">
        <is>
          <t>Year 1</t>
        </is>
      </c>
      <c r="G41" s="20" t="n">
        <v>2000</v>
      </c>
      <c r="H41" s="20" t="n">
        <v>2000</v>
      </c>
      <c r="I41" s="21">
        <f>G41-H41</f>
        <v/>
      </c>
      <c r="J41" s="8">
        <f>IF(G41=0,0,H41/G41)</f>
        <v/>
      </c>
      <c r="K41" s="35" t="n">
        <v>0</v>
      </c>
      <c r="L41" s="8">
        <f>MIN(J41,1)</f>
        <v/>
      </c>
      <c r="M41" t="inlineStr">
        <is>
          <t>Retaining wall needs repair by sport court - replace with stone wall</t>
        </is>
      </c>
      <c r="N41" s="7">
        <f>IF(E41="GC","1st Call","Other")</f>
        <v/>
      </c>
      <c r="O41" s="7">
        <f>IF(L41&gt;=1,"Complete",IF(L41&gt;0,"In Progress","Not Started"))</f>
        <v/>
      </c>
      <c r="Q41" s="35">
        <f>IFERROR(MID($A$1,FIND(" acq",$A$1)-4,4)*1,"")</f>
        <v/>
      </c>
      <c r="S41" s="112" t="n"/>
    </row>
    <row r="42">
      <c r="D42" s="40" t="n"/>
      <c r="E42" s="41" t="n"/>
      <c r="G42" s="20" t="n"/>
      <c r="H42" s="20" t="n"/>
      <c r="I42" s="21" t="n"/>
      <c r="J42" s="8" t="n"/>
      <c r="K42" s="35" t="n"/>
      <c r="L42" s="8" t="n"/>
      <c r="Q42" s="8" t="n"/>
      <c r="S42" s="112" t="n"/>
    </row>
    <row r="43">
      <c r="C43" s="48" t="inlineStr">
        <is>
          <t>PROJECTS subtotal (excl. contingency/CM fee)</t>
        </is>
      </c>
      <c r="E43" s="68" t="n"/>
      <c r="G43" s="22">
        <f>SUM(G5:G41)</f>
        <v/>
      </c>
      <c r="H43" s="22">
        <f>SUM(H5:H41)</f>
        <v/>
      </c>
      <c r="I43" s="22">
        <f>SUM(I5:I41)</f>
        <v/>
      </c>
      <c r="J43" s="18">
        <f>IF(G43=0,0,H43/G43)</f>
        <v/>
      </c>
      <c r="K43" s="35" t="n"/>
      <c r="L43" s="8">
        <f>MIN(J43,1)</f>
        <v/>
      </c>
      <c r="O43" s="7">
        <f>IF(L43&gt;=1,"Complete",IF(L43&gt;0,"In Progress","Not Started"))</f>
        <v/>
      </c>
      <c r="S43" s="112" t="n"/>
    </row>
    <row r="44">
      <c r="E44" s="52" t="n"/>
      <c r="K44" s="35" t="n"/>
      <c r="S44" s="112" t="n"/>
    </row>
    <row r="45">
      <c r="A45" s="7" t="n">
        <v>163</v>
      </c>
      <c r="B45" s="7" t="inlineStr">
        <is>
          <t>84510</t>
        </is>
      </c>
      <c r="C45" s="7" t="inlineStr">
        <is>
          <t>Contingency</t>
        </is>
      </c>
      <c r="D45" s="40" t="inlineStr">
        <is>
          <t>Contingency Amount</t>
        </is>
      </c>
      <c r="E45" s="67" t="inlineStr">
        <is>
          <t>CON</t>
        </is>
      </c>
      <c r="F45" s="15" t="inlineStr">
        <is>
          <t>Contingency</t>
        </is>
      </c>
      <c r="G45" s="20" t="n">
        <v>178027</v>
      </c>
      <c r="H45" s="20" t="n">
        <v>0</v>
      </c>
      <c r="I45" s="21" t="n">
        <v>178027</v>
      </c>
      <c r="J45" s="8">
        <f>IF(G45=0,0,H45/G45)</f>
        <v/>
      </c>
      <c r="K45" s="35" t="inlineStr">
        <is>
          <t>N/A</t>
        </is>
      </c>
      <c r="L45" s="8">
        <f>MIN(J45,1)</f>
        <v/>
      </c>
      <c r="M45" t="inlineStr">
        <is>
          <t>Contingency Amount</t>
        </is>
      </c>
      <c r="N45" s="7">
        <f>IF(E45="GC","1st Call","Other")</f>
        <v/>
      </c>
      <c r="O45" s="7">
        <f>IF(L45&gt;=1,"Complete",IF(L45&gt;0,"In Progress","Not Started"))</f>
        <v/>
      </c>
      <c r="Q45" s="35">
        <f>IFERROR(MID($A$1,FIND(" acq",$A$1)-4,4)*1,"")</f>
        <v/>
      </c>
      <c r="S45" s="112" t="n"/>
    </row>
    <row r="46">
      <c r="A46" s="7" t="n">
        <v>164</v>
      </c>
      <c r="B46" s="7" t="inlineStr">
        <is>
          <t>84505</t>
        </is>
      </c>
      <c r="C46" s="7" t="inlineStr">
        <is>
          <t>Construction Management Fee</t>
        </is>
      </c>
      <c r="D46" s="40" t="inlineStr">
        <is>
          <t>CM Fee</t>
        </is>
      </c>
      <c r="E46" s="67" t="inlineStr">
        <is>
          <t>CMF</t>
        </is>
      </c>
      <c r="F46" s="15" t="inlineStr">
        <is>
          <t>CM Fee</t>
        </is>
      </c>
      <c r="G46" s="20" t="n">
        <v>66000</v>
      </c>
      <c r="H46" s="20" t="n">
        <v>65889</v>
      </c>
      <c r="I46" s="21" t="n">
        <v>66000</v>
      </c>
      <c r="J46" s="8">
        <f>IF(G46=0,0,H46/G46)</f>
        <v/>
      </c>
      <c r="K46" s="35" t="inlineStr">
        <is>
          <t>N/A</t>
        </is>
      </c>
      <c r="L46" s="8">
        <f>MIN(J46,1)</f>
        <v/>
      </c>
      <c r="M46" t="inlineStr">
        <is>
          <t>CM Fee</t>
        </is>
      </c>
      <c r="N46" s="7">
        <f>IF(E46="GC","1st Call","Other")</f>
        <v/>
      </c>
      <c r="O46" s="7">
        <f>IF(L46&gt;=1,"Complete",IF(L46&gt;0,"In Progress","Not Started"))</f>
        <v/>
      </c>
      <c r="Q46" s="35">
        <f>IFERROR(MID($A$1,FIND(" acq",$A$1)-4,4)*1,"")</f>
        <v/>
      </c>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1"/>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T173"/>
  <sheetViews>
    <sheetView zoomScaleNormal="100" workbookViewId="0">
      <pane xSplit="2" ySplit="4" topLeftCell="C36" activePane="bottomRight" state="frozen"/>
      <selection activeCell="A2" sqref="A2:D2"/>
      <selection pane="topRight" activeCell="A2" sqref="A2:D2"/>
      <selection pane="bottomLeft" activeCell="A2" sqref="A2:D2"/>
      <selection pane="bottomRight" activeCell="K1"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The Lakes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30" customHeight="1">
      <c r="A5" s="7" t="n">
        <v>18</v>
      </c>
      <c r="B5" s="7" t="inlineStr">
        <is>
          <t>84204</t>
        </is>
      </c>
      <c r="C5" s="7" t="inlineStr">
        <is>
          <t xml:space="preserve">Asphalt Coating </t>
        </is>
      </c>
      <c r="D5" s="40" t="inlineStr">
        <is>
          <t>Lakes - Crack fill, seal and coating 
Revive - Crack fill, seal and coating</t>
        </is>
      </c>
      <c r="E5" s="41" t="inlineStr">
        <is>
          <t>GC</t>
        </is>
      </c>
      <c r="F5" s="7" t="inlineStr">
        <is>
          <t>Year 1</t>
        </is>
      </c>
      <c r="G5" s="20" t="n">
        <v>455000</v>
      </c>
      <c r="H5" s="20" t="n">
        <v>136500</v>
      </c>
      <c r="I5" s="21">
        <f>G5-H5</f>
        <v/>
      </c>
      <c r="J5" s="8">
        <f>IF(G5=0,0,H5/G5)</f>
        <v/>
      </c>
      <c r="K5" s="35" t="n">
        <v>3</v>
      </c>
      <c r="L5" s="8">
        <f>MIN(J5,1)</f>
        <v/>
      </c>
      <c r="M5" t="inlineStr">
        <is>
          <t>Lakes - Crack fill, seal and coating 
Revive - Crack fill, seal and coating</t>
        </is>
      </c>
      <c r="N5" s="7">
        <f>IF(E5="GC","1st Call","Other")</f>
        <v/>
      </c>
      <c r="O5" s="7">
        <f>IF(L5&gt;=1,"Complete",IF(L5&gt;0,"In Progress","Not Started"))</f>
        <v/>
      </c>
      <c r="Q5" s="35">
        <f>IFERROR(MID($A$1,FIND(" acq",$A$1)-4,4)*1,"")</f>
        <v/>
      </c>
      <c r="R5" s="7" t="n"/>
      <c r="S5" s="111" t="n"/>
    </row>
    <row r="6" ht="30" customHeight="1">
      <c r="A6" s="17" t="n">
        <v>76</v>
      </c>
      <c r="B6" s="7" t="inlineStr">
        <is>
          <t>84433</t>
        </is>
      </c>
      <c r="C6" s="7" t="inlineStr">
        <is>
          <t>Asphalt Composite Shingle Roofing</t>
        </is>
      </c>
      <c r="D6" s="40" t="inlineStr">
        <is>
          <t>Lakes - Roof tune up on buildings 9
Revive - Replace Roofs</t>
        </is>
      </c>
      <c r="E6" s="41" t="inlineStr">
        <is>
          <t>GC</t>
        </is>
      </c>
      <c r="F6" s="7" t="inlineStr">
        <is>
          <t>Year 1</t>
        </is>
      </c>
      <c r="G6" s="20" t="n">
        <v>428000</v>
      </c>
      <c r="H6" s="20" t="n">
        <v>428000</v>
      </c>
      <c r="I6" s="21">
        <f>G6-H6</f>
        <v/>
      </c>
      <c r="J6" s="8">
        <f>IF(G6=0,0,H6/G6)</f>
        <v/>
      </c>
      <c r="K6" s="35" t="n">
        <v>0</v>
      </c>
      <c r="L6" s="8">
        <f>MIN(J6,1)</f>
        <v/>
      </c>
      <c r="M6" t="inlineStr">
        <is>
          <t>Lakes - Roof tune up on buildings 9
Revive - Replace Roofs</t>
        </is>
      </c>
      <c r="N6" s="7">
        <f>IF(E6="GC","1st Call","Other")</f>
        <v/>
      </c>
      <c r="O6" s="7">
        <f>IF(L6&gt;=1,"Complete",IF(L6&gt;0,"In Progress","Not Started"))</f>
        <v/>
      </c>
      <c r="Q6" s="35">
        <f>IFERROR(MID($A$1,FIND(" acq",$A$1)-4,4)*1,"")</f>
        <v/>
      </c>
      <c r="R6" s="7" t="n"/>
      <c r="S6" s="111" t="n"/>
    </row>
    <row r="7" ht="30" customHeight="1">
      <c r="A7" s="7" t="n">
        <v>96</v>
      </c>
      <c r="B7" s="7" t="inlineStr">
        <is>
          <t>84101</t>
        </is>
      </c>
      <c r="C7" s="7" t="inlineStr">
        <is>
          <t>Exterior Building Paint</t>
        </is>
      </c>
      <c r="D7" s="40" t="inlineStr">
        <is>
          <t>Lakes - Paint community 
Revive - Paint community</t>
        </is>
      </c>
      <c r="E7" s="41" t="inlineStr">
        <is>
          <t>GC</t>
        </is>
      </c>
      <c r="F7" s="7" t="inlineStr">
        <is>
          <t>Year 1</t>
        </is>
      </c>
      <c r="G7" s="20" t="n">
        <v>348000</v>
      </c>
      <c r="H7" s="20" t="n">
        <v>104400</v>
      </c>
      <c r="I7" s="21">
        <f>G7-H7</f>
        <v/>
      </c>
      <c r="J7" s="8">
        <f>IF(G7=0,0,H7/G7)</f>
        <v/>
      </c>
      <c r="K7" s="35" t="n">
        <v>3</v>
      </c>
      <c r="L7" s="8">
        <f>MIN(J7,1)</f>
        <v/>
      </c>
      <c r="M7" t="inlineStr">
        <is>
          <t>Lakes - Paint community 
Revive - Paint community</t>
        </is>
      </c>
      <c r="N7" s="7">
        <f>IF(E7="GC","1st Call","Other")</f>
        <v/>
      </c>
      <c r="O7" s="7">
        <f>IF(L7&gt;=1,"Complete",IF(L7&gt;0,"In Progress","Not Started"))</f>
        <v/>
      </c>
      <c r="Q7" s="35">
        <f>IFERROR(MID($A$1,FIND(" acq",$A$1)-4,4)*1,"")</f>
        <v/>
      </c>
      <c r="R7" s="7" t="n"/>
      <c r="S7" s="111" t="n"/>
    </row>
    <row r="8">
      <c r="A8" s="17" t="n">
        <v>132</v>
      </c>
      <c r="B8" s="7" t="inlineStr">
        <is>
          <t>84190</t>
        </is>
      </c>
      <c r="C8" s="7" t="inlineStr">
        <is>
          <t>Fitness Center Remodel</t>
        </is>
      </c>
      <c r="D8" s="40" t="inlineStr">
        <is>
          <t>Revive - Convert Leasing office into a Gym</t>
        </is>
      </c>
      <c r="E8" s="41" t="inlineStr">
        <is>
          <t>GC</t>
        </is>
      </c>
      <c r="F8" s="7" t="inlineStr">
        <is>
          <t>Year 1</t>
        </is>
      </c>
      <c r="G8" s="20" t="n">
        <v>100000</v>
      </c>
      <c r="H8" s="20" t="n">
        <v>30000</v>
      </c>
      <c r="I8" s="21">
        <f>G8-H8</f>
        <v/>
      </c>
      <c r="J8" s="8">
        <f>IF(G8=0,0,H8/G8)</f>
        <v/>
      </c>
      <c r="K8" s="35" t="n">
        <v>3</v>
      </c>
      <c r="L8" s="8">
        <f>MIN(J8,1)</f>
        <v/>
      </c>
      <c r="M8" t="inlineStr">
        <is>
          <t>Revive - Convert Leasing office into a Gym</t>
        </is>
      </c>
      <c r="N8" s="7">
        <f>IF(E8="GC","1st Call","Other")</f>
        <v/>
      </c>
      <c r="O8" s="7">
        <f>IF(L8&gt;=1,"Complete",IF(L8&gt;0,"In Progress","Not Started"))</f>
        <v/>
      </c>
      <c r="Q8" s="35">
        <f>IFERROR(MID($A$1,FIND(" acq",$A$1)-4,4)*1,"")</f>
        <v/>
      </c>
      <c r="R8" s="7" t="n"/>
      <c r="S8" s="111" t="n"/>
    </row>
    <row r="9">
      <c r="A9" s="7" t="n">
        <v>30</v>
      </c>
      <c r="B9" s="7" t="inlineStr">
        <is>
          <t>84303</t>
        </is>
      </c>
      <c r="C9" s="7" t="inlineStr">
        <is>
          <t>Landscaping</t>
        </is>
      </c>
      <c r="D9" s="40" t="inlineStr">
        <is>
          <t>Lakes - Tree trim and raise canopy</t>
        </is>
      </c>
      <c r="E9" s="41" t="inlineStr">
        <is>
          <t>GC</t>
        </is>
      </c>
      <c r="F9" s="7" t="inlineStr">
        <is>
          <t>Year 1</t>
        </is>
      </c>
      <c r="G9" s="20" t="n">
        <v>64000</v>
      </c>
      <c r="H9" s="20" t="n">
        <v>19200</v>
      </c>
      <c r="I9" s="21">
        <f>G9-H9</f>
        <v/>
      </c>
      <c r="J9" s="8">
        <f>IF(G9=0,0,H9/G9)</f>
        <v/>
      </c>
      <c r="K9" s="35" t="n">
        <v>3</v>
      </c>
      <c r="L9" s="8">
        <f>MIN(J9,1)</f>
        <v/>
      </c>
      <c r="M9" t="inlineStr">
        <is>
          <t>Lakes - Tree trim and raise canopy</t>
        </is>
      </c>
      <c r="N9" s="7">
        <f>IF(E9="GC","1st Call","Other")</f>
        <v/>
      </c>
      <c r="O9" s="7">
        <f>IF(L9&gt;=1,"Complete",IF(L9&gt;0,"In Progress","Not Started"))</f>
        <v/>
      </c>
      <c r="Q9" s="35">
        <f>IFERROR(MID($A$1,FIND(" acq",$A$1)-4,4)*1,"")</f>
        <v/>
      </c>
      <c r="R9" s="7" t="n"/>
      <c r="S9" s="111" t="n"/>
    </row>
    <row r="10" ht="45" customHeight="1">
      <c r="A10" s="17" t="n">
        <v>22</v>
      </c>
      <c r="B10" s="7" t="inlineStr">
        <is>
          <t>84205</t>
        </is>
      </c>
      <c r="C10" s="7" t="inlineStr">
        <is>
          <t>Fencing</t>
        </is>
      </c>
      <c r="D10" s="40" t="inlineStr">
        <is>
          <t>Take down the chain-link fence separating properties. Add two paths for golf cart to travel between. Add walking path - gravel or stone</t>
        </is>
      </c>
      <c r="E10" s="41" t="inlineStr">
        <is>
          <t>GC</t>
        </is>
      </c>
      <c r="F10" s="7" t="inlineStr">
        <is>
          <t>Year 1</t>
        </is>
      </c>
      <c r="G10" s="20" t="n">
        <v>50000</v>
      </c>
      <c r="H10" s="20" t="n">
        <v>15000</v>
      </c>
      <c r="I10" s="21">
        <f>G10-H10</f>
        <v/>
      </c>
      <c r="J10" s="8">
        <f>IF(G10=0,0,H10/G10)</f>
        <v/>
      </c>
      <c r="K10" s="35" t="n">
        <v>3</v>
      </c>
      <c r="L10" s="8">
        <f>MIN(J10,1)</f>
        <v/>
      </c>
      <c r="M10" t="inlineStr">
        <is>
          <t>Take down the chain-link fence separating properties. Add two paths for golf cart to travel between. Add walking path - gravel or stone</t>
        </is>
      </c>
      <c r="N10" s="7">
        <f>IF(E10="GC","1st Call","Other")</f>
        <v/>
      </c>
      <c r="O10" s="7">
        <f>IF(L10&gt;=1,"Complete",IF(L10&gt;0,"In Progress","Not Started"))</f>
        <v/>
      </c>
      <c r="Q10" s="35">
        <f>IFERROR(MID($A$1,FIND(" acq",$A$1)-4,4)*1,"")</f>
        <v/>
      </c>
      <c r="R10" s="7" t="n"/>
      <c r="S10" s="111" t="n"/>
    </row>
    <row r="11" ht="30" customHeight="1">
      <c r="A11" s="7" t="n">
        <v>54</v>
      </c>
      <c r="B11" s="7" t="inlineStr">
        <is>
          <t>84430</t>
        </is>
      </c>
      <c r="C11" s="7" t="inlineStr">
        <is>
          <t>Concrete Deck / Floor Fill</t>
        </is>
      </c>
      <c r="D11" s="40" t="inlineStr">
        <is>
          <t>Lakes - Seal cracks in landings
Revive - Seal cracks in landings</t>
        </is>
      </c>
      <c r="E11" s="41" t="inlineStr">
        <is>
          <t>GC</t>
        </is>
      </c>
      <c r="F11" s="7" t="inlineStr">
        <is>
          <t>Year 1</t>
        </is>
      </c>
      <c r="G11" s="20" t="n">
        <v>41000</v>
      </c>
      <c r="H11" s="20" t="n">
        <v>12300</v>
      </c>
      <c r="I11" s="21">
        <f>G11-H11</f>
        <v/>
      </c>
      <c r="J11" s="8">
        <f>IF(G11=0,0,H11/G11)</f>
        <v/>
      </c>
      <c r="K11" s="35" t="n">
        <v>3</v>
      </c>
      <c r="L11" s="8">
        <f>MIN(J11,1)</f>
        <v/>
      </c>
      <c r="M11" t="inlineStr">
        <is>
          <t>Lakes - Seal cracks in landings
Revive - Seal cracks in landings</t>
        </is>
      </c>
      <c r="N11" s="7">
        <f>IF(E11="GC","1st Call","Other")</f>
        <v/>
      </c>
      <c r="O11" s="7">
        <f>IF(L11&gt;=1,"Complete",IF(L11&gt;0,"In Progress","Not Started"))</f>
        <v/>
      </c>
      <c r="Q11" s="35">
        <f>IFERROR(MID($A$1,FIND(" acq",$A$1)-4,4)*1,"")</f>
        <v/>
      </c>
      <c r="R11" s="7" t="n"/>
      <c r="S11" s="111" t="n"/>
    </row>
    <row r="12" ht="30" customHeight="1">
      <c r="A12" s="17" t="n">
        <v>17</v>
      </c>
      <c r="B12" s="7" t="inlineStr">
        <is>
          <t>84303</t>
        </is>
      </c>
      <c r="C12" s="7" t="inlineStr">
        <is>
          <t>Landscape Cleanup and Enhancements</t>
        </is>
      </c>
      <c r="D12" s="40" t="inlineStr">
        <is>
          <t>Lakes - Landscape Enhancements
Revive - Landscape Enhancements</t>
        </is>
      </c>
      <c r="E12" s="67" t="inlineStr">
        <is>
          <t>Capex</t>
        </is>
      </c>
      <c r="F12" s="7" t="inlineStr">
        <is>
          <t>Year 1</t>
        </is>
      </c>
      <c r="G12" s="20" t="n">
        <v>40000</v>
      </c>
      <c r="H12" s="20" t="n">
        <v>0</v>
      </c>
      <c r="I12" s="21">
        <f>G12-H12</f>
        <v/>
      </c>
      <c r="J12" s="8">
        <f>IF(G12=0,0,H12/G12)</f>
        <v/>
      </c>
      <c r="K12" s="35" t="inlineStr">
        <is>
          <t>N/A</t>
        </is>
      </c>
      <c r="L12" s="8">
        <f>MIN(J12,1)</f>
        <v/>
      </c>
      <c r="M12" t="inlineStr">
        <is>
          <t>Lakes - Landscape Enhancements
Revive - Landscape Enhancements</t>
        </is>
      </c>
      <c r="N12" s="7">
        <f>IF(E12="GC","1st Call","Other")</f>
        <v/>
      </c>
      <c r="O12" s="7">
        <f>IF(L12&gt;=1,"Complete",IF(L12&gt;0,"In Progress","Not Started"))</f>
        <v/>
      </c>
      <c r="Q12" s="35">
        <f>IFERROR(MID($A$1,FIND(" acq",$A$1)-4,4)*1,"")</f>
        <v/>
      </c>
      <c r="R12" s="7" t="n"/>
      <c r="S12" s="111" t="n"/>
    </row>
    <row r="13" ht="60" customHeight="1">
      <c r="A13" s="7" t="n">
        <v>87</v>
      </c>
      <c r="B13" s="7" t="inlineStr">
        <is>
          <t>84102</t>
        </is>
      </c>
      <c r="C13" s="7" t="inlineStr">
        <is>
          <t>Repair / Replace Wood Siding</t>
        </is>
      </c>
      <c r="D13" s="40" t="inlineStr">
        <is>
          <t>Lakes - Replace rotted siding and scrape and paint Cedar siding Revive - Replace rotted siding and scrape and paint Cedar siding 
LRR - Limited damaged wood siding was observed at Revive Building 2349.</t>
        </is>
      </c>
      <c r="E13" s="41" t="inlineStr">
        <is>
          <t>GC</t>
        </is>
      </c>
      <c r="F13" s="7" t="inlineStr">
        <is>
          <t>Year 1</t>
        </is>
      </c>
      <c r="G13" s="20" t="n">
        <v>40000</v>
      </c>
      <c r="H13" s="20" t="n">
        <v>12000</v>
      </c>
      <c r="I13" s="21">
        <f>G13-H13</f>
        <v/>
      </c>
      <c r="J13" s="8">
        <f>IF(G13=0,0,H13/G13)</f>
        <v/>
      </c>
      <c r="K13" s="35" t="n">
        <v>3</v>
      </c>
      <c r="L13" s="8">
        <f>MIN(J13,1)</f>
        <v/>
      </c>
      <c r="M13" t="inlineStr">
        <is>
          <t>Lakes - Replace rotted siding and scrape and paint Cedar siding Revive - Replace rotted siding and scrape and paint Cedar siding 
LRR - Limited damaged wood siding was observed at Revive Building 2349</t>
        </is>
      </c>
      <c r="N13" s="7">
        <f>IF(E13="GC","1st Call","Other")</f>
        <v/>
      </c>
      <c r="O13" s="7">
        <f>IF(L13&gt;=1,"Complete",IF(L13&gt;0,"In Progress","Not Started"))</f>
        <v/>
      </c>
      <c r="Q13" s="35">
        <f>IFERROR(MID($A$1,FIND(" acq",$A$1)-4,4)*1,"")</f>
        <v/>
      </c>
      <c r="R13" s="7" t="n"/>
      <c r="S13" s="131" t="n">
        <v>46021</v>
      </c>
    </row>
    <row r="14" ht="30" customHeight="1">
      <c r="A14" s="17" t="n">
        <v>97</v>
      </c>
      <c r="B14" s="7" t="inlineStr">
        <is>
          <t>84113</t>
        </is>
      </c>
      <c r="C14" s="7" t="inlineStr">
        <is>
          <t>Repair / Replace Wood Trim</t>
        </is>
      </c>
      <c r="D14" s="40" t="inlineStr">
        <is>
          <t>Lakes - Replace all rotted trim throughout property
Revive - Replace all rotted trim throughout property</t>
        </is>
      </c>
      <c r="E14" s="41" t="inlineStr">
        <is>
          <t>GC</t>
        </is>
      </c>
      <c r="F14" s="7" t="inlineStr">
        <is>
          <t>Year 1</t>
        </is>
      </c>
      <c r="G14" s="20" t="n">
        <v>40000</v>
      </c>
      <c r="H14" s="20" t="n">
        <v>12000</v>
      </c>
      <c r="I14" s="21">
        <f>G14-H14</f>
        <v/>
      </c>
      <c r="J14" s="8">
        <f>IF(G14=0,0,H14/G14)</f>
        <v/>
      </c>
      <c r="K14" s="35" t="n">
        <v>3</v>
      </c>
      <c r="L14" s="8">
        <f>MIN(J14,1)</f>
        <v/>
      </c>
      <c r="M14" t="inlineStr">
        <is>
          <t>Lakes - Replace all rotted trim throughout property
Revive - Replace all rotted trim throughout property</t>
        </is>
      </c>
      <c r="N14" s="7">
        <f>IF(E14="GC","1st Call","Other")</f>
        <v/>
      </c>
      <c r="O14" s="7">
        <f>IF(L14&gt;=1,"Complete",IF(L14&gt;0,"In Progress","Not Started"))</f>
        <v/>
      </c>
      <c r="Q14" s="35">
        <f>IFERROR(MID($A$1,FIND(" acq",$A$1)-4,4)*1,"")</f>
        <v/>
      </c>
      <c r="R14" s="7" t="n"/>
      <c r="S14" s="111" t="n"/>
    </row>
    <row r="15">
      <c r="A15" s="7" t="n">
        <v>147</v>
      </c>
      <c r="B15" s="7" t="inlineStr">
        <is>
          <t>84450</t>
        </is>
      </c>
      <c r="C15" s="7" t="inlineStr">
        <is>
          <t>Security Camera System</t>
        </is>
      </c>
      <c r="D15" s="40" t="inlineStr">
        <is>
          <t>Install new Security Cameras</t>
        </is>
      </c>
      <c r="E15" s="67" t="inlineStr">
        <is>
          <t>Capex</t>
        </is>
      </c>
      <c r="F15" s="7" t="inlineStr">
        <is>
          <t>Year 1</t>
        </is>
      </c>
      <c r="G15" s="20" t="n">
        <v>35000</v>
      </c>
      <c r="H15" s="20" t="n">
        <v>0</v>
      </c>
      <c r="I15" s="21">
        <f>G15-H15</f>
        <v/>
      </c>
      <c r="J15" s="8">
        <f>IF(G15=0,0,H15/G15)</f>
        <v/>
      </c>
      <c r="K15" s="35" t="inlineStr">
        <is>
          <t>N/A</t>
        </is>
      </c>
      <c r="L15" s="8">
        <f>MIN(J15,1)</f>
        <v/>
      </c>
      <c r="M15" t="inlineStr">
        <is>
          <t>Install new Security Cameras</t>
        </is>
      </c>
      <c r="N15" s="7">
        <f>IF(E15="GC","1st Call","Other")</f>
        <v/>
      </c>
      <c r="O15" s="7">
        <f>IF(L15&gt;=1,"Complete",IF(L15&gt;0,"In Progress","Not Started"))</f>
        <v/>
      </c>
      <c r="Q15" s="35">
        <f>IFERROR(MID($A$1,FIND(" acq",$A$1)-4,4)*1,"")</f>
        <v/>
      </c>
      <c r="R15" s="7" t="n"/>
      <c r="S15" s="111" t="n"/>
    </row>
    <row r="16">
      <c r="A16" s="17" t="n">
        <v>133</v>
      </c>
      <c r="B16" s="7" t="inlineStr">
        <is>
          <t>84208</t>
        </is>
      </c>
      <c r="C16" s="7" t="inlineStr">
        <is>
          <t>Cyber Café upgrade at Lakes</t>
        </is>
      </c>
      <c r="D16" s="40" t="inlineStr">
        <is>
          <t>Lakes - Open up the side wall and expand the leasing area</t>
        </is>
      </c>
      <c r="E16" s="41" t="inlineStr">
        <is>
          <t>GC</t>
        </is>
      </c>
      <c r="F16" s="7" t="inlineStr">
        <is>
          <t>Year 1</t>
        </is>
      </c>
      <c r="G16" s="20" t="n">
        <v>30000</v>
      </c>
      <c r="H16" s="20" t="n">
        <v>9000</v>
      </c>
      <c r="I16" s="21">
        <f>G16-H16</f>
        <v/>
      </c>
      <c r="J16" s="8">
        <f>IF(G16=0,0,H16/G16)</f>
        <v/>
      </c>
      <c r="K16" s="35" t="n">
        <v>3</v>
      </c>
      <c r="L16" s="8">
        <f>MIN(J16,1)</f>
        <v/>
      </c>
      <c r="M16" t="inlineStr">
        <is>
          <t>Lakes - Open up the side wall and expand the leasing area</t>
        </is>
      </c>
      <c r="N16" s="7">
        <f>IF(E16="GC","1st Call","Other")</f>
        <v/>
      </c>
      <c r="O16" s="7">
        <f>IF(L16&gt;=1,"Complete",IF(L16&gt;0,"In Progress","Not Started"))</f>
        <v/>
      </c>
      <c r="Q16" s="35">
        <f>IFERROR(MID($A$1,FIND(" acq",$A$1)-4,4)*1,"")</f>
        <v/>
      </c>
      <c r="R16" s="7" t="n"/>
      <c r="S16" s="111" t="n"/>
    </row>
    <row r="17" ht="135" customHeight="1">
      <c r="A17" s="7" t="n">
        <v>26</v>
      </c>
      <c r="B17" s="7" t="inlineStr">
        <is>
          <t>84115</t>
        </is>
      </c>
      <c r="C17" s="7" t="inlineStr">
        <is>
          <t>Sidewalks Trip Hazard</t>
        </is>
      </c>
      <c r="D17" s="40" t="inlineStr">
        <is>
          <t>Lakes - Repair trip hazards
Revive - Repair trip hazards.  A limited sidewalk crack was also observed by Building 2335. Crack routing and sealing are recommended.
LRR - A limited area of the sidewalks at Revive was observed to have deterioration and an uneven edge, resulting in a trip hazard. This condition was specifically observed by Building 2335. CBRE recommends grinding down of edges or sectional replacement of sidewalks as necessary to eliminate trip hazards.</t>
        </is>
      </c>
      <c r="E17" s="41" t="inlineStr">
        <is>
          <t>GC</t>
        </is>
      </c>
      <c r="F17" s="7" t="inlineStr">
        <is>
          <t>Year 1</t>
        </is>
      </c>
      <c r="G17" s="20" t="n">
        <v>29000</v>
      </c>
      <c r="H17" s="20" t="n">
        <v>8700</v>
      </c>
      <c r="I17" s="21">
        <f>G17-H17</f>
        <v/>
      </c>
      <c r="J17" s="8">
        <f>IF(G17=0,0,H17/G17)</f>
        <v/>
      </c>
      <c r="K17" s="35" t="n">
        <v>3</v>
      </c>
      <c r="L17" s="8">
        <f>MIN(J17,1)</f>
        <v/>
      </c>
      <c r="M17" t="inlineStr">
        <is>
          <t>Lakes - Repair trip hazards
Revive - Repair trip hazards.  A limited sidewalk crack was also observed by Building 2335. Crack routing and sealing are recommended.
LRR - A limited area of the sidewalks</t>
        </is>
      </c>
      <c r="N17" s="7">
        <f>IF(E17="GC","1st Call","Other")</f>
        <v/>
      </c>
      <c r="O17" s="7">
        <f>IF(L17&gt;=1,"Complete",IF(L17&gt;0,"In Progress","Not Started"))</f>
        <v/>
      </c>
      <c r="Q17" s="35">
        <f>IFERROR(MID($A$1,FIND(" acq",$A$1)-4,4)*1,"")</f>
        <v/>
      </c>
      <c r="R17" s="7" t="n"/>
      <c r="S17" s="131" t="n">
        <v>46021</v>
      </c>
    </row>
    <row r="18" ht="30" customHeight="1">
      <c r="A18" s="17" t="n">
        <v>23</v>
      </c>
      <c r="B18" s="7" t="inlineStr">
        <is>
          <t>84201</t>
        </is>
      </c>
      <c r="C18" s="7" t="inlineStr">
        <is>
          <t>Stripe Parking Areas</t>
        </is>
      </c>
      <c r="D18" s="40" t="inlineStr">
        <is>
          <t>Lakes - Stripe Parking Lot
Revive - Stripe Parking Lot</t>
        </is>
      </c>
      <c r="E18" s="41" t="inlineStr">
        <is>
          <t>GC</t>
        </is>
      </c>
      <c r="F18" s="7" t="inlineStr">
        <is>
          <t>Year 1</t>
        </is>
      </c>
      <c r="G18" s="20" t="n">
        <v>28000</v>
      </c>
      <c r="H18" s="20" t="n">
        <v>8400</v>
      </c>
      <c r="I18" s="21">
        <f>G18-H18</f>
        <v/>
      </c>
      <c r="J18" s="8">
        <f>IF(G18=0,0,H18/G18)</f>
        <v/>
      </c>
      <c r="K18" s="35" t="n">
        <v>3</v>
      </c>
      <c r="L18" s="8">
        <f>MIN(J18,1)</f>
        <v/>
      </c>
      <c r="M18" t="inlineStr">
        <is>
          <t>Lakes - Stripe Parking Lot
Revive - Stripe Parking Lot</t>
        </is>
      </c>
      <c r="N18" s="7">
        <f>IF(E18="GC","1st Call","Other")</f>
        <v/>
      </c>
      <c r="O18" s="7">
        <f>IF(L18&gt;=1,"Complete",IF(L18&gt;0,"In Progress","Not Started"))</f>
        <v/>
      </c>
      <c r="Q18" s="35">
        <f>IFERROR(MID($A$1,FIND(" acq",$A$1)-4,4)*1,"")</f>
        <v/>
      </c>
      <c r="R18" s="7" t="n"/>
      <c r="S18" s="111" t="n"/>
    </row>
    <row r="19" ht="30" customHeight="1">
      <c r="A19" s="7" t="n">
        <v>25</v>
      </c>
      <c r="B19" s="7" t="inlineStr">
        <is>
          <t>83520</t>
        </is>
      </c>
      <c r="C19" s="7" t="inlineStr">
        <is>
          <t>ADA Parking &amp; Curb Cuts</t>
        </is>
      </c>
      <c r="D19" s="40" t="inlineStr">
        <is>
          <t>Lakes - Concrete Modifications
Revive - Concrete Modifications</t>
        </is>
      </c>
      <c r="E19" s="41" t="inlineStr">
        <is>
          <t>GC</t>
        </is>
      </c>
      <c r="F19" s="7" t="inlineStr">
        <is>
          <t>Year 1</t>
        </is>
      </c>
      <c r="G19" s="20" t="n">
        <v>26000</v>
      </c>
      <c r="H19" s="20" t="n">
        <v>7800</v>
      </c>
      <c r="I19" s="21">
        <f>G19-H19</f>
        <v/>
      </c>
      <c r="J19" s="8">
        <f>IF(G19=0,0,H19/G19)</f>
        <v/>
      </c>
      <c r="K19" s="35" t="n">
        <v>3</v>
      </c>
      <c r="L19" s="8">
        <f>MIN(J19,1)</f>
        <v/>
      </c>
      <c r="M19" t="inlineStr">
        <is>
          <t>Lakes - Concrete Modifications
Revive - Concrete Modifications</t>
        </is>
      </c>
      <c r="N19" s="7">
        <f>IF(E19="GC","1st Call","Other")</f>
        <v/>
      </c>
      <c r="O19" s="7">
        <f>IF(L19&gt;=1,"Complete",IF(L19&gt;0,"In Progress","Not Started"))</f>
        <v/>
      </c>
      <c r="Q19" s="35">
        <f>IFERROR(MID($A$1,FIND(" acq",$A$1)-4,4)*1,"")</f>
        <v/>
      </c>
      <c r="R19" s="7" t="n"/>
      <c r="S19" s="111" t="n"/>
    </row>
    <row r="20" ht="30" customHeight="1">
      <c r="A20" s="17" t="n">
        <v>29</v>
      </c>
      <c r="B20" s="7" t="inlineStr">
        <is>
          <t>84204</t>
        </is>
      </c>
      <c r="C20" s="7" t="inlineStr">
        <is>
          <t>Pavement</t>
        </is>
      </c>
      <c r="D20" s="40" t="inlineStr">
        <is>
          <t>Lakes - R&amp;R 2000 Sf of Potholes
Revive - R&amp;R 1500 sq ft pavement</t>
        </is>
      </c>
      <c r="E20" s="41" t="inlineStr">
        <is>
          <t>GC</t>
        </is>
      </c>
      <c r="F20" s="7" t="inlineStr">
        <is>
          <t>Year 1</t>
        </is>
      </c>
      <c r="G20" s="20" t="n">
        <v>25000</v>
      </c>
      <c r="H20" s="20" t="n">
        <v>7500</v>
      </c>
      <c r="I20" s="21">
        <f>G20-H20</f>
        <v/>
      </c>
      <c r="J20" s="8">
        <f>IF(G20=0,0,H20/G20)</f>
        <v/>
      </c>
      <c r="K20" s="35" t="n">
        <v>3</v>
      </c>
      <c r="L20" s="8">
        <f>MIN(J20,1)</f>
        <v/>
      </c>
      <c r="M20" t="inlineStr">
        <is>
          <t>Lakes - R&amp;R 2000 Sf of Potholes
Revive - R&amp;R 1500 sq ft pavement</t>
        </is>
      </c>
      <c r="N20" s="7">
        <f>IF(E20="GC","1st Call","Other")</f>
        <v/>
      </c>
      <c r="O20" s="7">
        <f>IF(L20&gt;=1,"Complete",IF(L20&gt;0,"In Progress","Not Started"))</f>
        <v/>
      </c>
      <c r="Q20" s="35">
        <f>IFERROR(MID($A$1,FIND(" acq",$A$1)-4,4)*1,"")</f>
        <v/>
      </c>
      <c r="R20" s="7" t="n"/>
      <c r="S20" s="111" t="n"/>
    </row>
    <row r="21" ht="30" customHeight="1">
      <c r="A21" s="7" t="n">
        <v>43</v>
      </c>
      <c r="B21" s="7" t="inlineStr">
        <is>
          <t>84111</t>
        </is>
      </c>
      <c r="C21" s="7" t="inlineStr">
        <is>
          <t>Dumpster Enclosures</t>
        </is>
      </c>
      <c r="D21" s="40" t="inlineStr">
        <is>
          <t>Lakes - Replace fencing on all dumpster enclosures
Revive - Replace fencing on all dumpster enclosures</t>
        </is>
      </c>
      <c r="E21" s="41" t="inlineStr">
        <is>
          <t>GC</t>
        </is>
      </c>
      <c r="F21" s="7" t="inlineStr">
        <is>
          <t>Year 1</t>
        </is>
      </c>
      <c r="G21" s="20" t="n">
        <v>25000</v>
      </c>
      <c r="H21" s="20" t="n">
        <v>7500</v>
      </c>
      <c r="I21" s="21">
        <f>G21-H21</f>
        <v/>
      </c>
      <c r="J21" s="8">
        <f>IF(G21=0,0,H21/G21)</f>
        <v/>
      </c>
      <c r="K21" s="35" t="n">
        <v>3</v>
      </c>
      <c r="L21" s="8">
        <f>MIN(J21,1)</f>
        <v/>
      </c>
      <c r="M21" t="inlineStr">
        <is>
          <t>Lakes - Replace fencing on all dumpster enclosures
Revive - Replace fencing on all dumpster enclosures</t>
        </is>
      </c>
      <c r="N21" s="7">
        <f>IF(E21="GC","1st Call","Other")</f>
        <v/>
      </c>
      <c r="O21" s="7">
        <f>IF(L21&gt;=1,"Complete",IF(L21&gt;0,"In Progress","Not Started"))</f>
        <v/>
      </c>
      <c r="Q21" s="35">
        <f>IFERROR(MID($A$1,FIND(" acq",$A$1)-4,4)*1,"")</f>
        <v/>
      </c>
      <c r="R21" s="7" t="n"/>
      <c r="S21" s="111" t="n"/>
    </row>
    <row r="22" ht="30" customHeight="1">
      <c r="A22" s="17" t="n">
        <v>68</v>
      </c>
      <c r="B22" s="7" t="inlineStr">
        <is>
          <t>84114</t>
        </is>
      </c>
      <c r="C22" s="7" t="inlineStr">
        <is>
          <t>Repair Exterior Stair Treads and Stringers</t>
        </is>
      </c>
      <c r="D22" s="40" t="inlineStr">
        <is>
          <t>Lakes - Repair stair tread and stringers
Revive - Repair stair tread and stringers</t>
        </is>
      </c>
      <c r="E22" s="41" t="inlineStr">
        <is>
          <t>GC</t>
        </is>
      </c>
      <c r="F22" s="7" t="inlineStr">
        <is>
          <t>Year 1</t>
        </is>
      </c>
      <c r="G22" s="20" t="n">
        <v>25000</v>
      </c>
      <c r="H22" s="20" t="n">
        <v>7500</v>
      </c>
      <c r="I22" s="21">
        <f>G22-H22</f>
        <v/>
      </c>
      <c r="J22" s="8">
        <f>IF(G22=0,0,H22/G22)</f>
        <v/>
      </c>
      <c r="K22" s="35" t="n">
        <v>3</v>
      </c>
      <c r="L22" s="8">
        <f>MIN(J22,1)</f>
        <v/>
      </c>
      <c r="M22" t="inlineStr">
        <is>
          <t>Lakes - Repair stair tread and stringers
Revive - Repair stair tread and stringers</t>
        </is>
      </c>
      <c r="N22" s="7">
        <f>IF(E22="GC","1st Call","Other")</f>
        <v/>
      </c>
      <c r="O22" s="7">
        <f>IF(L22&gt;=1,"Complete",IF(L22&gt;0,"In Progress","Not Started"))</f>
        <v/>
      </c>
      <c r="Q22" s="35">
        <f>IFERROR(MID($A$1,FIND(" acq",$A$1)-4,4)*1,"")</f>
        <v/>
      </c>
      <c r="R22" s="7" t="n"/>
      <c r="S22" s="111" t="n"/>
    </row>
    <row r="23">
      <c r="A23" s="7" t="n">
        <v>121</v>
      </c>
      <c r="B23" s="7" t="inlineStr">
        <is>
          <t>84211</t>
        </is>
      </c>
      <c r="C23" s="7" t="inlineStr">
        <is>
          <t>Fire Stops</t>
        </is>
      </c>
      <c r="D23" s="40" t="inlineStr">
        <is>
          <t>Add Fire Stops</t>
        </is>
      </c>
      <c r="E23" s="67" t="inlineStr">
        <is>
          <t>Capex</t>
        </is>
      </c>
      <c r="F23" s="7" t="inlineStr">
        <is>
          <t>Year 1</t>
        </is>
      </c>
      <c r="G23" s="20" t="n">
        <v>24696</v>
      </c>
      <c r="H23" s="20" t="n">
        <v>18931</v>
      </c>
      <c r="I23" s="21">
        <f>G23-H23</f>
        <v/>
      </c>
      <c r="J23" s="8">
        <f>IF(G23=0,0,H23/G23)</f>
        <v/>
      </c>
      <c r="K23" s="35" t="inlineStr">
        <is>
          <t>N/A</t>
        </is>
      </c>
      <c r="L23" s="8">
        <f>MIN(J23,1)</f>
        <v/>
      </c>
      <c r="M23" t="inlineStr">
        <is>
          <t>Add Fire Stops</t>
        </is>
      </c>
      <c r="N23" s="7">
        <f>IF(E23="GC","1st Call","Other")</f>
        <v/>
      </c>
      <c r="O23" s="7">
        <f>IF(L23&gt;=1,"Complete",IF(L23&gt;0,"In Progress","Not Started"))</f>
        <v/>
      </c>
      <c r="Q23" s="35">
        <f>IFERROR(MID($A$1,FIND(" acq",$A$1)-4,4)*1,"")</f>
        <v/>
      </c>
      <c r="R23" s="7" t="n"/>
      <c r="S23" s="111" t="n"/>
    </row>
    <row r="24" ht="30" customHeight="1">
      <c r="A24" s="17" t="n">
        <v>69</v>
      </c>
      <c r="B24" s="7" t="inlineStr">
        <is>
          <t>84121</t>
        </is>
      </c>
      <c r="C24" s="7" t="inlineStr">
        <is>
          <t>Repair Exterior Stair Railings</t>
        </is>
      </c>
      <c r="D24" s="40" t="inlineStr">
        <is>
          <t>Lakes - Repair and secure stair railings
Revive - Repair and secure stair railings</t>
        </is>
      </c>
      <c r="E24" s="41" t="inlineStr">
        <is>
          <t>GC</t>
        </is>
      </c>
      <c r="F24" s="7" t="inlineStr">
        <is>
          <t>Year 1</t>
        </is>
      </c>
      <c r="G24" s="20" t="n">
        <v>24000</v>
      </c>
      <c r="H24" s="20" t="n">
        <v>7200</v>
      </c>
      <c r="I24" s="21">
        <f>G24-H24</f>
        <v/>
      </c>
      <c r="J24" s="8">
        <f>IF(G24=0,0,H24/G24)</f>
        <v/>
      </c>
      <c r="K24" s="35" t="n">
        <v>3</v>
      </c>
      <c r="L24" s="8">
        <f>MIN(J24,1)</f>
        <v/>
      </c>
      <c r="M24" t="inlineStr">
        <is>
          <t>Lakes - Repair and secure stair railings
Revive - Repair and secure stair railings</t>
        </is>
      </c>
      <c r="N24" s="7">
        <f>IF(E24="GC","1st Call","Other")</f>
        <v/>
      </c>
      <c r="O24" s="7">
        <f>IF(L24&gt;=1,"Complete",IF(L24&gt;0,"In Progress","Not Started"))</f>
        <v/>
      </c>
      <c r="Q24" s="35">
        <f>IFERROR(MID($A$1,FIND(" acq",$A$1)-4,4)*1,"")</f>
        <v/>
      </c>
      <c r="R24" s="7" t="n"/>
      <c r="S24" s="111" t="n"/>
    </row>
    <row r="25" ht="30" customHeight="1">
      <c r="A25" s="7" t="n">
        <v>27</v>
      </c>
      <c r="B25" s="7" t="inlineStr">
        <is>
          <t>84432</t>
        </is>
      </c>
      <c r="C25" s="7" t="inlineStr">
        <is>
          <t>Storm Sewer Piping</t>
        </is>
      </c>
      <c r="D25" s="40" t="inlineStr">
        <is>
          <t>Lakes - Clean Yard Basins of Debris
Revive - Clean Yard Basins of Debris</t>
        </is>
      </c>
      <c r="E25" s="41" t="inlineStr">
        <is>
          <t>GC</t>
        </is>
      </c>
      <c r="F25" s="7" t="inlineStr">
        <is>
          <t>Year 1</t>
        </is>
      </c>
      <c r="G25" s="20" t="n">
        <v>23000</v>
      </c>
      <c r="H25" s="20" t="n">
        <v>6900</v>
      </c>
      <c r="I25" s="21">
        <f>G25-H25</f>
        <v/>
      </c>
      <c r="J25" s="8">
        <f>IF(G25=0,0,H25/G25)</f>
        <v/>
      </c>
      <c r="K25" s="35" t="n">
        <v>3</v>
      </c>
      <c r="L25" s="8">
        <f>MIN(J25,1)</f>
        <v/>
      </c>
      <c r="M25" t="inlineStr">
        <is>
          <t>Lakes - Clean Yard Basins of Debris
Revive - Clean Yard Basins of Debris</t>
        </is>
      </c>
      <c r="N25" s="7">
        <f>IF(E25="GC","1st Call","Other")</f>
        <v/>
      </c>
      <c r="O25" s="7">
        <f>IF(L25&gt;=1,"Complete",IF(L25&gt;0,"In Progress","Not Started"))</f>
        <v/>
      </c>
      <c r="Q25" s="35">
        <f>IFERROR(MID($A$1,FIND(" acq",$A$1)-4,4)*1,"")</f>
        <v/>
      </c>
      <c r="R25" s="7" t="n"/>
      <c r="S25" s="111" t="n"/>
    </row>
    <row r="26" ht="105" customHeight="1">
      <c r="A26" s="17" t="n">
        <v>82</v>
      </c>
      <c r="B26" s="7" t="inlineStr">
        <is>
          <t>84433</t>
        </is>
      </c>
      <c r="C26" s="7" t="inlineStr">
        <is>
          <t>Flashing</t>
        </is>
      </c>
      <c r="D26" s="40" t="inlineStr">
        <is>
          <t>Lakes - Replace damaged drip edge on balconies. 
Revive - Replace damaged drip edge on balconies. 
LRR - Damaged balconies were observed at Revive. Significant wood deck and railing damage was observed on the balcony of Unit 2335-7, and limited wood deck damage was observed on the balcony of Unit 2351-8. Repair/ replacement of damaged wood decking and railing is recommended.</t>
        </is>
      </c>
      <c r="E26" s="41" t="inlineStr">
        <is>
          <t>GC</t>
        </is>
      </c>
      <c r="F26" s="7" t="inlineStr">
        <is>
          <t>Year 1</t>
        </is>
      </c>
      <c r="G26" s="20" t="n">
        <v>22800</v>
      </c>
      <c r="H26" s="20" t="n">
        <v>6840</v>
      </c>
      <c r="I26" s="21">
        <f>G26-H26</f>
        <v/>
      </c>
      <c r="J26" s="8">
        <f>IF(G26=0,0,H26/G26)</f>
        <v/>
      </c>
      <c r="K26" s="35" t="n">
        <v>3</v>
      </c>
      <c r="L26" s="8">
        <f>MIN(J26,1)</f>
        <v/>
      </c>
      <c r="M26" t="inlineStr">
        <is>
          <t>Lakes - Replace damaged drip edge on balconies. 
Revive - Replace damaged drip edge on balconies. 
LRR - Damaged balconies were observed at Revive. Significant wood deck and railing damage was observe</t>
        </is>
      </c>
      <c r="N26" s="7">
        <f>IF(E26="GC","1st Call","Other")</f>
        <v/>
      </c>
      <c r="O26" s="7">
        <f>IF(L26&gt;=1,"Complete",IF(L26&gt;0,"In Progress","Not Started"))</f>
        <v/>
      </c>
      <c r="Q26" s="35">
        <f>IFERROR(MID($A$1,FIND(" acq",$A$1)-4,4)*1,"")</f>
        <v/>
      </c>
      <c r="R26" s="7" t="n"/>
      <c r="S26" s="131" t="n">
        <v>46021</v>
      </c>
    </row>
    <row r="27" ht="30" customHeight="1">
      <c r="A27" s="7" t="n">
        <v>70</v>
      </c>
      <c r="B27" s="7" t="inlineStr">
        <is>
          <t>84104</t>
        </is>
      </c>
      <c r="C27" s="7" t="inlineStr">
        <is>
          <t>Repair Balcony Framing &amp; Decking</t>
        </is>
      </c>
      <c r="D27" s="40" t="inlineStr">
        <is>
          <t>Lakes - Repair damaged patio framing
Revive - Repair damaged patio framing</t>
        </is>
      </c>
      <c r="E27" s="41" t="inlineStr">
        <is>
          <t>GC</t>
        </is>
      </c>
      <c r="F27" s="7" t="inlineStr">
        <is>
          <t>Year 1</t>
        </is>
      </c>
      <c r="G27" s="20" t="n">
        <v>22000</v>
      </c>
      <c r="H27" s="20" t="n">
        <v>6600</v>
      </c>
      <c r="I27" s="21">
        <f>G27-H27</f>
        <v/>
      </c>
      <c r="J27" s="8">
        <f>IF(G27=0,0,H27/G27)</f>
        <v/>
      </c>
      <c r="K27" s="35" t="n">
        <v>3</v>
      </c>
      <c r="L27" s="8">
        <f>MIN(J27,1)</f>
        <v/>
      </c>
      <c r="M27" t="inlineStr">
        <is>
          <t>Lakes - Repair damaged patio framing
Revive - Repair damaged patio framing</t>
        </is>
      </c>
      <c r="N27" s="7">
        <f>IF(E27="GC","1st Call","Other")</f>
        <v/>
      </c>
      <c r="O27" s="7">
        <f>IF(L27&gt;=1,"Complete",IF(L27&gt;0,"In Progress","Not Started"))</f>
        <v/>
      </c>
      <c r="Q27" s="35">
        <f>IFERROR(MID($A$1,FIND(" acq",$A$1)-4,4)*1,"")</f>
        <v/>
      </c>
      <c r="R27" s="7" t="n"/>
      <c r="S27" s="111" t="n"/>
    </row>
    <row r="28" ht="30" customHeight="1">
      <c r="A28" s="17" t="n">
        <v>71</v>
      </c>
      <c r="B28" s="7" t="inlineStr">
        <is>
          <t>84121</t>
        </is>
      </c>
      <c r="C28" s="7" t="inlineStr">
        <is>
          <t>Repair Patio/Balcony Railings</t>
        </is>
      </c>
      <c r="D28" s="40" t="inlineStr">
        <is>
          <t>Lakes - Secure all balcony railings
Revive - Secure all balcony railings</t>
        </is>
      </c>
      <c r="E28" s="41" t="inlineStr">
        <is>
          <t>GC</t>
        </is>
      </c>
      <c r="F28" s="7" t="inlineStr">
        <is>
          <t>Year 1</t>
        </is>
      </c>
      <c r="G28" s="20" t="n">
        <v>22000</v>
      </c>
      <c r="H28" s="20" t="n">
        <v>6600</v>
      </c>
      <c r="I28" s="21">
        <f>G28-H28</f>
        <v/>
      </c>
      <c r="J28" s="8">
        <f>IF(G28=0,0,H28/G28)</f>
        <v/>
      </c>
      <c r="K28" s="35" t="n">
        <v>3</v>
      </c>
      <c r="L28" s="8">
        <f>MIN(J28,1)</f>
        <v/>
      </c>
      <c r="M28" t="inlineStr">
        <is>
          <t>Lakes - Secure all balcony railings
Revive - Secure all balcony railings</t>
        </is>
      </c>
      <c r="N28" s="7">
        <f>IF(E28="GC","1st Call","Other")</f>
        <v/>
      </c>
      <c r="O28" s="7">
        <f>IF(L28&gt;=1,"Complete",IF(L28&gt;0,"In Progress","Not Started"))</f>
        <v/>
      </c>
      <c r="Q28" s="35">
        <f>IFERROR(MID($A$1,FIND(" acq",$A$1)-4,4)*1,"")</f>
        <v/>
      </c>
      <c r="R28" s="7" t="n"/>
      <c r="S28" s="111" t="n"/>
    </row>
    <row r="29" ht="30" customHeight="1">
      <c r="A29" s="7" t="n">
        <v>81</v>
      </c>
      <c r="B29" s="7" t="inlineStr">
        <is>
          <t>84202.0</t>
        </is>
      </c>
      <c r="C29" s="7" t="inlineStr">
        <is>
          <t>Gutters &amp; Downspouts</t>
        </is>
      </c>
      <c r="D29" s="40" t="inlineStr">
        <is>
          <t>Lakes - Clean and secure gutters and down spouts
Revive - Clean and secure gutters and down spouts</t>
        </is>
      </c>
      <c r="E29" s="41" t="inlineStr">
        <is>
          <t>GC</t>
        </is>
      </c>
      <c r="F29" s="7" t="inlineStr">
        <is>
          <t>Year 1</t>
        </is>
      </c>
      <c r="G29" s="20" t="n">
        <v>22000</v>
      </c>
      <c r="H29" s="20" t="n">
        <v>22000</v>
      </c>
      <c r="I29" s="21">
        <f>G29-H29</f>
        <v/>
      </c>
      <c r="J29" s="8">
        <f>IF(G29=0,0,H29/G29)</f>
        <v/>
      </c>
      <c r="K29" s="35" t="n">
        <v>0</v>
      </c>
      <c r="L29" s="8">
        <f>MIN(J29,1)</f>
        <v/>
      </c>
      <c r="M29" t="inlineStr">
        <is>
          <t>Lakes - Clean and secure gutters and down spouts
Revive - Clean and secure gutters and down spouts</t>
        </is>
      </c>
      <c r="N29" s="7">
        <f>IF(E29="GC","1st Call","Other")</f>
        <v/>
      </c>
      <c r="O29" s="7">
        <f>IF(L29&gt;=1,"Complete",IF(L29&gt;0,"In Progress","Not Started"))</f>
        <v/>
      </c>
      <c r="Q29" s="35">
        <f>IFERROR(MID($A$1,FIND(" acq",$A$1)-4,4)*1,"")</f>
        <v/>
      </c>
      <c r="R29" s="7" t="n"/>
      <c r="S29" s="111" t="n"/>
    </row>
    <row r="30" ht="30" customHeight="1">
      <c r="A30" s="17" t="n">
        <v>83</v>
      </c>
      <c r="B30" s="7" t="inlineStr">
        <is>
          <t>84102</t>
        </is>
      </c>
      <c r="C30" s="7" t="inlineStr">
        <is>
          <t>Sealants &amp; Caulking</t>
        </is>
      </c>
      <c r="D30" s="40" t="inlineStr">
        <is>
          <t>Lakes - Roof Sealants &amp; Caulking
Revive - Roof Sealants &amp; Caulking</t>
        </is>
      </c>
      <c r="E30" s="41" t="inlineStr">
        <is>
          <t>GC</t>
        </is>
      </c>
      <c r="F30" s="7" t="inlineStr">
        <is>
          <t>Year 1</t>
        </is>
      </c>
      <c r="G30" s="20" t="n">
        <v>22000</v>
      </c>
      <c r="H30" s="20" t="n">
        <v>22000</v>
      </c>
      <c r="I30" s="21">
        <f>G30-H30</f>
        <v/>
      </c>
      <c r="J30" s="8">
        <f>IF(G30=0,0,H30/G30)</f>
        <v/>
      </c>
      <c r="K30" s="35" t="n">
        <v>0</v>
      </c>
      <c r="L30" s="8">
        <f>MIN(J30,1)</f>
        <v/>
      </c>
      <c r="M30" t="inlineStr">
        <is>
          <t>Lakes - Roof Sealants &amp; Caulking
Revive - Roof Sealants &amp; Caulking</t>
        </is>
      </c>
      <c r="N30" s="7">
        <f>IF(E30="GC","1st Call","Other")</f>
        <v/>
      </c>
      <c r="O30" s="7">
        <f>IF(L30&gt;=1,"Complete",IF(L30&gt;0,"In Progress","Not Started"))</f>
        <v/>
      </c>
      <c r="Q30" s="35">
        <f>IFERROR(MID($A$1,FIND(" acq",$A$1)-4,4)*1,"")</f>
        <v/>
      </c>
      <c r="R30" s="7" t="n"/>
      <c r="S30" s="111" t="n"/>
    </row>
    <row r="31">
      <c r="A31" s="7" t="n">
        <v>38</v>
      </c>
      <c r="B31" s="7" t="inlineStr">
        <is>
          <t>84361</t>
        </is>
      </c>
      <c r="C31" s="7" t="inlineStr">
        <is>
          <t>Pool Area</t>
        </is>
      </c>
      <c r="D31" s="40" t="inlineStr">
        <is>
          <t>Lakes - Enhance pool area with turf and a fireplace</t>
        </is>
      </c>
      <c r="E31" s="41" t="inlineStr">
        <is>
          <t>GC</t>
        </is>
      </c>
      <c r="F31" s="7" t="inlineStr">
        <is>
          <t>Year 1</t>
        </is>
      </c>
      <c r="G31" s="20" t="n">
        <v>20000</v>
      </c>
      <c r="H31" s="20" t="n">
        <v>6000</v>
      </c>
      <c r="I31" s="21">
        <f>G31-H31</f>
        <v/>
      </c>
      <c r="J31" s="8">
        <f>IF(G31=0,0,H31/G31)</f>
        <v/>
      </c>
      <c r="K31" s="35" t="n">
        <v>3</v>
      </c>
      <c r="L31" s="8">
        <f>MIN(J31,1)</f>
        <v/>
      </c>
      <c r="M31" t="inlineStr">
        <is>
          <t>Lakes - Enhance pool area with turf and a fireplace</t>
        </is>
      </c>
      <c r="N31" s="7">
        <f>IF(E31="GC","1st Call","Other")</f>
        <v/>
      </c>
      <c r="O31" s="7">
        <f>IF(L31&gt;=1,"Complete",IF(L31&gt;0,"In Progress","Not Started"))</f>
        <v/>
      </c>
      <c r="Q31" s="35">
        <f>IFERROR(MID($A$1,FIND(" acq",$A$1)-4,4)*1,"")</f>
        <v/>
      </c>
      <c r="R31" s="7" t="n"/>
      <c r="S31" s="111" t="n"/>
    </row>
    <row r="32" ht="30" customHeight="1">
      <c r="A32" s="17" t="n">
        <v>36</v>
      </c>
      <c r="B32" s="7" t="inlineStr">
        <is>
          <t>84205</t>
        </is>
      </c>
      <c r="C32" s="7" t="inlineStr">
        <is>
          <t>Fences &amp; Gates - Swimming Pool</t>
        </is>
      </c>
      <c r="D32" s="40" t="inlineStr">
        <is>
          <t>Lakes - Repair gate and paint fence
Revive - Repair gate and paint fence</t>
        </is>
      </c>
      <c r="E32" s="41" t="inlineStr">
        <is>
          <t>GC</t>
        </is>
      </c>
      <c r="F32" s="7" t="inlineStr">
        <is>
          <t>Year 1</t>
        </is>
      </c>
      <c r="G32" s="20" t="n">
        <v>16200</v>
      </c>
      <c r="H32" s="20" t="n">
        <v>4860</v>
      </c>
      <c r="I32" s="21">
        <f>G32-H32</f>
        <v/>
      </c>
      <c r="J32" s="8">
        <f>IF(G32=0,0,H32/G32)</f>
        <v/>
      </c>
      <c r="K32" s="35" t="n">
        <v>3</v>
      </c>
      <c r="L32" s="8">
        <f>MIN(J32,1)</f>
        <v/>
      </c>
      <c r="M32" t="inlineStr">
        <is>
          <t>Lakes - Repair gate and paint fence
Revive - Repair gate and paint fence</t>
        </is>
      </c>
      <c r="N32" s="7">
        <f>IF(E32="GC","1st Call","Other")</f>
        <v/>
      </c>
      <c r="O32" s="7">
        <f>IF(L32&gt;=1,"Complete",IF(L32&gt;0,"In Progress","Not Started"))</f>
        <v/>
      </c>
      <c r="Q32" s="35">
        <f>IFERROR(MID($A$1,FIND(" acq",$A$1)-4,4)*1,"")</f>
        <v/>
      </c>
      <c r="R32" s="7" t="n"/>
      <c r="S32" s="111" t="n"/>
    </row>
    <row r="33" ht="30" customHeight="1">
      <c r="A33" s="7" t="n">
        <v>28</v>
      </c>
      <c r="B33" s="7" t="inlineStr">
        <is>
          <t>84205</t>
        </is>
      </c>
      <c r="C33" s="7" t="inlineStr">
        <is>
          <t>Fences &amp; Gates - Site Perimeter</t>
        </is>
      </c>
      <c r="D33" s="40" t="inlineStr">
        <is>
          <t>Revive - Add ~200ft wall between Revive and comp with razor wire</t>
        </is>
      </c>
      <c r="E33" s="41" t="inlineStr">
        <is>
          <t>GC</t>
        </is>
      </c>
      <c r="F33" s="7" t="inlineStr">
        <is>
          <t>Year 1</t>
        </is>
      </c>
      <c r="G33" s="20" t="n">
        <v>15000</v>
      </c>
      <c r="H33" s="20" t="n">
        <v>4500</v>
      </c>
      <c r="I33" s="21">
        <f>G33-H33</f>
        <v/>
      </c>
      <c r="J33" s="8">
        <f>IF(G33=0,0,H33/G33)</f>
        <v/>
      </c>
      <c r="K33" s="35" t="n">
        <v>3</v>
      </c>
      <c r="L33" s="8">
        <f>MIN(J33,1)</f>
        <v/>
      </c>
      <c r="M33" t="inlineStr">
        <is>
          <t>Revive - Add ~200ft wall between Revive and comp with razor wire</t>
        </is>
      </c>
      <c r="N33" s="7">
        <f>IF(E33="GC","1st Call","Other")</f>
        <v/>
      </c>
      <c r="O33" s="7">
        <f>IF(L33&gt;=1,"Complete",IF(L33&gt;0,"In Progress","Not Started"))</f>
        <v/>
      </c>
      <c r="Q33" s="35">
        <f>IFERROR(MID($A$1,FIND(" acq",$A$1)-4,4)*1,"")</f>
        <v/>
      </c>
      <c r="R33" s="7" t="n"/>
      <c r="S33" s="111" t="n"/>
    </row>
    <row r="34">
      <c r="A34" s="17" t="n">
        <v>130</v>
      </c>
      <c r="B34" s="7" t="inlineStr">
        <is>
          <t>83375</t>
        </is>
      </c>
      <c r="C34" s="7" t="inlineStr">
        <is>
          <t>Leasing Golf Cart</t>
        </is>
      </c>
      <c r="D34" s="40" t="inlineStr">
        <is>
          <t>Get Leasing Golf Cart</t>
        </is>
      </c>
      <c r="E34" s="67" t="inlineStr">
        <is>
          <t>Capex</t>
        </is>
      </c>
      <c r="F34" s="7" t="inlineStr">
        <is>
          <t>Year 1</t>
        </is>
      </c>
      <c r="G34" s="20" t="n">
        <v>15000</v>
      </c>
      <c r="H34" s="20" t="n">
        <v>16200</v>
      </c>
      <c r="I34" s="21">
        <f>G34-H34</f>
        <v/>
      </c>
      <c r="J34" s="8">
        <f>IF(G34=0,0,H34/G34)</f>
        <v/>
      </c>
      <c r="K34" s="35" t="inlineStr">
        <is>
          <t>N/A</t>
        </is>
      </c>
      <c r="L34" s="8">
        <f>MIN(J34,1)</f>
        <v/>
      </c>
      <c r="M34" t="inlineStr">
        <is>
          <t>Get Leasing Golf Cart</t>
        </is>
      </c>
      <c r="N34" s="7">
        <f>IF(E34="GC","1st Call","Other")</f>
        <v/>
      </c>
      <c r="O34" s="7">
        <f>IF(L34&gt;=1,"Complete",IF(L34&gt;0,"In Progress","Not Started"))</f>
        <v/>
      </c>
      <c r="Q34" s="35">
        <f>IFERROR(MID($A$1,FIND(" acq",$A$1)-4,4)*1,"")</f>
        <v/>
      </c>
      <c r="R34" s="7" t="n"/>
      <c r="S34" s="111" t="n"/>
    </row>
    <row r="35">
      <c r="A35" s="7" t="n">
        <v>67</v>
      </c>
      <c r="B35" s="7" t="inlineStr">
        <is>
          <t>84433</t>
        </is>
      </c>
      <c r="C35" s="7" t="inlineStr">
        <is>
          <t>Roof Deck</t>
        </is>
      </c>
      <c r="D35" s="40" t="inlineStr">
        <is>
          <t>Revive - Roof Deck Repairs</t>
        </is>
      </c>
      <c r="E35" s="41" t="inlineStr">
        <is>
          <t>GC</t>
        </is>
      </c>
      <c r="F35" s="7" t="inlineStr">
        <is>
          <t>Year 1</t>
        </is>
      </c>
      <c r="G35" s="20" t="n">
        <v>13000</v>
      </c>
      <c r="H35" s="20" t="n">
        <v>13000</v>
      </c>
      <c r="I35" s="21">
        <f>G35-H35</f>
        <v/>
      </c>
      <c r="J35" s="8">
        <f>IF(G35=0,0,H35/G35)</f>
        <v/>
      </c>
      <c r="K35" s="35" t="n">
        <v>0</v>
      </c>
      <c r="L35" s="8">
        <f>MIN(J35,1)</f>
        <v/>
      </c>
      <c r="M35" t="inlineStr">
        <is>
          <t>Revive - Roof Deck Repairs</t>
        </is>
      </c>
      <c r="N35" s="7">
        <f>IF(E35="GC","1st Call","Other")</f>
        <v/>
      </c>
      <c r="O35" s="7">
        <f>IF(L35&gt;=1,"Complete",IF(L35&gt;0,"In Progress","Not Started"))</f>
        <v/>
      </c>
      <c r="Q35" s="35">
        <f>IFERROR(MID($A$1,FIND(" acq",$A$1)-4,4)*1,"")</f>
        <v/>
      </c>
      <c r="R35" s="7" t="n"/>
      <c r="S35" s="111" t="n"/>
    </row>
    <row r="36" ht="75" customHeight="1">
      <c r="A36" s="17" t="n">
        <v>156</v>
      </c>
      <c r="B36" s="7" t="inlineStr">
        <is>
          <t>84385</t>
        </is>
      </c>
      <c r="C36" s="7" t="inlineStr">
        <is>
          <t>Sanitary Sewer Piping</t>
        </is>
      </c>
      <c r="D36" s="40" t="inlineStr">
        <is>
          <t>Lakes - Building C - Minor tree root intrusion. Recommended remediation: Dig approximately 4 feet and replace the affected section of the pipe and backfill.$4,800 Building D - Pipe obstruction. Recommended remediation: Hydro jetting to clear the line and verify it's not a structural issue.$1,800</t>
        </is>
      </c>
      <c r="E36" s="69" t="inlineStr">
        <is>
          <t>PMC</t>
        </is>
      </c>
      <c r="F36" s="7" t="inlineStr">
        <is>
          <t>Year 1</t>
        </is>
      </c>
      <c r="G36" s="20" t="n">
        <v>6600</v>
      </c>
      <c r="H36" s="20" t="n">
        <v>0</v>
      </c>
      <c r="I36" s="21">
        <f>G36-H36</f>
        <v/>
      </c>
      <c r="J36" s="8">
        <f>IF(G36=0,0,H36/G36)</f>
        <v/>
      </c>
      <c r="K36" s="35" t="inlineStr">
        <is>
          <t>N/A</t>
        </is>
      </c>
      <c r="L36" s="8">
        <f>MIN(J36,1)</f>
        <v/>
      </c>
      <c r="M36" t="inlineStr">
        <is>
          <t>Lakes - Building C - Minor tree root intrusion. Recommended remediation: Dig approximately 4 feet and replace the affected section of the pipe and backfill.$4,800 Building D - Pipe obstruction. Recomm</t>
        </is>
      </c>
      <c r="N36" s="7">
        <f>IF(E36="GC","1st Call","Other")</f>
        <v/>
      </c>
      <c r="O36" s="7">
        <f>IF(L36&gt;=1,"Complete",IF(L36&gt;0,"In Progress","Not Started"))</f>
        <v/>
      </c>
      <c r="Q36" s="35">
        <f>IFERROR(MID($A$1,FIND(" acq",$A$1)-4,4)*1,"")</f>
        <v/>
      </c>
      <c r="R36" s="7" t="n"/>
      <c r="S36" s="111" t="n"/>
    </row>
    <row r="37" ht="60" customHeight="1">
      <c r="A37" s="7" t="n">
        <v>107</v>
      </c>
      <c r="B37" s="7" t="inlineStr">
        <is>
          <t>82460</t>
        </is>
      </c>
      <c r="C37" s="7" t="inlineStr">
        <is>
          <t>Repair Microbial Growth</t>
        </is>
      </c>
      <c r="D37" s="40" t="inlineStr">
        <is>
          <t>LRR - Limited areas of microbial growth was observed in the bedroom corner and closet wall of Unit 2347-1. Affected non-porous surfaces should be cleaned. Affected porous materials, namely drywall, should be removed and replaced if any affected.</t>
        </is>
      </c>
      <c r="E37" s="69" t="inlineStr">
        <is>
          <t>PMC</t>
        </is>
      </c>
      <c r="F37" s="7" t="inlineStr">
        <is>
          <t>Year 1</t>
        </is>
      </c>
      <c r="G37" s="20" t="n">
        <v>900</v>
      </c>
      <c r="H37" s="20" t="n">
        <v>0</v>
      </c>
      <c r="I37" s="21">
        <f>G37-H37</f>
        <v/>
      </c>
      <c r="J37" s="8">
        <f>IF(G37=0,0,H37/G37)</f>
        <v/>
      </c>
      <c r="K37" s="35" t="inlineStr">
        <is>
          <t>N/A</t>
        </is>
      </c>
      <c r="L37" s="8">
        <f>MIN(J37,1)</f>
        <v/>
      </c>
      <c r="M37" t="inlineStr">
        <is>
          <t>LRR - Limited areas of microbial growth was observed in the bedroom corner and closet wall of Unit 2347-1. Affected non-porous surfaces should be cleaned. Affected porous materials, namely drywall, sh</t>
        </is>
      </c>
      <c r="N37" s="7">
        <f>IF(E37="GC","1st Call","Other")</f>
        <v/>
      </c>
      <c r="O37" s="7">
        <f>IF(L37&gt;=1,"Complete",IF(L37&gt;0,"In Progress","Not Started"))</f>
        <v/>
      </c>
      <c r="Q37" s="35">
        <f>IFERROR(MID($A$1,FIND(" acq",$A$1)-4,4)*1,"")</f>
        <v/>
      </c>
      <c r="R37" s="7" t="n"/>
      <c r="S37" s="131" t="n">
        <v>46021</v>
      </c>
    </row>
    <row r="38" ht="45" customHeight="1">
      <c r="A38" s="17" t="n">
        <v>32</v>
      </c>
      <c r="B38" s="7" t="inlineStr">
        <is>
          <t>83520</t>
        </is>
      </c>
      <c r="C38" s="7" t="inlineStr">
        <is>
          <t>ADA Modifications</t>
        </is>
      </c>
      <c r="D38" s="40" t="inlineStr">
        <is>
          <t>Revive - Common area restroom sink is not insulated at clubhouse.
LRR- ADA sink insulation</t>
        </is>
      </c>
      <c r="E38" s="69" t="inlineStr">
        <is>
          <t>PMC</t>
        </is>
      </c>
      <c r="F38" s="7" t="inlineStr">
        <is>
          <t>Year 1</t>
        </is>
      </c>
      <c r="G38" s="20" t="n">
        <v>350</v>
      </c>
      <c r="H38" s="20" t="n">
        <v>0</v>
      </c>
      <c r="I38" s="21">
        <f>G38-H38</f>
        <v/>
      </c>
      <c r="J38" s="8">
        <f>IF(G38=0,0,H38/G38)</f>
        <v/>
      </c>
      <c r="K38" s="35" t="inlineStr">
        <is>
          <t>N/A</t>
        </is>
      </c>
      <c r="L38" s="8">
        <f>MIN(J38,1)</f>
        <v/>
      </c>
      <c r="M38" t="inlineStr">
        <is>
          <t>Revive - Common area restroom sink is not insulated at clubhouse.
LRR- ADA sink insulation</t>
        </is>
      </c>
      <c r="N38" s="7">
        <f>IF(E38="GC","1st Call","Other")</f>
        <v/>
      </c>
      <c r="O38" s="7">
        <f>IF(L38&gt;=1,"Complete",IF(L38&gt;0,"In Progress","Not Started"))</f>
        <v/>
      </c>
      <c r="Q38" s="35">
        <f>IFERROR(MID($A$1,FIND(" acq",$A$1)-4,4)*1,"")</f>
        <v/>
      </c>
      <c r="S38" s="132" t="n">
        <v>46021</v>
      </c>
    </row>
    <row r="39">
      <c r="D39" s="40" t="n"/>
      <c r="E39" s="69" t="n"/>
      <c r="G39" s="20" t="n"/>
      <c r="H39" s="20" t="n"/>
      <c r="I39" s="21" t="n"/>
      <c r="J39" s="8" t="n"/>
      <c r="K39" s="35" t="n"/>
      <c r="L39" s="18" t="n"/>
      <c r="M39" s="48" t="n"/>
      <c r="N39" s="48" t="n"/>
      <c r="O39" s="48" t="n"/>
      <c r="P39" s="48" t="n"/>
      <c r="Q39" s="18" t="n"/>
      <c r="S39" s="112" t="n"/>
    </row>
    <row r="40">
      <c r="C40" s="48" t="inlineStr">
        <is>
          <t>PROJECTS subtotal (excl. contingency/CM fee)</t>
        </is>
      </c>
      <c r="E40" s="68" t="n"/>
      <c r="G40" s="22">
        <f>SUM(G5:G38)</f>
        <v/>
      </c>
      <c r="H40" s="22">
        <f>SUM(H5:H38)</f>
        <v/>
      </c>
      <c r="I40" s="22">
        <f>SUM(I5:I38)</f>
        <v/>
      </c>
      <c r="J40" s="18">
        <f>IF(G40=0,0,H40/G40)</f>
        <v/>
      </c>
      <c r="K40" s="35" t="n"/>
      <c r="L40" s="8">
        <f>MIN(J40,1)</f>
        <v/>
      </c>
      <c r="O40" s="7">
        <f>IF(L40&gt;=1,"Complete",IF(L40&gt;0,"In Progress","Not Started"))</f>
        <v/>
      </c>
      <c r="S40" s="112" t="n"/>
    </row>
    <row r="41">
      <c r="E41" s="52" t="n"/>
      <c r="K41" s="35" t="n"/>
      <c r="L41" s="8" t="n"/>
      <c r="Q41" s="8" t="n"/>
      <c r="S41" s="112" t="n"/>
    </row>
    <row r="42">
      <c r="A42" s="7" t="n">
        <v>174</v>
      </c>
      <c r="B42" s="7" t="inlineStr">
        <is>
          <t>84505</t>
        </is>
      </c>
      <c r="C42" s="7" t="inlineStr">
        <is>
          <t>Construction Management Fee</t>
        </is>
      </c>
      <c r="D42" s="40" t="inlineStr">
        <is>
          <t>CM Fee</t>
        </is>
      </c>
      <c r="E42" s="67" t="inlineStr">
        <is>
          <t>CMF</t>
        </is>
      </c>
      <c r="F42" s="15" t="inlineStr">
        <is>
          <t>CM Fee</t>
        </is>
      </c>
      <c r="G42" s="20" t="n">
        <v>119624</v>
      </c>
      <c r="H42" s="20" t="n">
        <v>443</v>
      </c>
      <c r="I42" s="21" t="n">
        <v>119624</v>
      </c>
      <c r="J42" s="8">
        <f>IF(G42=0,0,H42/G42)</f>
        <v/>
      </c>
      <c r="K42" s="35" t="inlineStr">
        <is>
          <t>N/A</t>
        </is>
      </c>
      <c r="L42" s="8">
        <f>MIN(J42,1)</f>
        <v/>
      </c>
      <c r="M42" t="inlineStr">
        <is>
          <t>CM Fee</t>
        </is>
      </c>
      <c r="N42" s="7">
        <f>IF(E42="GC","1st Call","Other")</f>
        <v/>
      </c>
      <c r="O42" s="7">
        <f>IF(L42&gt;=1,"Complete",IF(L42&gt;0,"In Progress","Not Started"))</f>
        <v/>
      </c>
      <c r="Q42" s="35">
        <f>IFERROR(MID($A$1,FIND(" acq",$A$1)-4,4)*1,"")</f>
        <v/>
      </c>
      <c r="S42" s="112" t="n"/>
    </row>
    <row r="43">
      <c r="A43" s="7" t="n">
        <v>173</v>
      </c>
      <c r="B43" s="7" t="inlineStr">
        <is>
          <t>84510</t>
        </is>
      </c>
      <c r="C43" s="7" t="inlineStr">
        <is>
          <t>Contingency</t>
        </is>
      </c>
      <c r="D43" s="40" t="inlineStr">
        <is>
          <t>Contingency Amount</t>
        </is>
      </c>
      <c r="E43" s="67" t="inlineStr">
        <is>
          <t>CON</t>
        </is>
      </c>
      <c r="F43" s="15" t="inlineStr">
        <is>
          <t>Contingency</t>
        </is>
      </c>
      <c r="G43" s="20" t="n">
        <v>104927</v>
      </c>
      <c r="H43" s="20" t="n">
        <v>0</v>
      </c>
      <c r="I43" s="21" t="n">
        <v>104927</v>
      </c>
      <c r="J43" s="8">
        <f>IF(G43=0,0,H43/G43)</f>
        <v/>
      </c>
      <c r="K43" s="35" t="inlineStr">
        <is>
          <t>N/A</t>
        </is>
      </c>
      <c r="L43" s="8">
        <f>MIN(J43,1)</f>
        <v/>
      </c>
      <c r="M43" t="inlineStr">
        <is>
          <t>Contingency Amount</t>
        </is>
      </c>
      <c r="N43" s="7">
        <f>IF(E43="GC","1st Call","Other")</f>
        <v/>
      </c>
      <c r="O43" s="7">
        <f>IF(L43&gt;=1,"Complete",IF(L43&gt;0,"In Progress","Not Started"))</f>
        <v/>
      </c>
      <c r="Q43" s="35">
        <f>IFERROR(MID($A$1,FIND(" acq",$A$1)-4,4)*1,"")</f>
        <v/>
      </c>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38"/>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T173"/>
  <sheetViews>
    <sheetView zoomScaleNormal="100" workbookViewId="0">
      <pane xSplit="2" ySplit="4" topLeftCell="C43" activePane="bottomRight" state="frozen"/>
      <selection activeCell="A2" sqref="A2:D2"/>
      <selection pane="topRight" activeCell="A2" sqref="A2:D2"/>
      <selection pane="bottomLeft" activeCell="A2" sqref="A2:D2"/>
      <selection pane="bottomRight" activeCell="I68" sqref="I68"/>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The Vibe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120" customHeight="1">
      <c r="A5" s="7" t="n">
        <v>52</v>
      </c>
      <c r="B5" s="7" t="inlineStr">
        <is>
          <t>84101</t>
        </is>
      </c>
      <c r="C5" s="7" t="inlineStr">
        <is>
          <t>Exterior building</t>
        </is>
      </c>
      <c r="D5" s="40" t="inlineStr">
        <is>
          <t>PNA - Paint community including peal stop on all delaminated cedar LPCA - Faded paint finishes were observed at several locations, most notably on Building E. Reapplication of exterior paint is recommended.
HPCA - Replace/epoxy 11 posts with moderate wood rot at base; and Barge Rafters
HPCA - Replace/repair dryrot fascia and siding boards at various locations</t>
        </is>
      </c>
      <c r="E5" s="41" t="inlineStr">
        <is>
          <t>GC</t>
        </is>
      </c>
      <c r="F5" s="7" t="inlineStr">
        <is>
          <t>Year 1</t>
        </is>
      </c>
      <c r="G5" s="20" t="n">
        <v>592200</v>
      </c>
      <c r="H5" s="20" t="n">
        <v>532980</v>
      </c>
      <c r="I5" s="21">
        <f>G5-H5</f>
        <v/>
      </c>
      <c r="J5" s="8">
        <f>IF(G5=0,0,H5/G5)</f>
        <v/>
      </c>
      <c r="K5" s="35" t="n">
        <v>1</v>
      </c>
      <c r="L5" s="8">
        <f>MIN(J5,1)</f>
        <v/>
      </c>
      <c r="M5" t="inlineStr">
        <is>
          <t>PNA - Paint community including peal stop on all delaminated cedar LPCA - Faded paint finishes were observed at several locations, most notably on Building E. Reapplication of exterior paint is recomm</t>
        </is>
      </c>
      <c r="N5" s="7">
        <f>IF(E5="GC","1st Call","Other")</f>
        <v/>
      </c>
      <c r="O5" s="7">
        <f>IF(L5&gt;=1,"Complete",IF(L5&gt;0,"In Progress","Not Started"))</f>
        <v/>
      </c>
      <c r="Q5" s="35">
        <f>IFERROR(MID($A$1,FIND(" acq",$A$1)-4,4)*1,"")</f>
        <v/>
      </c>
      <c r="R5" s="7" t="n"/>
      <c r="S5" s="131" t="n">
        <v>46217</v>
      </c>
    </row>
    <row r="6">
      <c r="A6" s="17" t="n">
        <v>24</v>
      </c>
      <c r="B6" s="7" t="inlineStr">
        <is>
          <t>84095</t>
        </is>
      </c>
      <c r="C6" s="7" t="inlineStr">
        <is>
          <t>Resurface swimming pool</t>
        </is>
      </c>
      <c r="D6" s="40" t="inlineStr">
        <is>
          <t>PNA - contingent amount to work on pool resurface</t>
        </is>
      </c>
      <c r="E6" s="41" t="inlineStr">
        <is>
          <t>GC</t>
        </is>
      </c>
      <c r="F6" s="7" t="inlineStr">
        <is>
          <t>Year 1</t>
        </is>
      </c>
      <c r="G6" s="20" t="n">
        <v>70000</v>
      </c>
      <c r="H6" s="20" t="n">
        <v>21000</v>
      </c>
      <c r="I6" s="21">
        <f>G6-H6</f>
        <v/>
      </c>
      <c r="J6" s="8">
        <f>IF(G6=0,0,H6/G6)</f>
        <v/>
      </c>
      <c r="K6" s="35" t="n">
        <v>3</v>
      </c>
      <c r="L6" s="8">
        <f>MIN(J6,1)</f>
        <v/>
      </c>
      <c r="M6" t="inlineStr">
        <is>
          <t>PNA - contingent amount to work on pool resurface</t>
        </is>
      </c>
      <c r="N6" s="7">
        <f>IF(E6="GC","1st Call","Other")</f>
        <v/>
      </c>
      <c r="O6" s="7">
        <f>IF(L6&gt;=1,"Complete",IF(L6&gt;0,"In Progress","Not Started"))</f>
        <v/>
      </c>
      <c r="Q6" s="35">
        <f>IFERROR(MID($A$1,FIND(" acq",$A$1)-4,4)*1,"")</f>
        <v/>
      </c>
      <c r="R6" s="7" t="n"/>
      <c r="S6" s="111" t="n"/>
    </row>
    <row r="7" ht="60" customHeight="1">
      <c r="A7" s="7" t="n">
        <v>16</v>
      </c>
      <c r="B7" s="7" t="inlineStr">
        <is>
          <t>84204</t>
        </is>
      </c>
      <c r="C7" s="7" t="inlineStr">
        <is>
          <t xml:space="preserve">Asphalt Coating </t>
        </is>
      </c>
      <c r="D7" s="40" t="inlineStr">
        <is>
          <t>PNA - contingent amount to work on parking lot as needed. LPCA - Linear/alligator cracking and pothole formation was observed at various locations, most notably along the drive aisles near Buildings B and N.</t>
        </is>
      </c>
      <c r="E7" s="41" t="inlineStr">
        <is>
          <t>GC</t>
        </is>
      </c>
      <c r="F7" s="7" t="inlineStr">
        <is>
          <t>Year 1</t>
        </is>
      </c>
      <c r="G7" s="20" t="n">
        <v>68000</v>
      </c>
      <c r="H7" s="20" t="n">
        <v>40800</v>
      </c>
      <c r="I7" s="21">
        <f>G7-H7</f>
        <v/>
      </c>
      <c r="J7" s="8">
        <f>IF(G7=0,0,H7/G7)</f>
        <v/>
      </c>
      <c r="K7" s="35" t="n">
        <v>2</v>
      </c>
      <c r="L7" s="8">
        <f>MIN(J7,1)</f>
        <v/>
      </c>
      <c r="M7" t="inlineStr">
        <is>
          <t>PNA - contingent amount to work on parking lot as needed. LPCA - Linear/alligator cracking and pothole formation was observed at various locations, most notably along the drive aisles near Buildings B</t>
        </is>
      </c>
      <c r="N7" s="7">
        <f>IF(E7="GC","1st Call","Other")</f>
        <v/>
      </c>
      <c r="O7" s="7">
        <f>IF(L7&gt;=1,"Complete",IF(L7&gt;0,"In Progress","Not Started"))</f>
        <v/>
      </c>
      <c r="Q7" s="35">
        <f>IFERROR(MID($A$1,FIND(" acq",$A$1)-4,4)*1,"")</f>
        <v/>
      </c>
      <c r="R7" s="7" t="n"/>
      <c r="S7" s="131" t="n">
        <v>46217</v>
      </c>
    </row>
    <row r="8" ht="30" customHeight="1">
      <c r="A8" s="17" t="n">
        <v>27</v>
      </c>
      <c r="B8" s="7" t="inlineStr">
        <is>
          <t>84095</t>
        </is>
      </c>
      <c r="C8" s="7" t="inlineStr">
        <is>
          <t>Replace swimming pool deck</t>
        </is>
      </c>
      <c r="D8" s="40" t="inlineStr">
        <is>
          <t>PNA - address existing cracking on pool decks and cosmetic enhacement</t>
        </is>
      </c>
      <c r="E8" s="41" t="inlineStr">
        <is>
          <t>GC</t>
        </is>
      </c>
      <c r="F8" s="7" t="inlineStr">
        <is>
          <t>Year 1</t>
        </is>
      </c>
      <c r="G8" s="20" t="n">
        <v>40000</v>
      </c>
      <c r="H8" s="20" t="n">
        <v>12000</v>
      </c>
      <c r="I8" s="21">
        <f>G8-H8</f>
        <v/>
      </c>
      <c r="J8" s="8">
        <f>IF(G8=0,0,H8/G8)</f>
        <v/>
      </c>
      <c r="K8" s="35" t="n">
        <v>3</v>
      </c>
      <c r="L8" s="8">
        <f>MIN(J8,1)</f>
        <v/>
      </c>
      <c r="M8" t="inlineStr">
        <is>
          <t>PNA - address existing cracking on pool decks and cosmetic enhacement</t>
        </is>
      </c>
      <c r="N8" s="7">
        <f>IF(E8="GC","1st Call","Other")</f>
        <v/>
      </c>
      <c r="O8" s="7">
        <f>IF(L8&gt;=1,"Complete",IF(L8&gt;0,"In Progress","Not Started"))</f>
        <v/>
      </c>
      <c r="Q8" s="35">
        <f>IFERROR(MID($A$1,FIND(" acq",$A$1)-4,4)*1,"")</f>
        <v/>
      </c>
      <c r="R8" s="7" t="n"/>
      <c r="S8" s="111" t="n"/>
    </row>
    <row r="9">
      <c r="A9" s="7" t="n">
        <v>45</v>
      </c>
      <c r="B9" s="7" t="inlineStr">
        <is>
          <t>84050</t>
        </is>
      </c>
      <c r="C9" s="7" t="inlineStr">
        <is>
          <t>Asphalt composite shingle roofing</t>
        </is>
      </c>
      <c r="D9" s="40" t="inlineStr">
        <is>
          <t>PNA - Roof tune up on 37 buildings</t>
        </is>
      </c>
      <c r="E9" s="41" t="inlineStr">
        <is>
          <t>GC</t>
        </is>
      </c>
      <c r="F9" s="7" t="inlineStr">
        <is>
          <t>Year 1</t>
        </is>
      </c>
      <c r="G9" s="20" t="n">
        <v>40000</v>
      </c>
      <c r="H9" s="20" t="n">
        <v>40000</v>
      </c>
      <c r="I9" s="21">
        <f>G9-H9</f>
        <v/>
      </c>
      <c r="J9" s="8">
        <f>IF(G9=0,0,H9/G9)</f>
        <v/>
      </c>
      <c r="K9" s="35" t="n">
        <v>0</v>
      </c>
      <c r="L9" s="8">
        <f>MIN(J9,1)</f>
        <v/>
      </c>
      <c r="M9" t="inlineStr">
        <is>
          <t>PNA - Roof tune up on 37 buildings</t>
        </is>
      </c>
      <c r="N9" s="7">
        <f>IF(E9="GC","1st Call","Other")</f>
        <v/>
      </c>
      <c r="O9" s="7">
        <f>IF(L9&gt;=1,"Complete",IF(L9&gt;0,"In Progress","Not Started"))</f>
        <v/>
      </c>
      <c r="Q9" s="35">
        <f>IFERROR(MID($A$1,FIND(" acq",$A$1)-4,4)*1,"")</f>
        <v/>
      </c>
      <c r="R9" s="7" t="n"/>
      <c r="S9" s="111" t="n"/>
    </row>
    <row r="10">
      <c r="A10" s="17" t="n">
        <v>59</v>
      </c>
      <c r="B10" s="7" t="inlineStr">
        <is>
          <t>84450</t>
        </is>
      </c>
      <c r="C10" s="7" t="inlineStr">
        <is>
          <t>Security Camera System</t>
        </is>
      </c>
      <c r="D10" s="40" t="inlineStr">
        <is>
          <t>Adding 9 security cameras (inc. installation, labor, etc.)</t>
        </is>
      </c>
      <c r="E10" s="67" t="inlineStr">
        <is>
          <t>Capex</t>
        </is>
      </c>
      <c r="F10" s="7" t="inlineStr">
        <is>
          <t>Year 1</t>
        </is>
      </c>
      <c r="G10" s="20" t="n">
        <v>37000</v>
      </c>
      <c r="H10" s="20" t="n">
        <v>0</v>
      </c>
      <c r="I10" s="21">
        <f>G10-H10</f>
        <v/>
      </c>
      <c r="J10" s="8">
        <f>IF(G10=0,0,H10/G10)</f>
        <v/>
      </c>
      <c r="K10" s="35" t="inlineStr">
        <is>
          <t>N/A</t>
        </is>
      </c>
      <c r="L10" s="8">
        <f>MIN(J10,1)</f>
        <v/>
      </c>
      <c r="M10" t="inlineStr">
        <is>
          <t>Adding 9 security cameras (inc. installation, labor, etc.)</t>
        </is>
      </c>
      <c r="N10" s="7">
        <f>IF(E10="GC","1st Call","Other")</f>
        <v/>
      </c>
      <c r="O10" s="7">
        <f>IF(L10&gt;=1,"Complete",IF(L10&gt;0,"In Progress","Not Started"))</f>
        <v/>
      </c>
      <c r="Q10" s="35">
        <f>IFERROR(MID($A$1,FIND(" acq",$A$1)-4,4)*1,"")</f>
        <v/>
      </c>
      <c r="R10" s="7" t="n"/>
      <c r="S10" s="111" t="n"/>
    </row>
    <row r="11" ht="30" customHeight="1">
      <c r="A11" s="7" t="n">
        <v>66</v>
      </c>
      <c r="B11" s="7" t="inlineStr">
        <is>
          <t>84210</t>
        </is>
      </c>
      <c r="C11" s="7" t="inlineStr">
        <is>
          <t>Replace electrical panels</t>
        </is>
      </c>
      <c r="D11" s="40" t="inlineStr">
        <is>
          <t>HPCA - Replace 8 Electrical Panels (Estimated Potential Recalled Heaters)</t>
        </is>
      </c>
      <c r="E11" s="41" t="inlineStr">
        <is>
          <t>GC</t>
        </is>
      </c>
      <c r="F11" s="7" t="inlineStr">
        <is>
          <t>Year 1</t>
        </is>
      </c>
      <c r="G11" s="20" t="n">
        <v>36000</v>
      </c>
      <c r="H11" s="20" t="n">
        <v>10800</v>
      </c>
      <c r="I11" s="21">
        <f>G11-H11</f>
        <v/>
      </c>
      <c r="J11" s="8">
        <f>IF(G11=0,0,H11/G11)</f>
        <v/>
      </c>
      <c r="K11" s="35" t="n">
        <v>3</v>
      </c>
      <c r="L11" s="8">
        <f>MIN(J11,1)</f>
        <v/>
      </c>
      <c r="M11" t="inlineStr">
        <is>
          <t>HPCA - Replace 8 Electrical Panels (Estimated Potential Recalled Heaters)</t>
        </is>
      </c>
      <c r="N11" s="7">
        <f>IF(E11="GC","1st Call","Other")</f>
        <v/>
      </c>
      <c r="O11" s="7">
        <f>IF(L11&gt;=1,"Complete",IF(L11&gt;0,"In Progress","Not Started"))</f>
        <v/>
      </c>
      <c r="Q11" s="35">
        <f>IFERROR(MID($A$1,FIND(" acq",$A$1)-4,4)*1,"")</f>
        <v/>
      </c>
      <c r="R11" s="7" t="n"/>
      <c r="S11" s="111" t="n"/>
    </row>
    <row r="12">
      <c r="A12" s="17" t="n">
        <v>53</v>
      </c>
      <c r="B12" s="7" t="inlineStr">
        <is>
          <t>84105</t>
        </is>
      </c>
      <c r="C12" s="7" t="inlineStr">
        <is>
          <t>Repair / replace wood trim</t>
        </is>
      </c>
      <c r="D12" s="40" t="inlineStr">
        <is>
          <t>PNA - Replace all rotted trim throughout property</t>
        </is>
      </c>
      <c r="E12" s="41" t="inlineStr">
        <is>
          <t>GC</t>
        </is>
      </c>
      <c r="F12" s="7" t="inlineStr">
        <is>
          <t>Year 1</t>
        </is>
      </c>
      <c r="G12" s="20" t="n">
        <v>35000</v>
      </c>
      <c r="H12" s="20" t="n">
        <v>35000</v>
      </c>
      <c r="I12" s="21">
        <f>G12-H12</f>
        <v/>
      </c>
      <c r="J12" s="8">
        <f>IF(G12=0,0,H12/G12)</f>
        <v/>
      </c>
      <c r="K12" s="35" t="n">
        <v>0</v>
      </c>
      <c r="L12" s="8">
        <f>MIN(J12,1)</f>
        <v/>
      </c>
      <c r="M12" t="inlineStr">
        <is>
          <t>PNA - Replace all rotted trim throughout property</t>
        </is>
      </c>
      <c r="N12" s="7">
        <f>IF(E12="GC","1st Call","Other")</f>
        <v/>
      </c>
      <c r="O12" s="7">
        <f>IF(L12&gt;=1,"Complete",IF(L12&gt;0,"In Progress","Not Started"))</f>
        <v/>
      </c>
      <c r="Q12" s="35">
        <f>IFERROR(MID($A$1,FIND(" acq",$A$1)-4,4)*1,"")</f>
        <v/>
      </c>
      <c r="R12" s="7" t="n"/>
      <c r="S12" s="111" t="n"/>
    </row>
    <row r="13">
      <c r="A13" s="7" t="n">
        <v>17</v>
      </c>
      <c r="B13" s="7" t="inlineStr">
        <is>
          <t>84090</t>
        </is>
      </c>
      <c r="C13" s="7" t="inlineStr">
        <is>
          <t>Stripe parking areas</t>
        </is>
      </c>
      <c r="D13" s="40" t="inlineStr">
        <is>
          <t>PNA - stripe parking lot</t>
        </is>
      </c>
      <c r="E13" s="41" t="inlineStr">
        <is>
          <t>GC</t>
        </is>
      </c>
      <c r="F13" s="7" t="inlineStr">
        <is>
          <t>Year 1</t>
        </is>
      </c>
      <c r="G13" s="20" t="n">
        <v>32000</v>
      </c>
      <c r="H13" s="20" t="n">
        <v>9600</v>
      </c>
      <c r="I13" s="21">
        <f>G13-H13</f>
        <v/>
      </c>
      <c r="J13" s="8">
        <f>IF(G13=0,0,H13/G13)</f>
        <v/>
      </c>
      <c r="K13" s="35" t="n">
        <v>3</v>
      </c>
      <c r="L13" s="8">
        <f>MIN(J13,1)</f>
        <v/>
      </c>
      <c r="M13" t="inlineStr">
        <is>
          <t>PNA - stripe parking lot</t>
        </is>
      </c>
      <c r="N13" s="7">
        <f>IF(E13="GC","1st Call","Other")</f>
        <v/>
      </c>
      <c r="O13" s="7">
        <f>IF(L13&gt;=1,"Complete",IF(L13&gt;0,"In Progress","Not Started"))</f>
        <v/>
      </c>
      <c r="Q13" s="35">
        <f>IFERROR(MID($A$1,FIND(" acq",$A$1)-4,4)*1,"")</f>
        <v/>
      </c>
      <c r="R13" s="7" t="n"/>
      <c r="S13" s="111" t="n"/>
    </row>
    <row r="14" ht="45" customHeight="1">
      <c r="A14" s="17" t="n">
        <v>46</v>
      </c>
      <c r="B14" s="7" t="inlineStr">
        <is>
          <t>84050</t>
        </is>
      </c>
      <c r="C14" s="7" t="inlineStr">
        <is>
          <t>Gutters &amp; downspouts</t>
        </is>
      </c>
      <c r="D14" s="40" t="inlineStr">
        <is>
          <t>PNA - Clean and secure gutters and down spouts
HPCA - Repair selective areas of damaged gutter; reconnect Downspouts to underground piping</t>
        </is>
      </c>
      <c r="E14" s="41" t="inlineStr">
        <is>
          <t>GC</t>
        </is>
      </c>
      <c r="F14" s="7" t="inlineStr">
        <is>
          <t>Year 1</t>
        </is>
      </c>
      <c r="G14" s="20" t="n">
        <v>32000</v>
      </c>
      <c r="H14" s="20" t="n">
        <v>32000</v>
      </c>
      <c r="I14" s="21">
        <f>G14-H14</f>
        <v/>
      </c>
      <c r="J14" s="8">
        <f>IF(G14=0,0,H14/G14)</f>
        <v/>
      </c>
      <c r="K14" s="35" t="n">
        <v>0</v>
      </c>
      <c r="L14" s="8">
        <f>MIN(J14,1)</f>
        <v/>
      </c>
      <c r="M14" t="inlineStr">
        <is>
          <t>PNA - Clean and secure gutters and down spouts
HPCA - Repair selective areas of damaged gutter; reconnect Downspouts to underground piping</t>
        </is>
      </c>
      <c r="N14" s="7">
        <f>IF(E14="GC","1st Call","Other")</f>
        <v/>
      </c>
      <c r="O14" s="7">
        <f>IF(L14&gt;=1,"Complete",IF(L14&gt;0,"In Progress","Not Started"))</f>
        <v/>
      </c>
      <c r="Q14" s="35">
        <f>IFERROR(MID($A$1,FIND(" acq",$A$1)-4,4)*1,"")</f>
        <v/>
      </c>
      <c r="R14" s="7" t="n"/>
      <c r="S14" s="111" t="n"/>
    </row>
    <row r="15">
      <c r="A15" s="7" t="n">
        <v>38</v>
      </c>
      <c r="B15" s="7" t="inlineStr">
        <is>
          <t>84102</t>
        </is>
      </c>
      <c r="C15" s="7" t="inlineStr">
        <is>
          <t>Concrete deck / floor fill</t>
        </is>
      </c>
      <c r="D15" s="40" t="inlineStr">
        <is>
          <t>PNA - seal cracks in landings</t>
        </is>
      </c>
      <c r="E15" s="41" t="inlineStr">
        <is>
          <t>GC</t>
        </is>
      </c>
      <c r="F15" s="7" t="inlineStr">
        <is>
          <t>Year 1</t>
        </is>
      </c>
      <c r="G15" s="20" t="n">
        <v>26000</v>
      </c>
      <c r="H15" s="20" t="n">
        <v>18200</v>
      </c>
      <c r="I15" s="21">
        <f>G15-H15</f>
        <v/>
      </c>
      <c r="J15" s="8">
        <f>IF(G15=0,0,H15/G15)</f>
        <v/>
      </c>
      <c r="K15" s="35" t="n">
        <v>2</v>
      </c>
      <c r="L15" s="8">
        <f>MIN(J15,1)</f>
        <v/>
      </c>
      <c r="M15" t="inlineStr">
        <is>
          <t>PNA - seal cracks in landings</t>
        </is>
      </c>
      <c r="N15" s="7">
        <f>IF(E15="GC","1st Call","Other")</f>
        <v/>
      </c>
      <c r="O15" s="7">
        <f>IF(L15&gt;=1,"Complete",IF(L15&gt;0,"In Progress","Not Started"))</f>
        <v/>
      </c>
      <c r="Q15" s="35">
        <f>IFERROR(MID($A$1,FIND(" acq",$A$1)-4,4)*1,"")</f>
        <v/>
      </c>
      <c r="R15" s="7" t="n"/>
      <c r="S15" s="111" t="n"/>
    </row>
    <row r="16">
      <c r="A16" s="17" t="n">
        <v>48</v>
      </c>
      <c r="B16" s="7" t="inlineStr">
        <is>
          <t>84050</t>
        </is>
      </c>
      <c r="C16" s="7" t="inlineStr">
        <is>
          <t>Sealants &amp; caulking</t>
        </is>
      </c>
      <c r="D16" s="40" t="inlineStr">
        <is>
          <t>Roof Sealant &amp; Caulking</t>
        </is>
      </c>
      <c r="E16" s="41" t="inlineStr">
        <is>
          <t>GC</t>
        </is>
      </c>
      <c r="F16" s="7" t="inlineStr">
        <is>
          <t>Year 1</t>
        </is>
      </c>
      <c r="G16" s="20" t="n">
        <v>26000</v>
      </c>
      <c r="H16" s="20" t="n">
        <v>26000</v>
      </c>
      <c r="I16" s="21">
        <f>G16-H16</f>
        <v/>
      </c>
      <c r="J16" s="8">
        <f>IF(G16=0,0,H16/G16)</f>
        <v/>
      </c>
      <c r="K16" s="35" t="n">
        <v>0</v>
      </c>
      <c r="L16" s="8">
        <f>MIN(J16,1)</f>
        <v/>
      </c>
      <c r="M16" t="inlineStr">
        <is>
          <t>Roof Sealant &amp; Caulking</t>
        </is>
      </c>
      <c r="N16" s="7">
        <f>IF(E16="GC","1st Call","Other")</f>
        <v/>
      </c>
      <c r="O16" s="7">
        <f>IF(L16&gt;=1,"Complete",IF(L16&gt;0,"In Progress","Not Started"))</f>
        <v/>
      </c>
      <c r="Q16" s="35">
        <f>IFERROR(MID($A$1,FIND(" acq",$A$1)-4,4)*1,"")</f>
        <v/>
      </c>
      <c r="R16" s="7" t="n"/>
      <c r="S16" s="111" t="n"/>
    </row>
    <row r="17">
      <c r="A17" s="7" t="n">
        <v>55</v>
      </c>
      <c r="B17" s="7" t="inlineStr">
        <is>
          <t>84239</t>
        </is>
      </c>
      <c r="C17" s="7" t="inlineStr">
        <is>
          <t>Fire Protection</t>
        </is>
      </c>
      <c r="D17" s="40" t="inlineStr">
        <is>
          <t>Fire Stops</t>
        </is>
      </c>
      <c r="E17" s="67" t="inlineStr">
        <is>
          <t>Capex</t>
        </is>
      </c>
      <c r="F17" s="7" t="inlineStr">
        <is>
          <t>Year 1</t>
        </is>
      </c>
      <c r="G17" s="20" t="n">
        <v>24675</v>
      </c>
      <c r="H17" s="20" t="n">
        <v>2798</v>
      </c>
      <c r="I17" s="21">
        <f>G17-H17</f>
        <v/>
      </c>
      <c r="J17" s="8">
        <f>IF(G17=0,0,H17/G17)</f>
        <v/>
      </c>
      <c r="K17" s="35" t="inlineStr">
        <is>
          <t>N/A</t>
        </is>
      </c>
      <c r="L17" s="8">
        <f>MIN(J17,1)</f>
        <v/>
      </c>
      <c r="M17" t="inlineStr">
        <is>
          <t>Fire Stops</t>
        </is>
      </c>
      <c r="N17" s="7">
        <f>IF(E17="GC","1st Call","Other")</f>
        <v/>
      </c>
      <c r="O17" s="7">
        <f>IF(L17&gt;=1,"Complete",IF(L17&gt;0,"In Progress","Not Started"))</f>
        <v/>
      </c>
      <c r="Q17" s="35">
        <f>IFERROR(MID($A$1,FIND(" acq",$A$1)-4,4)*1,"")</f>
        <v/>
      </c>
      <c r="R17" s="7" t="n"/>
      <c r="S17" s="111" t="n"/>
    </row>
    <row r="18" ht="30" customHeight="1">
      <c r="A18" s="17" t="n">
        <v>22</v>
      </c>
      <c r="B18" s="7" t="inlineStr">
        <is>
          <t>84205</t>
        </is>
      </c>
      <c r="C18" s="7" t="inlineStr">
        <is>
          <t>Fences &amp; gates - site perimeter</t>
        </is>
      </c>
      <c r="D18" s="40" t="inlineStr">
        <is>
          <t>PNA - Pool fence is vinyl and post holding up the fence are rotting. Repair posts and repair fence</t>
        </is>
      </c>
      <c r="E18" s="41" t="inlineStr">
        <is>
          <t>GC</t>
        </is>
      </c>
      <c r="F18" s="7" t="inlineStr">
        <is>
          <t>Year 1</t>
        </is>
      </c>
      <c r="G18" s="20" t="n">
        <v>24000</v>
      </c>
      <c r="H18" s="20" t="n">
        <v>19200</v>
      </c>
      <c r="I18" s="21">
        <f>G18-H18</f>
        <v/>
      </c>
      <c r="J18" s="8">
        <f>IF(G18=0,0,H18/G18)</f>
        <v/>
      </c>
      <c r="K18" s="35" t="n">
        <v>2</v>
      </c>
      <c r="L18" s="8">
        <f>MIN(J18,1)</f>
        <v/>
      </c>
      <c r="M18" t="inlineStr">
        <is>
          <t>PNA - Pool fence is vinyl and post holding up the fence are rotting. Repair posts and repair fence</t>
        </is>
      </c>
      <c r="N18" s="7">
        <f>IF(E18="GC","1st Call","Other")</f>
        <v/>
      </c>
      <c r="O18" s="7">
        <f>IF(L18&gt;=1,"Complete",IF(L18&gt;0,"In Progress","Not Started"))</f>
        <v/>
      </c>
      <c r="Q18" s="35">
        <f>IFERROR(MID($A$1,FIND(" acq",$A$1)-4,4)*1,"")</f>
        <v/>
      </c>
      <c r="R18" s="7" t="n"/>
      <c r="S18" s="111" t="n"/>
    </row>
    <row r="19" ht="30" customHeight="1">
      <c r="A19" s="7" t="n">
        <v>20</v>
      </c>
      <c r="B19" s="7" t="inlineStr">
        <is>
          <t>84080</t>
        </is>
      </c>
      <c r="C19" s="7" t="inlineStr">
        <is>
          <t>Sidewalks</t>
        </is>
      </c>
      <c r="D19" s="40" t="inlineStr">
        <is>
          <t>PNA - Repair trip hazards
HPCA - Concrete Walks/Steps - Trip Hazards/ADA</t>
        </is>
      </c>
      <c r="E19" s="41" t="inlineStr">
        <is>
          <t>GC</t>
        </is>
      </c>
      <c r="F19" s="7" t="inlineStr">
        <is>
          <t>Year 1</t>
        </is>
      </c>
      <c r="G19" s="20" t="n">
        <v>18000</v>
      </c>
      <c r="H19" s="20" t="n">
        <v>5400</v>
      </c>
      <c r="I19" s="21">
        <f>G19-H19</f>
        <v/>
      </c>
      <c r="J19" s="8">
        <f>IF(G19=0,0,H19/G19)</f>
        <v/>
      </c>
      <c r="K19" s="35" t="n">
        <v>3</v>
      </c>
      <c r="L19" s="8">
        <f>MIN(J19,1)</f>
        <v/>
      </c>
      <c r="M19" t="inlineStr">
        <is>
          <t>PNA - Repair trip hazards
HPCA - Concrete Walks/Steps - Trip Hazards/ADA</t>
        </is>
      </c>
      <c r="N19" s="7">
        <f>IF(E19="GC","1st Call","Other")</f>
        <v/>
      </c>
      <c r="O19" s="7">
        <f>IF(L19&gt;=1,"Complete",IF(L19&gt;0,"In Progress","Not Started"))</f>
        <v/>
      </c>
      <c r="Q19" s="35">
        <f>IFERROR(MID($A$1,FIND(" acq",$A$1)-4,4)*1,"")</f>
        <v/>
      </c>
      <c r="R19" s="7" t="n"/>
      <c r="S19" s="111" t="n"/>
    </row>
    <row r="20">
      <c r="A20" s="17" t="n">
        <v>42</v>
      </c>
      <c r="B20" s="7" t="inlineStr">
        <is>
          <t>84104</t>
        </is>
      </c>
      <c r="C20" s="7" t="inlineStr">
        <is>
          <t>Repair balcony framing &amp; decking</t>
        </is>
      </c>
      <c r="D20" s="40" t="inlineStr">
        <is>
          <t>PNA - repair damaged patio framing</t>
        </is>
      </c>
      <c r="E20" s="41" t="inlineStr">
        <is>
          <t>GC</t>
        </is>
      </c>
      <c r="F20" s="7" t="inlineStr">
        <is>
          <t>Year 1</t>
        </is>
      </c>
      <c r="G20" s="20" t="n">
        <v>18000</v>
      </c>
      <c r="H20" s="20" t="n">
        <v>18000</v>
      </c>
      <c r="I20" s="21">
        <f>G20-H20</f>
        <v/>
      </c>
      <c r="J20" s="8">
        <f>IF(G20=0,0,H20/G20)</f>
        <v/>
      </c>
      <c r="K20" s="35" t="n">
        <v>0</v>
      </c>
      <c r="L20" s="8">
        <f>MIN(J20,1)</f>
        <v/>
      </c>
      <c r="M20" t="inlineStr">
        <is>
          <t>PNA - repair damaged patio framing</t>
        </is>
      </c>
      <c r="N20" s="7">
        <f>IF(E20="GC","1st Call","Other")</f>
        <v/>
      </c>
      <c r="O20" s="7">
        <f>IF(L20&gt;=1,"Complete",IF(L20&gt;0,"In Progress","Not Started"))</f>
        <v/>
      </c>
      <c r="Q20" s="35">
        <f>IFERROR(MID($A$1,FIND(" acq",$A$1)-4,4)*1,"")</f>
        <v/>
      </c>
      <c r="R20" s="7" t="n"/>
      <c r="S20" s="111" t="n"/>
    </row>
    <row r="21">
      <c r="A21" s="7" t="n">
        <v>50</v>
      </c>
      <c r="B21" s="7" t="inlineStr">
        <is>
          <t>84105</t>
        </is>
      </c>
      <c r="C21" s="7" t="inlineStr">
        <is>
          <t>Repair / replace wood siding</t>
        </is>
      </c>
      <c r="D21" s="40" t="inlineStr">
        <is>
          <t>PNA - Replace rotted siding and scrape and paint Cedar siding</t>
        </is>
      </c>
      <c r="E21" s="41" t="inlineStr">
        <is>
          <t>GC</t>
        </is>
      </c>
      <c r="F21" s="7" t="inlineStr">
        <is>
          <t>Year 1</t>
        </is>
      </c>
      <c r="G21" s="20" t="n">
        <v>18000</v>
      </c>
      <c r="H21" s="20" t="n">
        <v>18000</v>
      </c>
      <c r="I21" s="21">
        <f>G21-H21</f>
        <v/>
      </c>
      <c r="J21" s="8">
        <f>IF(G21=0,0,H21/G21)</f>
        <v/>
      </c>
      <c r="K21" s="35" t="n">
        <v>0</v>
      </c>
      <c r="L21" s="8">
        <f>MIN(J21,1)</f>
        <v/>
      </c>
      <c r="M21" t="inlineStr">
        <is>
          <t>PNA - Replace rotted siding and scrape and paint Cedar siding</t>
        </is>
      </c>
      <c r="N21" s="7">
        <f>IF(E21="GC","1st Call","Other")</f>
        <v/>
      </c>
      <c r="O21" s="7">
        <f>IF(L21&gt;=1,"Complete",IF(L21&gt;0,"In Progress","Not Started"))</f>
        <v/>
      </c>
      <c r="Q21" s="35">
        <f>IFERROR(MID($A$1,FIND(" acq",$A$1)-4,4)*1,"")</f>
        <v/>
      </c>
      <c r="R21" s="7" t="n"/>
      <c r="S21" s="111" t="n"/>
    </row>
    <row r="22">
      <c r="A22" s="17" t="n">
        <v>30</v>
      </c>
      <c r="B22" s="7" t="inlineStr">
        <is>
          <t>84085</t>
        </is>
      </c>
      <c r="C22" s="7" t="inlineStr">
        <is>
          <t>Carports / Garages</t>
        </is>
      </c>
      <c r="D22" s="40" t="inlineStr">
        <is>
          <t>PNA - Replace rotted facia on carports</t>
        </is>
      </c>
      <c r="E22" s="41" t="inlineStr">
        <is>
          <t>GC</t>
        </is>
      </c>
      <c r="F22" s="7" t="inlineStr">
        <is>
          <t>Year 1</t>
        </is>
      </c>
      <c r="G22" s="20" t="n">
        <v>17000</v>
      </c>
      <c r="H22" s="20" t="n">
        <v>17000</v>
      </c>
      <c r="I22" s="21">
        <f>G22-H22</f>
        <v/>
      </c>
      <c r="J22" s="8">
        <f>IF(G22=0,0,H22/G22)</f>
        <v/>
      </c>
      <c r="K22" s="35" t="n">
        <v>0</v>
      </c>
      <c r="L22" s="8">
        <f>MIN(J22,1)</f>
        <v/>
      </c>
      <c r="M22" t="inlineStr">
        <is>
          <t>PNA - Replace rotted facia on carports</t>
        </is>
      </c>
      <c r="N22" s="7">
        <f>IF(E22="GC","1st Call","Other")</f>
        <v/>
      </c>
      <c r="O22" s="7">
        <f>IF(L22&gt;=1,"Complete",IF(L22&gt;0,"In Progress","Not Started"))</f>
        <v/>
      </c>
      <c r="Q22" s="35">
        <f>IFERROR(MID($A$1,FIND(" acq",$A$1)-4,4)*1,"")</f>
        <v/>
      </c>
      <c r="R22" s="7" t="n"/>
      <c r="S22" s="111" t="n"/>
    </row>
    <row r="23">
      <c r="A23" s="7" t="n">
        <v>40</v>
      </c>
      <c r="B23" s="7" t="inlineStr">
        <is>
          <t>84114</t>
        </is>
      </c>
      <c r="C23" s="7" t="inlineStr">
        <is>
          <t>Repair exterior stair treads and stringers</t>
        </is>
      </c>
      <c r="D23" s="40" t="inlineStr">
        <is>
          <t>PNA - repair stair tread and stringers</t>
        </is>
      </c>
      <c r="E23" s="41" t="inlineStr">
        <is>
          <t>GC</t>
        </is>
      </c>
      <c r="F23" s="7" t="inlineStr">
        <is>
          <t>Year 1</t>
        </is>
      </c>
      <c r="G23" s="20" t="n">
        <v>16000</v>
      </c>
      <c r="H23" s="20" t="n">
        <v>16000</v>
      </c>
      <c r="I23" s="21">
        <f>G23-H23</f>
        <v/>
      </c>
      <c r="J23" s="8">
        <f>IF(G23=0,0,H23/G23)</f>
        <v/>
      </c>
      <c r="K23" s="35" t="n">
        <v>0</v>
      </c>
      <c r="L23" s="8">
        <f>MIN(J23,1)</f>
        <v/>
      </c>
      <c r="M23" t="inlineStr">
        <is>
          <t>PNA - repair stair tread and stringers</t>
        </is>
      </c>
      <c r="N23" s="7">
        <f>IF(E23="GC","1st Call","Other")</f>
        <v/>
      </c>
      <c r="O23" s="7">
        <f>IF(L23&gt;=1,"Complete",IF(L23&gt;0,"In Progress","Not Started"))</f>
        <v/>
      </c>
      <c r="Q23" s="35">
        <f>IFERROR(MID($A$1,FIND(" acq",$A$1)-4,4)*1,"")</f>
        <v/>
      </c>
      <c r="R23" s="7" t="n"/>
      <c r="S23" s="111" t="n"/>
    </row>
    <row r="24">
      <c r="A24" s="17" t="n">
        <v>43</v>
      </c>
      <c r="B24" s="7" t="inlineStr">
        <is>
          <t>84205</t>
        </is>
      </c>
      <c r="C24" s="7" t="inlineStr">
        <is>
          <t>Repair patio/balcony railings</t>
        </is>
      </c>
      <c r="D24" s="40" t="inlineStr">
        <is>
          <t>PNA - secure all balcony railings</t>
        </is>
      </c>
      <c r="E24" s="41" t="inlineStr">
        <is>
          <t>GC</t>
        </is>
      </c>
      <c r="F24" s="7" t="inlineStr">
        <is>
          <t>Year 1</t>
        </is>
      </c>
      <c r="G24" s="20" t="n">
        <v>16000</v>
      </c>
      <c r="H24" s="20" t="n">
        <v>16000</v>
      </c>
      <c r="I24" s="21">
        <f>G24-H24</f>
        <v/>
      </c>
      <c r="J24" s="8">
        <f>IF(G24=0,0,H24/G24)</f>
        <v/>
      </c>
      <c r="K24" s="35" t="n">
        <v>0</v>
      </c>
      <c r="L24" s="8">
        <f>MIN(J24,1)</f>
        <v/>
      </c>
      <c r="M24" t="inlineStr">
        <is>
          <t>PNA - secure all balcony railings</t>
        </is>
      </c>
      <c r="N24" s="7">
        <f>IF(E24="GC","1st Call","Other")</f>
        <v/>
      </c>
      <c r="O24" s="7">
        <f>IF(L24&gt;=1,"Complete",IF(L24&gt;0,"In Progress","Not Started"))</f>
        <v/>
      </c>
      <c r="Q24" s="35">
        <f>IFERROR(MID($A$1,FIND(" acq",$A$1)-4,4)*1,"")</f>
        <v/>
      </c>
      <c r="R24" s="7" t="n"/>
      <c r="S24" s="111" t="n"/>
    </row>
    <row r="25">
      <c r="A25" s="7" t="n">
        <v>21</v>
      </c>
      <c r="B25" s="7" t="inlineStr">
        <is>
          <t>84470</t>
        </is>
      </c>
      <c r="C25" s="7" t="inlineStr">
        <is>
          <t>Storm sewer piping</t>
        </is>
      </c>
      <c r="D25" s="40" t="inlineStr">
        <is>
          <t>PNA - Clean yard basins of debree</t>
        </is>
      </c>
      <c r="E25" s="41" t="inlineStr">
        <is>
          <t>GC</t>
        </is>
      </c>
      <c r="F25" s="7" t="inlineStr">
        <is>
          <t>Year 1</t>
        </is>
      </c>
      <c r="G25" s="20" t="n">
        <v>12000</v>
      </c>
      <c r="H25" s="20" t="n">
        <v>9600</v>
      </c>
      <c r="I25" s="21">
        <f>G25-H25</f>
        <v/>
      </c>
      <c r="J25" s="8">
        <f>IF(G25=0,0,H25/G25)</f>
        <v/>
      </c>
      <c r="K25" s="35" t="n">
        <v>2</v>
      </c>
      <c r="L25" s="8">
        <f>MIN(J25,1)</f>
        <v/>
      </c>
      <c r="M25" t="inlineStr">
        <is>
          <t>PNA - Clean yard basins of debree</t>
        </is>
      </c>
      <c r="N25" s="7">
        <f>IF(E25="GC","1st Call","Other")</f>
        <v/>
      </c>
      <c r="O25" s="7">
        <f>IF(L25&gt;=1,"Complete",IF(L25&gt;0,"In Progress","Not Started"))</f>
        <v/>
      </c>
      <c r="Q25" s="35">
        <f>IFERROR(MID($A$1,FIND(" acq",$A$1)-4,4)*1,"")</f>
        <v/>
      </c>
      <c r="R25" s="7" t="n"/>
      <c r="S25" s="111" t="n"/>
    </row>
    <row r="26">
      <c r="A26" s="17" t="n">
        <v>29</v>
      </c>
      <c r="B26" s="7" t="inlineStr">
        <is>
          <t>84125</t>
        </is>
      </c>
      <c r="C26" s="7" t="inlineStr">
        <is>
          <t>Dumpster enclosures</t>
        </is>
      </c>
      <c r="D26" s="40" t="inlineStr">
        <is>
          <t>PNA - Replace fencing on all dumpster enclosures</t>
        </is>
      </c>
      <c r="E26" s="41" t="inlineStr">
        <is>
          <t>GC</t>
        </is>
      </c>
      <c r="F26" s="7" t="inlineStr">
        <is>
          <t>Year 1</t>
        </is>
      </c>
      <c r="G26" s="20" t="n">
        <v>12000</v>
      </c>
      <c r="H26" s="20" t="n">
        <v>12000</v>
      </c>
      <c r="I26" s="21">
        <f>G26-H26</f>
        <v/>
      </c>
      <c r="J26" s="8">
        <f>IF(G26=0,0,H26/G26)</f>
        <v/>
      </c>
      <c r="K26" s="35" t="n">
        <v>0</v>
      </c>
      <c r="L26" s="8">
        <f>MIN(J26,1)</f>
        <v/>
      </c>
      <c r="M26" t="inlineStr">
        <is>
          <t>PNA - Replace fencing on all dumpster enclosures</t>
        </is>
      </c>
      <c r="N26" s="7">
        <f>IF(E26="GC","1st Call","Other")</f>
        <v/>
      </c>
      <c r="O26" s="7">
        <f>IF(L26&gt;=1,"Complete",IF(L26&gt;0,"In Progress","Not Started"))</f>
        <v/>
      </c>
      <c r="Q26" s="35">
        <f>IFERROR(MID($A$1,FIND(" acq",$A$1)-4,4)*1,"")</f>
        <v/>
      </c>
      <c r="R26" s="7" t="n"/>
      <c r="S26" s="111" t="n"/>
    </row>
    <row r="27">
      <c r="A27" s="7" t="n">
        <v>41</v>
      </c>
      <c r="B27" s="7" t="inlineStr">
        <is>
          <t>84205</t>
        </is>
      </c>
      <c r="C27" s="7" t="inlineStr">
        <is>
          <t>Repair exterior stair railings</t>
        </is>
      </c>
      <c r="D27" s="40" t="inlineStr">
        <is>
          <t>PNA - repair and secure stair railings</t>
        </is>
      </c>
      <c r="E27" s="41" t="inlineStr">
        <is>
          <t>GC</t>
        </is>
      </c>
      <c r="F27" s="7" t="inlineStr">
        <is>
          <t>Year 1</t>
        </is>
      </c>
      <c r="G27" s="20" t="n">
        <v>12000</v>
      </c>
      <c r="H27" s="20" t="n">
        <v>12000</v>
      </c>
      <c r="I27" s="21">
        <f>G27-H27</f>
        <v/>
      </c>
      <c r="J27" s="8">
        <f>IF(G27=0,0,H27/G27)</f>
        <v/>
      </c>
      <c r="K27" s="35" t="n">
        <v>0</v>
      </c>
      <c r="L27" s="8">
        <f>MIN(J27,1)</f>
        <v/>
      </c>
      <c r="M27" t="inlineStr">
        <is>
          <t>PNA - repair and secure stair railings</t>
        </is>
      </c>
      <c r="N27" s="7">
        <f>IF(E27="GC","1st Call","Other")</f>
        <v/>
      </c>
      <c r="O27" s="7">
        <f>IF(L27&gt;=1,"Complete",IF(L27&gt;0,"In Progress","Not Started"))</f>
        <v/>
      </c>
      <c r="Q27" s="35">
        <f>IFERROR(MID($A$1,FIND(" acq",$A$1)-4,4)*1,"")</f>
        <v/>
      </c>
      <c r="R27" s="7" t="n"/>
      <c r="S27" s="111" t="n"/>
    </row>
    <row r="28">
      <c r="A28" s="17" t="n">
        <v>47</v>
      </c>
      <c r="B28" s="7" t="inlineStr">
        <is>
          <t>84050</t>
        </is>
      </c>
      <c r="C28" s="7" t="inlineStr">
        <is>
          <t>Flashing</t>
        </is>
      </c>
      <c r="D28" s="40" t="inlineStr">
        <is>
          <t>PNA - Replace damaged drip edge on balconies</t>
        </is>
      </c>
      <c r="E28" s="41" t="inlineStr">
        <is>
          <t>GC</t>
        </is>
      </c>
      <c r="F28" s="7" t="inlineStr">
        <is>
          <t>Year 1</t>
        </is>
      </c>
      <c r="G28" s="20" t="n">
        <v>12000</v>
      </c>
      <c r="H28" s="20" t="n">
        <v>12000</v>
      </c>
      <c r="I28" s="21">
        <f>G28-H28</f>
        <v/>
      </c>
      <c r="J28" s="8">
        <f>IF(G28=0,0,H28/G28)</f>
        <v/>
      </c>
      <c r="K28" s="35" t="n">
        <v>0</v>
      </c>
      <c r="L28" s="8">
        <f>MIN(J28,1)</f>
        <v/>
      </c>
      <c r="M28" t="inlineStr">
        <is>
          <t>PNA - Replace damaged drip edge on balconies</t>
        </is>
      </c>
      <c r="N28" s="7">
        <f>IF(E28="GC","1st Call","Other")</f>
        <v/>
      </c>
      <c r="O28" s="7">
        <f>IF(L28&gt;=1,"Complete",IF(L28&gt;0,"In Progress","Not Started"))</f>
        <v/>
      </c>
      <c r="Q28" s="35">
        <f>IFERROR(MID($A$1,FIND(" acq",$A$1)-4,4)*1,"")</f>
        <v/>
      </c>
      <c r="R28" s="7" t="n"/>
      <c r="S28" s="111" t="n"/>
    </row>
    <row r="29">
      <c r="A29" s="7" t="n">
        <v>57</v>
      </c>
      <c r="B29" s="7" t="inlineStr">
        <is>
          <t>84304</t>
        </is>
      </c>
      <c r="C29" s="7" t="inlineStr">
        <is>
          <t>Bathroom cleaning/klitz/painting with organic growth</t>
        </is>
      </c>
      <c r="D29" s="40" t="inlineStr">
        <is>
          <t>HPCA - Excessive damage repair and repainting</t>
        </is>
      </c>
      <c r="E29" s="67" t="inlineStr">
        <is>
          <t>Capex</t>
        </is>
      </c>
      <c r="F29" s="7" t="inlineStr">
        <is>
          <t>Year 1</t>
        </is>
      </c>
      <c r="G29" s="20" t="n">
        <v>12000</v>
      </c>
      <c r="H29" s="20" t="n">
        <v>0</v>
      </c>
      <c r="I29" s="21">
        <f>G29-H29</f>
        <v/>
      </c>
      <c r="J29" s="8">
        <f>IF(G29=0,0,H29/G29)</f>
        <v/>
      </c>
      <c r="K29" s="35" t="inlineStr">
        <is>
          <t>N/A</t>
        </is>
      </c>
      <c r="L29" s="8">
        <f>MIN(J29,1)</f>
        <v/>
      </c>
      <c r="M29" t="inlineStr">
        <is>
          <t>HPCA - Excessive damage repair and repainting</t>
        </is>
      </c>
      <c r="N29" s="7">
        <f>IF(E29="GC","1st Call","Other")</f>
        <v/>
      </c>
      <c r="O29" s="7">
        <f>IF(L29&gt;=1,"Complete",IF(L29&gt;0,"In Progress","Not Started"))</f>
        <v/>
      </c>
      <c r="Q29" s="35">
        <f>IFERROR(MID($A$1,FIND(" acq",$A$1)-4,4)*1,"")</f>
        <v/>
      </c>
      <c r="R29" s="7" t="n"/>
      <c r="S29" s="111" t="n"/>
    </row>
    <row r="30">
      <c r="A30" s="17" t="n">
        <v>68</v>
      </c>
      <c r="B30" s="7" t="inlineStr">
        <is>
          <t>84210</t>
        </is>
      </c>
      <c r="C30" s="7" t="inlineStr">
        <is>
          <t>Electrical distribution</t>
        </is>
      </c>
      <c r="D30" s="40" t="inlineStr">
        <is>
          <t>PNA - Repair electric to pole lights and photo cells</t>
        </is>
      </c>
      <c r="E30" s="41" t="inlineStr">
        <is>
          <t>GC</t>
        </is>
      </c>
      <c r="F30" s="7" t="inlineStr">
        <is>
          <t>Year 1</t>
        </is>
      </c>
      <c r="G30" s="20" t="n">
        <v>12000</v>
      </c>
      <c r="H30" s="20" t="n">
        <v>12000</v>
      </c>
      <c r="I30" s="21">
        <f>G30-H30</f>
        <v/>
      </c>
      <c r="J30" s="8">
        <f>IF(G30=0,0,H30/G30)</f>
        <v/>
      </c>
      <c r="K30" s="35" t="n">
        <v>0</v>
      </c>
      <c r="L30" s="8">
        <f>MIN(J30,1)</f>
        <v/>
      </c>
      <c r="M30" t="inlineStr">
        <is>
          <t>PNA - Repair electric to pole lights and photo cells</t>
        </is>
      </c>
      <c r="N30" s="7">
        <f>IF(E30="GC","1st Call","Other")</f>
        <v/>
      </c>
      <c r="O30" s="7">
        <f>IF(L30&gt;=1,"Complete",IF(L30&gt;0,"In Progress","Not Started"))</f>
        <v/>
      </c>
      <c r="Q30" s="35">
        <f>IFERROR(MID($A$1,FIND(" acq",$A$1)-4,4)*1,"")</f>
        <v/>
      </c>
      <c r="R30" s="7" t="n"/>
      <c r="S30" s="111" t="n"/>
    </row>
    <row r="31">
      <c r="A31" s="7" t="n">
        <v>25</v>
      </c>
      <c r="B31" s="7" t="inlineStr">
        <is>
          <t>84095</t>
        </is>
      </c>
      <c r="C31" s="7" t="inlineStr">
        <is>
          <t>Pool Lift</t>
        </is>
      </c>
      <c r="D31" s="40" t="inlineStr">
        <is>
          <t>HPCA - Add ADA lift to 1 pool</t>
        </is>
      </c>
      <c r="E31" s="41" t="inlineStr">
        <is>
          <t>GC</t>
        </is>
      </c>
      <c r="F31" s="7" t="inlineStr">
        <is>
          <t>Year 1</t>
        </is>
      </c>
      <c r="G31" s="20" t="n">
        <v>9500</v>
      </c>
      <c r="H31" s="20" t="n">
        <v>2850</v>
      </c>
      <c r="I31" s="21">
        <f>G31-H31</f>
        <v/>
      </c>
      <c r="J31" s="8">
        <f>IF(G31=0,0,H31/G31)</f>
        <v/>
      </c>
      <c r="K31" s="35" t="n">
        <v>3</v>
      </c>
      <c r="L31" s="8">
        <f>MIN(J31,1)</f>
        <v/>
      </c>
      <c r="M31" t="inlineStr">
        <is>
          <t>HPCA - Add ADA lift to 1 pool</t>
        </is>
      </c>
      <c r="N31" s="7">
        <f>IF(E31="GC","1st Call","Other")</f>
        <v/>
      </c>
      <c r="O31" s="7">
        <f>IF(L31&gt;=1,"Complete",IF(L31&gt;0,"In Progress","Not Started"))</f>
        <v/>
      </c>
      <c r="Q31" s="35">
        <f>IFERROR(MID($A$1,FIND(" acq",$A$1)-4,4)*1,"")</f>
        <v/>
      </c>
      <c r="R31" s="7" t="n"/>
      <c r="S31" s="111" t="n"/>
    </row>
    <row r="32">
      <c r="A32" s="17" t="n">
        <v>26</v>
      </c>
      <c r="B32" s="7" t="inlineStr">
        <is>
          <t>84095</t>
        </is>
      </c>
      <c r="C32" s="7" t="inlineStr">
        <is>
          <t>Pool Pumps</t>
        </is>
      </c>
      <c r="D32" s="40" t="inlineStr">
        <is>
          <t>HPCA - Install variable speed pool pumps with VFD control</t>
        </is>
      </c>
      <c r="E32" s="41" t="inlineStr">
        <is>
          <t>GC</t>
        </is>
      </c>
      <c r="F32" s="7" t="inlineStr">
        <is>
          <t>Year 1</t>
        </is>
      </c>
      <c r="G32" s="20" t="n">
        <v>8659</v>
      </c>
      <c r="H32" s="20" t="n">
        <v>2598</v>
      </c>
      <c r="I32" s="21">
        <f>G32-H32</f>
        <v/>
      </c>
      <c r="J32" s="8">
        <f>IF(G32=0,0,H32/G32)</f>
        <v/>
      </c>
      <c r="K32" s="35" t="n">
        <v>3</v>
      </c>
      <c r="L32" s="8">
        <f>MIN(J32,1)</f>
        <v/>
      </c>
      <c r="M32" t="inlineStr">
        <is>
          <t>HPCA - Install variable speed pool pumps with VFD control</t>
        </is>
      </c>
      <c r="N32" s="7">
        <f>IF(E32="GC","1st Call","Other")</f>
        <v/>
      </c>
      <c r="O32" s="7">
        <f>IF(L32&gt;=1,"Complete",IF(L32&gt;0,"In Progress","Not Started"))</f>
        <v/>
      </c>
      <c r="Q32" s="35">
        <f>IFERROR(MID($A$1,FIND(" acq",$A$1)-4,4)*1,"")</f>
        <v/>
      </c>
      <c r="R32" s="7" t="n"/>
      <c r="S32" s="111" t="n"/>
    </row>
    <row r="33">
      <c r="A33" s="7" t="n">
        <v>15</v>
      </c>
      <c r="B33" s="7" t="inlineStr">
        <is>
          <t>84300</t>
        </is>
      </c>
      <c r="C33" s="7" t="inlineStr">
        <is>
          <t>Landscape Cleanup and Enhancements</t>
        </is>
      </c>
      <c r="D33" s="40" t="inlineStr">
        <is>
          <t>HPCA - Tree trimming/removal overhanging structures</t>
        </is>
      </c>
      <c r="E33" s="69" t="inlineStr">
        <is>
          <t>PMC</t>
        </is>
      </c>
      <c r="F33" s="7" t="inlineStr">
        <is>
          <t>Year 1</t>
        </is>
      </c>
      <c r="G33" s="20" t="n">
        <v>7500</v>
      </c>
      <c r="H33" s="20" t="n">
        <v>4077</v>
      </c>
      <c r="I33" s="21">
        <f>G33-H33</f>
        <v/>
      </c>
      <c r="J33" s="8">
        <f>IF(G33=0,0,H33/G33)</f>
        <v/>
      </c>
      <c r="K33" s="35" t="inlineStr">
        <is>
          <t>N/A</t>
        </is>
      </c>
      <c r="L33" s="8">
        <f>MIN(J33,1)</f>
        <v/>
      </c>
      <c r="M33" t="inlineStr">
        <is>
          <t>HPCA - Tree trimming/removal overhanging structures</t>
        </is>
      </c>
      <c r="N33" s="7">
        <f>IF(E33="GC","1st Call","Other")</f>
        <v/>
      </c>
      <c r="O33" s="7">
        <f>IF(L33&gt;=1,"Complete",IF(L33&gt;0,"In Progress","Not Started"))</f>
        <v/>
      </c>
      <c r="Q33" s="35">
        <f>IFERROR(MID($A$1,FIND(" acq",$A$1)-4,4)*1,"")</f>
        <v/>
      </c>
      <c r="R33" s="7" t="n"/>
      <c r="S33" s="111" t="n"/>
    </row>
    <row r="34">
      <c r="A34" s="17" t="n">
        <v>23</v>
      </c>
      <c r="B34" s="7" t="inlineStr">
        <is>
          <t>84080</t>
        </is>
      </c>
      <c r="C34" s="7" t="inlineStr">
        <is>
          <t>Move topsoil/mulch away from bldg. siding</t>
        </is>
      </c>
      <c r="D34" s="40" t="inlineStr">
        <is>
          <t>HPCA - Backfill exposed/undercut concrete steps and foundations</t>
        </is>
      </c>
      <c r="E34" s="41" t="inlineStr">
        <is>
          <t>GC</t>
        </is>
      </c>
      <c r="F34" s="7" t="inlineStr">
        <is>
          <t>Year 1</t>
        </is>
      </c>
      <c r="G34" s="20" t="n">
        <v>7500</v>
      </c>
      <c r="H34" s="20" t="n">
        <v>6000</v>
      </c>
      <c r="I34" s="21">
        <f>G34-H34</f>
        <v/>
      </c>
      <c r="J34" s="8">
        <f>IF(G34=0,0,H34/G34)</f>
        <v/>
      </c>
      <c r="K34" s="35" t="n">
        <v>2</v>
      </c>
      <c r="L34" s="8">
        <f>MIN(J34,1)</f>
        <v/>
      </c>
      <c r="M34" t="inlineStr">
        <is>
          <t>HPCA - Backfill exposed/undercut concrete steps and foundations</t>
        </is>
      </c>
      <c r="N34" s="7">
        <f>IF(E34="GC","1st Call","Other")</f>
        <v/>
      </c>
      <c r="O34" s="7">
        <f>IF(L34&gt;=1,"Complete",IF(L34&gt;0,"In Progress","Not Started"))</f>
        <v/>
      </c>
      <c r="Q34" s="35">
        <f>IFERROR(MID($A$1,FIND(" acq",$A$1)-4,4)*1,"")</f>
        <v/>
      </c>
      <c r="R34" s="7" t="n"/>
      <c r="S34" s="111" t="n"/>
    </row>
    <row r="35">
      <c r="A35" s="7" t="n">
        <v>69</v>
      </c>
      <c r="B35" s="7" t="inlineStr">
        <is>
          <t>84210</t>
        </is>
      </c>
      <c r="C35" s="7" t="inlineStr">
        <is>
          <t>Common area light fixtures</t>
        </is>
      </c>
      <c r="D35" s="40" t="inlineStr">
        <is>
          <t>PNA - Replace pole lights around pool</t>
        </is>
      </c>
      <c r="E35" s="41" t="inlineStr">
        <is>
          <t>GC</t>
        </is>
      </c>
      <c r="F35" s="7" t="inlineStr">
        <is>
          <t>Year 1</t>
        </is>
      </c>
      <c r="G35" s="20" t="n">
        <v>7500</v>
      </c>
      <c r="H35" s="20" t="n">
        <v>7500</v>
      </c>
      <c r="I35" s="21">
        <f>G35-H35</f>
        <v/>
      </c>
      <c r="J35" s="8">
        <f>IF(G35=0,0,H35/G35)</f>
        <v/>
      </c>
      <c r="K35" s="35" t="n">
        <v>0</v>
      </c>
      <c r="L35" s="8">
        <f>MIN(J35,1)</f>
        <v/>
      </c>
      <c r="M35" t="inlineStr">
        <is>
          <t>PNA - Replace pole lights around pool</t>
        </is>
      </c>
      <c r="N35" s="7">
        <f>IF(E35="GC","1st Call","Other")</f>
        <v/>
      </c>
      <c r="O35" s="7">
        <f>IF(L35&gt;=1,"Complete",IF(L35&gt;0,"In Progress","Not Started"))</f>
        <v/>
      </c>
      <c r="Q35" s="35">
        <f>IFERROR(MID($A$1,FIND(" acq",$A$1)-4,4)*1,"")</f>
        <v/>
      </c>
      <c r="R35" s="7" t="n"/>
      <c r="S35" s="111" t="n"/>
    </row>
    <row r="36" ht="45" customHeight="1">
      <c r="A36" s="17" t="n">
        <v>63</v>
      </c>
      <c r="B36" s="7" t="inlineStr">
        <is>
          <t>84218</t>
        </is>
      </c>
      <c r="C36" s="7" t="inlineStr">
        <is>
          <t>Inspect defective heaters</t>
        </is>
      </c>
      <c r="D36" s="40" t="inlineStr">
        <is>
          <t>HPCA - Review Cadet Heaters and replace any Models installed between 1982 through 1999 Modles: FW, FX, LX, TK, ZA, Z, RA, RK, RLX, RX and ZC.</t>
        </is>
      </c>
      <c r="E36" s="41" t="inlineStr">
        <is>
          <t>GC</t>
        </is>
      </c>
      <c r="F36" s="7" t="inlineStr">
        <is>
          <t>Year 1</t>
        </is>
      </c>
      <c r="G36" s="20" t="n">
        <v>5250</v>
      </c>
      <c r="H36" s="20" t="n">
        <v>5250</v>
      </c>
      <c r="I36" s="21">
        <f>G36-H36</f>
        <v/>
      </c>
      <c r="J36" s="8">
        <f>IF(G36=0,0,H36/G36)</f>
        <v/>
      </c>
      <c r="K36" s="35" t="n">
        <v>0</v>
      </c>
      <c r="L36" s="8">
        <f>MIN(J36,1)</f>
        <v/>
      </c>
      <c r="M36" t="inlineStr">
        <is>
          <t>HPCA - Review Cadet Heaters and replace any Models installed between 1982 through 1999 Modles: FW, FX, LX, TK, ZA, Z, RA, RK, RLX, RX and ZC.</t>
        </is>
      </c>
      <c r="N36" s="7">
        <f>IF(E36="GC","1st Call","Other")</f>
        <v/>
      </c>
      <c r="O36" s="7">
        <f>IF(L36&gt;=1,"Complete",IF(L36&gt;0,"In Progress","Not Started"))</f>
        <v/>
      </c>
      <c r="Q36" s="35">
        <f>IFERROR(MID($A$1,FIND(" acq",$A$1)-4,4)*1,"")</f>
        <v/>
      </c>
      <c r="R36" s="7" t="n"/>
      <c r="S36" s="111" t="n"/>
    </row>
    <row r="37" ht="90" customHeight="1">
      <c r="A37" s="7" t="n">
        <v>64</v>
      </c>
      <c r="B37" s="7" t="inlineStr">
        <is>
          <t>84210</t>
        </is>
      </c>
      <c r="C37" s="7" t="inlineStr">
        <is>
          <t>Inspect defective ITE electrical panels</t>
        </is>
      </c>
      <c r="D37" s="40" t="inlineStr">
        <is>
          <t>HPCA - Given the Bldg.'s were constructed between 1985 and 1986 there is the potential some of the Unit ITE Electrical Panels may be defective H2586-H3186, J0186-J3086, or K0186- K2486. Units should be reviewed to confirm no defective panels are on site (we note panels observed were largely F and K from 1985 which do not require replacement.</t>
        </is>
      </c>
      <c r="E37" s="41" t="inlineStr">
        <is>
          <t>GC</t>
        </is>
      </c>
      <c r="F37" s="7" t="inlineStr">
        <is>
          <t>Year 1</t>
        </is>
      </c>
      <c r="G37" s="20" t="n">
        <v>5250</v>
      </c>
      <c r="H37" s="20" t="n">
        <v>5250</v>
      </c>
      <c r="I37" s="21">
        <f>G37-H37</f>
        <v/>
      </c>
      <c r="J37" s="8">
        <f>IF(G37=0,0,H37/G37)</f>
        <v/>
      </c>
      <c r="K37" s="35" t="n">
        <v>0</v>
      </c>
      <c r="L37" s="8">
        <f>MIN(J37,1)</f>
        <v/>
      </c>
      <c r="M37" t="inlineStr">
        <is>
          <t>HPCA - Given the Bldg.'s were constructed between 1985 and 1986 there is the potential some of the Unit ITE Electrical Panels may be defective H2586-H3186, J0186-J3086, or K0186- K2486. Units should b</t>
        </is>
      </c>
      <c r="N37" s="7">
        <f>IF(E37="GC","1st Call","Other")</f>
        <v/>
      </c>
      <c r="O37" s="7">
        <f>IF(L37&gt;=1,"Complete",IF(L37&gt;0,"In Progress","Not Started"))</f>
        <v/>
      </c>
      <c r="Q37" s="35">
        <f>IFERROR(MID($A$1,FIND(" acq",$A$1)-4,4)*1,"")</f>
        <v/>
      </c>
      <c r="R37" s="7" t="n"/>
      <c r="S37" s="111" t="n"/>
    </row>
    <row r="38">
      <c r="A38" s="17" t="n">
        <v>31</v>
      </c>
      <c r="B38" s="7" t="inlineStr">
        <is>
          <t>84432</t>
        </is>
      </c>
      <c r="C38" s="7" t="inlineStr">
        <is>
          <t>Drainage correction</t>
        </is>
      </c>
      <c r="D38" s="40" t="inlineStr">
        <is>
          <t>HPCA - Drainage corrections at carports</t>
        </is>
      </c>
      <c r="E38" s="41" t="inlineStr">
        <is>
          <t>GC</t>
        </is>
      </c>
      <c r="F38" s="7" t="inlineStr">
        <is>
          <t>Year 1</t>
        </is>
      </c>
      <c r="G38" s="20" t="n">
        <v>5000</v>
      </c>
      <c r="H38" s="20" t="n">
        <v>5000</v>
      </c>
      <c r="I38" s="21">
        <f>G38-H38</f>
        <v/>
      </c>
      <c r="J38" s="8">
        <f>IF(G38=0,0,H38/G38)</f>
        <v/>
      </c>
      <c r="K38" s="35" t="n">
        <v>0</v>
      </c>
      <c r="L38" s="8">
        <f>MIN(J38,1)</f>
        <v/>
      </c>
      <c r="M38" t="inlineStr">
        <is>
          <t>HPCA - Drainage corrections at carports</t>
        </is>
      </c>
      <c r="N38" s="7">
        <f>IF(E38="GC","1st Call","Other")</f>
        <v/>
      </c>
      <c r="O38" s="7">
        <f>IF(L38&gt;=1,"Complete",IF(L38&gt;0,"In Progress","Not Started"))</f>
        <v/>
      </c>
      <c r="Q38" s="35">
        <f>IFERROR(MID($A$1,FIND(" acq",$A$1)-4,4)*1,"")</f>
        <v/>
      </c>
      <c r="S38" s="112" t="n"/>
    </row>
    <row r="39">
      <c r="A39" s="7" t="n">
        <v>51</v>
      </c>
      <c r="B39" s="7" t="inlineStr">
        <is>
          <t>84105</t>
        </is>
      </c>
      <c r="C39" s="7" t="inlineStr">
        <is>
          <t>Repair stucco</t>
        </is>
      </c>
      <c r="D39" s="40" t="inlineStr">
        <is>
          <t>Exterior Stucco Repair</t>
        </is>
      </c>
      <c r="E39" s="41" t="inlineStr">
        <is>
          <t>GC</t>
        </is>
      </c>
      <c r="F39" s="7" t="inlineStr">
        <is>
          <t>Year 1</t>
        </is>
      </c>
      <c r="G39" s="20" t="n">
        <v>5000</v>
      </c>
      <c r="H39" s="20" t="n">
        <v>5000</v>
      </c>
      <c r="I39" s="21">
        <f>G39-H39</f>
        <v/>
      </c>
      <c r="J39" s="8">
        <f>IF(G39=0,0,H39/G39)</f>
        <v/>
      </c>
      <c r="K39" s="35" t="n">
        <v>0</v>
      </c>
      <c r="L39" s="18">
        <f>MIN(J39,1)</f>
        <v/>
      </c>
      <c r="M39" s="48" t="inlineStr">
        <is>
          <t>Exterior Stucco Repair</t>
        </is>
      </c>
      <c r="N39" s="48">
        <f>IF(E39="GC","1st Call","Other")</f>
        <v/>
      </c>
      <c r="O39" s="48">
        <f>IF(L39&gt;=1,"Complete",IF(L39&gt;0,"In Progress","Not Started"))</f>
        <v/>
      </c>
      <c r="P39" s="48" t="n"/>
      <c r="Q39" s="70">
        <f>IFERROR(MID($A$1,FIND(" acq",$A$1)-4,4)*1,"")</f>
        <v/>
      </c>
      <c r="S39" s="112" t="n"/>
    </row>
    <row r="40">
      <c r="A40" s="17" t="n">
        <v>28</v>
      </c>
      <c r="B40" s="7" t="inlineStr">
        <is>
          <t>84122</t>
        </is>
      </c>
      <c r="C40" s="7" t="inlineStr">
        <is>
          <t>Playground area</t>
        </is>
      </c>
      <c r="D40" s="40" t="inlineStr">
        <is>
          <t>HPCA - Add ADA path of travel to playground</t>
        </is>
      </c>
      <c r="E40" s="41" t="inlineStr">
        <is>
          <t>GC</t>
        </is>
      </c>
      <c r="F40" s="7" t="inlineStr">
        <is>
          <t>Year 1</t>
        </is>
      </c>
      <c r="G40" s="20" t="n">
        <v>3500</v>
      </c>
      <c r="H40" s="20" t="n">
        <v>1050</v>
      </c>
      <c r="I40" s="21">
        <f>G40-H40</f>
        <v/>
      </c>
      <c r="J40" s="8">
        <f>IF(G40=0,0,H40/G40)</f>
        <v/>
      </c>
      <c r="K40" s="35" t="n">
        <v>3</v>
      </c>
      <c r="L40" s="8">
        <f>MIN(J40,1)</f>
        <v/>
      </c>
      <c r="M40" t="inlineStr">
        <is>
          <t>HPCA - Add ADA path of travel to playground</t>
        </is>
      </c>
      <c r="N40" s="7">
        <f>IF(E40="GC","1st Call","Other")</f>
        <v/>
      </c>
      <c r="O40" s="7">
        <f>IF(L40&gt;=1,"Complete",IF(L40&gt;0,"In Progress","Not Started"))</f>
        <v/>
      </c>
      <c r="Q40" s="35">
        <f>IFERROR(MID($A$1,FIND(" acq",$A$1)-4,4)*1,"")</f>
        <v/>
      </c>
      <c r="S40" s="112" t="n"/>
    </row>
    <row r="41" ht="30" customHeight="1">
      <c r="A41" s="7" t="n">
        <v>65</v>
      </c>
      <c r="B41" s="7" t="inlineStr">
        <is>
          <t>842220</t>
        </is>
      </c>
      <c r="C41" s="7" t="inlineStr">
        <is>
          <t>Replace recalled heaters</t>
        </is>
      </c>
      <c r="D41" s="40" t="inlineStr">
        <is>
          <t>HPCA - Replace 16 Recalled Heaters (Estimated Potential Recalled Heaters)</t>
        </is>
      </c>
      <c r="E41" s="41" t="inlineStr">
        <is>
          <t>GC</t>
        </is>
      </c>
      <c r="F41" s="7" t="inlineStr">
        <is>
          <t>Year 1</t>
        </is>
      </c>
      <c r="G41" s="20" t="n">
        <v>3200</v>
      </c>
      <c r="H41" s="20" t="n">
        <v>960</v>
      </c>
      <c r="I41" s="21">
        <f>G41-H41</f>
        <v/>
      </c>
      <c r="J41" s="8">
        <f>IF(G41=0,0,H41/G41)</f>
        <v/>
      </c>
      <c r="K41" s="35" t="n">
        <v>3</v>
      </c>
      <c r="L41" s="8">
        <f>MIN(J41,1)</f>
        <v/>
      </c>
      <c r="M41" t="inlineStr">
        <is>
          <t>HPCA - Replace 16 Recalled Heaters (Estimated Potential Recalled Heaters)</t>
        </is>
      </c>
      <c r="N41" s="7">
        <f>IF(E41="GC","1st Call","Other")</f>
        <v/>
      </c>
      <c r="O41" s="7">
        <f>IF(L41&gt;=1,"Complete",IF(L41&gt;0,"In Progress","Not Started"))</f>
        <v/>
      </c>
      <c r="Q41" s="35">
        <f>IFERROR(MID($A$1,FIND(" acq",$A$1)-4,4)*1,"")</f>
        <v/>
      </c>
      <c r="S41" s="112" t="n"/>
    </row>
    <row r="42">
      <c r="A42" s="17" t="n">
        <v>56</v>
      </c>
      <c r="B42" s="7" t="inlineStr">
        <is>
          <t>84470</t>
        </is>
      </c>
      <c r="C42" s="7" t="inlineStr">
        <is>
          <t>Unit Water Leak Repairs</t>
        </is>
      </c>
      <c r="D42" s="40" t="inlineStr">
        <is>
          <t>HPCA - Unit P104 Bathroom Water Leak Repairs</t>
        </is>
      </c>
      <c r="E42" s="69" t="inlineStr">
        <is>
          <t>PMC</t>
        </is>
      </c>
      <c r="F42" s="7" t="inlineStr">
        <is>
          <t>Year 1</t>
        </is>
      </c>
      <c r="G42" s="20" t="n">
        <v>3000</v>
      </c>
      <c r="H42" s="20" t="n">
        <v>0</v>
      </c>
      <c r="I42" s="21">
        <f>G42-H42</f>
        <v/>
      </c>
      <c r="J42" s="8">
        <f>IF(G42=0,0,H42/G42)</f>
        <v/>
      </c>
      <c r="K42" s="35" t="inlineStr">
        <is>
          <t>N/A</t>
        </is>
      </c>
      <c r="L42" s="8">
        <f>MIN(J42,1)</f>
        <v/>
      </c>
      <c r="M42" t="inlineStr">
        <is>
          <t>HPCA - Unit P104 Bathroom Water Leak Repairs</t>
        </is>
      </c>
      <c r="N42" s="7">
        <f>IF(E42="GC","1st Call","Other")</f>
        <v/>
      </c>
      <c r="O42" s="7">
        <f>IF(L42&gt;=1,"Complete",IF(L42&gt;0,"In Progress","Not Started"))</f>
        <v/>
      </c>
      <c r="Q42" s="35">
        <f>IFERROR(MID($A$1,FIND(" acq",$A$1)-4,4)*1,"")</f>
        <v/>
      </c>
      <c r="S42" s="112" t="n"/>
    </row>
    <row r="43">
      <c r="A43" s="7" t="n">
        <v>19</v>
      </c>
      <c r="B43" s="7" t="inlineStr">
        <is>
          <t>84090</t>
        </is>
      </c>
      <c r="C43" s="7" t="inlineStr">
        <is>
          <t>ADA parking &amp; curb cuts</t>
        </is>
      </c>
      <c r="D43" s="40" t="inlineStr">
        <is>
          <t>Concrete Modifications</t>
        </is>
      </c>
      <c r="E43" s="41" t="inlineStr">
        <is>
          <t>GC</t>
        </is>
      </c>
      <c r="F43" s="7" t="inlineStr">
        <is>
          <t>Year 1</t>
        </is>
      </c>
      <c r="G43" s="20" t="n">
        <v>2250</v>
      </c>
      <c r="H43" s="20" t="n">
        <v>675</v>
      </c>
      <c r="I43" s="21">
        <f>G43-H43</f>
        <v/>
      </c>
      <c r="J43" s="8">
        <f>IF(G43=0,0,H43/G43)</f>
        <v/>
      </c>
      <c r="K43" s="35" t="n">
        <v>3</v>
      </c>
      <c r="L43" s="8">
        <f>MIN(J43,1)</f>
        <v/>
      </c>
      <c r="M43" t="inlineStr">
        <is>
          <t>Concrete Modifications</t>
        </is>
      </c>
      <c r="N43" s="7">
        <f>IF(E43="GC","1st Call","Other")</f>
        <v/>
      </c>
      <c r="O43" s="7">
        <f>IF(L43&gt;=1,"Complete",IF(L43&gt;0,"In Progress","Not Started"))</f>
        <v/>
      </c>
      <c r="Q43" s="35">
        <f>IFERROR(MID($A$1,FIND(" acq",$A$1)-4,4)*1,"")</f>
        <v/>
      </c>
      <c r="S43" s="112" t="n"/>
    </row>
    <row r="44">
      <c r="A44" s="17" t="n">
        <v>61</v>
      </c>
      <c r="B44" s="7" t="inlineStr">
        <is>
          <t>84470</t>
        </is>
      </c>
      <c r="C44" s="7" t="inlineStr">
        <is>
          <t>Water Distribution and Domestic Hot Water</t>
        </is>
      </c>
      <c r="D44" s="40" t="inlineStr">
        <is>
          <t>Discuss with maintenace manager</t>
        </is>
      </c>
      <c r="E44" s="69" t="inlineStr">
        <is>
          <t>PMC</t>
        </is>
      </c>
      <c r="F44" s="7" t="inlineStr">
        <is>
          <t>Year 1</t>
        </is>
      </c>
      <c r="G44" s="20" t="n">
        <v>2250</v>
      </c>
      <c r="H44" s="20" t="n">
        <v>0</v>
      </c>
      <c r="I44" s="21">
        <f>G44-H44</f>
        <v/>
      </c>
      <c r="J44" s="8">
        <f>IF(G44=0,0,H44/G44)</f>
        <v/>
      </c>
      <c r="K44" s="35" t="inlineStr">
        <is>
          <t>N/A</t>
        </is>
      </c>
      <c r="L44" s="8">
        <f>MIN(J44,1)</f>
        <v/>
      </c>
      <c r="M44" t="inlineStr">
        <is>
          <t>Discuss with maintenace manager</t>
        </is>
      </c>
      <c r="N44" s="7">
        <f>IF(E44="GC","1st Call","Other")</f>
        <v/>
      </c>
      <c r="O44" s="7">
        <f>IF(L44&gt;=1,"Complete",IF(L44&gt;0,"In Progress","Not Started"))</f>
        <v/>
      </c>
      <c r="Q44" s="35">
        <f>IFERROR(MID($A$1,FIND(" acq",$A$1)-4,4)*1,"")</f>
        <v/>
      </c>
      <c r="S44" s="112" t="n"/>
    </row>
    <row r="45">
      <c r="A45" s="7" t="n">
        <v>70</v>
      </c>
      <c r="B45" s="7" t="inlineStr">
        <is>
          <t>84210</t>
        </is>
      </c>
      <c r="C45" s="7" t="inlineStr">
        <is>
          <t>Outlets &amp; Dryer Vents</t>
        </is>
      </c>
      <c r="D45" s="40" t="inlineStr">
        <is>
          <t>Contingent as needed</t>
        </is>
      </c>
      <c r="E45" s="69" t="inlineStr">
        <is>
          <t>PMC</t>
        </is>
      </c>
      <c r="F45" s="7" t="inlineStr">
        <is>
          <t>Year 1</t>
        </is>
      </c>
      <c r="G45" s="20" t="n">
        <v>2000</v>
      </c>
      <c r="H45" s="20" t="n">
        <v>5003</v>
      </c>
      <c r="I45" s="21">
        <f>G45-H45</f>
        <v/>
      </c>
      <c r="J45" s="8">
        <f>IF(G45=0,0,H45/G45)</f>
        <v/>
      </c>
      <c r="K45" s="35" t="inlineStr">
        <is>
          <t>N/A</t>
        </is>
      </c>
      <c r="L45" s="8">
        <f>MIN(J45,1)</f>
        <v/>
      </c>
      <c r="M45" t="inlineStr">
        <is>
          <t>Contingent as needed</t>
        </is>
      </c>
      <c r="N45" s="7">
        <f>IF(E45="GC","1st Call","Other")</f>
        <v/>
      </c>
      <c r="O45" s="7">
        <f>IF(L45&gt;=1,"Complete",IF(L45&gt;0,"In Progress","Not Started"))</f>
        <v/>
      </c>
      <c r="Q45" s="35">
        <f>IFERROR(MID($A$1,FIND(" acq",$A$1)-4,4)*1,"")</f>
        <v/>
      </c>
      <c r="S45" s="112" t="n"/>
    </row>
    <row r="46" ht="30" customHeight="1">
      <c r="A46" s="17" t="n">
        <v>39</v>
      </c>
      <c r="B46" s="7" t="inlineStr">
        <is>
          <t>84105</t>
        </is>
      </c>
      <c r="C46" s="7" t="inlineStr">
        <is>
          <t>Unit Deck Resurfacing</t>
        </is>
      </c>
      <c r="D46" s="40" t="inlineStr">
        <is>
          <t>HPCA - Bldg. M Unit 302 Deck resurfacing. Exposed painted plywood at unit deck surface</t>
        </is>
      </c>
      <c r="E46" s="41" t="inlineStr">
        <is>
          <t>GC</t>
        </is>
      </c>
      <c r="F46" s="7" t="inlineStr">
        <is>
          <t>Year 1</t>
        </is>
      </c>
      <c r="G46" s="20" t="n">
        <v>1200</v>
      </c>
      <c r="H46" s="20" t="n">
        <v>360</v>
      </c>
      <c r="I46" s="21">
        <f>G46-H46</f>
        <v/>
      </c>
      <c r="J46" s="8">
        <f>IF(G46=0,0,H46/G46)</f>
        <v/>
      </c>
      <c r="K46" s="35" t="n">
        <v>3</v>
      </c>
      <c r="L46" s="8">
        <f>MIN(J46,1)</f>
        <v/>
      </c>
      <c r="M46" t="inlineStr">
        <is>
          <t>HPCA - Bldg. M Unit 302 Deck resurfacing. Exposed painted plywood at unit deck surface</t>
        </is>
      </c>
      <c r="N46" s="7">
        <f>IF(E46="GC","1st Call","Other")</f>
        <v/>
      </c>
      <c r="O46" s="7">
        <f>IF(L46&gt;=1,"Complete",IF(L46&gt;0,"In Progress","Not Started"))</f>
        <v/>
      </c>
      <c r="Q46" s="35">
        <f>IFERROR(MID($A$1,FIND(" acq",$A$1)-4,4)*1,"")</f>
        <v/>
      </c>
      <c r="S46" s="112" t="n"/>
    </row>
    <row r="47">
      <c r="A47" s="7" t="n">
        <v>18</v>
      </c>
      <c r="B47" s="7" t="inlineStr">
        <is>
          <t>84085</t>
        </is>
      </c>
      <c r="C47" s="7" t="inlineStr">
        <is>
          <t>Parking equipment</t>
        </is>
      </c>
      <c r="D47" s="40" t="inlineStr">
        <is>
          <t>HPCA - Add ADA van stall at Carport</t>
        </is>
      </c>
      <c r="E47" s="41" t="inlineStr">
        <is>
          <t>GC</t>
        </is>
      </c>
      <c r="F47" s="7" t="inlineStr">
        <is>
          <t>Year 1</t>
        </is>
      </c>
      <c r="G47" s="20" t="n">
        <v>500</v>
      </c>
      <c r="H47" s="20" t="n">
        <v>150</v>
      </c>
      <c r="I47" s="21">
        <f>G47-H47</f>
        <v/>
      </c>
      <c r="J47" s="8">
        <f>IF(G47=0,0,H47/G47)</f>
        <v/>
      </c>
      <c r="K47" s="35" t="n">
        <v>3</v>
      </c>
      <c r="L47" s="8">
        <f>MIN(J47,1)</f>
        <v/>
      </c>
      <c r="M47" t="inlineStr">
        <is>
          <t>HPCA - Add ADA van stall at Carport</t>
        </is>
      </c>
      <c r="N47" s="7">
        <f>IF(E47="GC","1st Call","Other")</f>
        <v/>
      </c>
      <c r="O47" s="7">
        <f>IF(L47&gt;=1,"Complete",IF(L47&gt;0,"In Progress","Not Started"))</f>
        <v/>
      </c>
      <c r="Q47" s="35">
        <f>IFERROR(MID($A$1,FIND(" acq",$A$1)-4,4)*1,"")</f>
        <v/>
      </c>
      <c r="S47" s="112" t="n"/>
    </row>
    <row r="48">
      <c r="D48" s="40" t="n"/>
      <c r="E48" s="41" t="n"/>
      <c r="G48" s="20" t="n"/>
      <c r="H48" s="20" t="n"/>
      <c r="I48" s="21" t="n"/>
      <c r="J48" s="8" t="n"/>
      <c r="K48" s="35" t="n"/>
      <c r="S48" s="112" t="n"/>
    </row>
    <row r="49">
      <c r="C49" s="48" t="inlineStr">
        <is>
          <t>PROJECTS subtotal (excl. contingency/CM fee)</t>
        </is>
      </c>
      <c r="E49" s="68" t="n"/>
      <c r="G49" s="22">
        <f>SUM(G5:G47)</f>
        <v/>
      </c>
      <c r="H49" s="22">
        <f>SUM(H5:H47)</f>
        <v/>
      </c>
      <c r="I49" s="22">
        <f>SUM(I5:I47)</f>
        <v/>
      </c>
      <c r="J49" s="18">
        <f>IF(G49=0,0,H49/G49)</f>
        <v/>
      </c>
      <c r="K49" s="35" t="n"/>
      <c r="L49" s="8">
        <f>MIN(J49,1)</f>
        <v/>
      </c>
      <c r="O49" s="7">
        <f>IF(L49&gt;=1,"Complete",IF(L49&gt;0,"In Progress","Not Started"))</f>
        <v/>
      </c>
      <c r="S49" s="112" t="n"/>
    </row>
    <row r="50">
      <c r="E50" s="52" t="n"/>
      <c r="K50" s="35" t="n"/>
      <c r="S50" s="112" t="n"/>
    </row>
    <row r="51">
      <c r="A51" s="7" t="n">
        <v>72</v>
      </c>
      <c r="B51" s="7" t="inlineStr">
        <is>
          <t>84510</t>
        </is>
      </c>
      <c r="C51" s="7" t="inlineStr">
        <is>
          <t>Contingency</t>
        </is>
      </c>
      <c r="D51" s="40" t="inlineStr">
        <is>
          <t>Contingency Amount</t>
        </is>
      </c>
      <c r="E51" s="67" t="inlineStr">
        <is>
          <t>CON</t>
        </is>
      </c>
      <c r="F51" s="15" t="inlineStr">
        <is>
          <t>Contingency</t>
        </is>
      </c>
      <c r="G51" s="20" t="n">
        <v>229733</v>
      </c>
      <c r="H51" s="20" t="n">
        <v>0</v>
      </c>
      <c r="I51" s="21" t="n">
        <v>229733</v>
      </c>
      <c r="J51" s="8">
        <f>IF(G51=0,0,H51/G51)</f>
        <v/>
      </c>
      <c r="K51" s="35" t="inlineStr">
        <is>
          <t>N/A</t>
        </is>
      </c>
      <c r="L51" s="8">
        <f>MIN(J51,1)</f>
        <v/>
      </c>
      <c r="M51" t="inlineStr">
        <is>
          <t>Contingency Amount</t>
        </is>
      </c>
      <c r="N51" s="7">
        <f>IF(E51="GC","1st Call","Other")</f>
        <v/>
      </c>
      <c r="O51" s="7">
        <f>IF(L51&gt;=1,"Complete",IF(L51&gt;0,"In Progress","Not Started"))</f>
        <v/>
      </c>
      <c r="Q51" s="35">
        <f>IFERROR(MID($A$1,FIND(" acq",$A$1)-4,4)*1,"")</f>
        <v/>
      </c>
      <c r="S51" s="112" t="n"/>
    </row>
    <row r="52">
      <c r="A52" s="7" t="n">
        <v>73</v>
      </c>
      <c r="B52" s="7" t="inlineStr">
        <is>
          <t>84505</t>
        </is>
      </c>
      <c r="C52" s="7" t="inlineStr">
        <is>
          <t>Construction Management Fee</t>
        </is>
      </c>
      <c r="D52" s="40" t="inlineStr">
        <is>
          <t>CM Fees</t>
        </is>
      </c>
      <c r="E52" s="67" t="inlineStr">
        <is>
          <t>CMF</t>
        </is>
      </c>
      <c r="F52" s="15" t="inlineStr">
        <is>
          <t>CM Fee</t>
        </is>
      </c>
      <c r="G52" s="20" t="n">
        <v>78333</v>
      </c>
      <c r="H52" s="20" t="n">
        <v>14601</v>
      </c>
      <c r="I52" s="21" t="n">
        <v>78333</v>
      </c>
      <c r="J52" s="8">
        <f>IF(G52=0,0,H52/G52)</f>
        <v/>
      </c>
      <c r="K52" s="35" t="inlineStr">
        <is>
          <t>N/A</t>
        </is>
      </c>
      <c r="L52" s="8">
        <f>MIN(J52,1)</f>
        <v/>
      </c>
      <c r="M52" t="inlineStr">
        <is>
          <t>CM Fees</t>
        </is>
      </c>
      <c r="N52" s="7">
        <f>IF(E52="GC","1st Call","Other")</f>
        <v/>
      </c>
      <c r="O52" s="7">
        <f>IF(L52&gt;=1,"Complete",IF(L52&gt;0,"In Progress","Not Started"))</f>
        <v/>
      </c>
      <c r="Q52" s="35">
        <f>IFERROR(MID($A$1,FIND(" acq",$A$1)-4,4)*1,"")</f>
        <v/>
      </c>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7"/>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T173"/>
  <sheetViews>
    <sheetView zoomScaleNormal="100" workbookViewId="0">
      <pane xSplit="2" ySplit="4" topLeftCell="C5" activePane="bottomRight" state="frozen"/>
      <selection activeCell="A2" sqref="A2:D2"/>
      <selection pane="topRight" activeCell="A2" sqref="A2:D2"/>
      <selection pane="bottomLeft" activeCell="A2" sqref="A2:D2"/>
      <selection pane="bottomRight" activeCell="E27" sqref="E27"/>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Valera Riverside — 2025 acq · GC GL fallback</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126</v>
      </c>
      <c r="B5" s="7" t="inlineStr">
        <is>
          <t>84103.0</t>
        </is>
      </c>
      <c r="C5" s="7" t="inlineStr">
        <is>
          <t>Signage - Building identification</t>
        </is>
      </c>
      <c r="D5" s="40" t="inlineStr">
        <is>
          <t>*Per Kevin for Signage Change/Rebrand</t>
        </is>
      </c>
      <c r="E5" s="67" t="inlineStr">
        <is>
          <t>Capex</t>
        </is>
      </c>
      <c r="F5" s="7" t="inlineStr">
        <is>
          <t>Year 1</t>
        </is>
      </c>
      <c r="G5" s="20" t="n">
        <v>50000</v>
      </c>
      <c r="H5" s="20" t="n">
        <v>11160</v>
      </c>
      <c r="I5" s="21">
        <f>G5-H5</f>
        <v/>
      </c>
      <c r="J5" s="8">
        <f>IF(G5=0,0,H5/G5)</f>
        <v/>
      </c>
      <c r="K5" s="35" t="inlineStr">
        <is>
          <t>N/A</t>
        </is>
      </c>
      <c r="L5" s="8">
        <f>MIN(J5,1)</f>
        <v/>
      </c>
      <c r="M5" t="inlineStr">
        <is>
          <t>*Per Kevin for Signage Change/Rebrand</t>
        </is>
      </c>
      <c r="N5" s="7">
        <f>IF(E5="GC","1st Call","Other")</f>
        <v/>
      </c>
      <c r="O5" s="7">
        <f>IF(L5&gt;=1,"Complete",IF(L5&gt;0,"In Progress","Not Started"))</f>
        <v/>
      </c>
      <c r="Q5" s="35">
        <f>IFERROR(MID($A$1,FIND(" acq",$A$1)-4,4)*1,"")</f>
        <v/>
      </c>
      <c r="R5" s="7" t="n"/>
      <c r="S5" s="111" t="n"/>
    </row>
    <row r="6">
      <c r="A6" s="17" t="n">
        <v>120</v>
      </c>
      <c r="B6" s="7" t="inlineStr">
        <is>
          <t>84239.0</t>
        </is>
      </c>
      <c r="C6" s="7" t="inlineStr">
        <is>
          <t>Fire Stops</t>
        </is>
      </c>
      <c r="D6" s="40" t="inlineStr">
        <is>
          <t>Fire stops</t>
        </is>
      </c>
      <c r="E6" s="67" t="inlineStr">
        <is>
          <t>Capex</t>
        </is>
      </c>
      <c r="F6" s="7" t="inlineStr">
        <is>
          <t>Year 1</t>
        </is>
      </c>
      <c r="G6" s="20" t="n">
        <v>25480</v>
      </c>
      <c r="H6" s="20" t="n">
        <v>3345</v>
      </c>
      <c r="I6" s="21">
        <f>G6-H6</f>
        <v/>
      </c>
      <c r="J6" s="8">
        <f>IF(G6=0,0,H6/G6)</f>
        <v/>
      </c>
      <c r="K6" s="35" t="inlineStr">
        <is>
          <t>N/A</t>
        </is>
      </c>
      <c r="L6" s="8">
        <f>MIN(J6,1)</f>
        <v/>
      </c>
      <c r="M6" t="inlineStr">
        <is>
          <t>Fire stops</t>
        </is>
      </c>
      <c r="N6" s="7">
        <f>IF(E6="GC","1st Call","Other")</f>
        <v/>
      </c>
      <c r="O6" s="7">
        <f>IF(L6&gt;=1,"Complete",IF(L6&gt;0,"In Progress","Not Started"))</f>
        <v/>
      </c>
      <c r="Q6" s="35">
        <f>IFERROR(MID($A$1,FIND(" acq",$A$1)-4,4)*1,"")</f>
        <v/>
      </c>
      <c r="R6" s="7" t="n"/>
      <c r="S6" s="111" t="n"/>
    </row>
    <row r="7">
      <c r="A7" s="7" t="n">
        <v>28</v>
      </c>
      <c r="B7" s="7" t="inlineStr">
        <is>
          <t>84434.0</t>
        </is>
      </c>
      <c r="C7" s="7" t="inlineStr">
        <is>
          <t xml:space="preserve">Retaining walls </t>
        </is>
      </c>
      <c r="D7" s="40" t="inlineStr">
        <is>
          <t>Paint mural on retaining wall outside pool</t>
        </is>
      </c>
      <c r="E7" s="67" t="inlineStr">
        <is>
          <t>Capex</t>
        </is>
      </c>
      <c r="F7" s="7" t="inlineStr">
        <is>
          <t>Year 1</t>
        </is>
      </c>
      <c r="G7" s="20" t="n">
        <v>25000</v>
      </c>
      <c r="H7" s="20" t="n">
        <v>0</v>
      </c>
      <c r="I7" s="21">
        <f>G7-H7</f>
        <v/>
      </c>
      <c r="J7" s="8">
        <f>IF(G7=0,0,H7/G7)</f>
        <v/>
      </c>
      <c r="K7" s="35" t="inlineStr">
        <is>
          <t>N/A</t>
        </is>
      </c>
      <c r="L7" s="8">
        <f>MIN(J7,1)</f>
        <v/>
      </c>
      <c r="M7" t="inlineStr">
        <is>
          <t>Paint mural on retaining wall outside pool</t>
        </is>
      </c>
      <c r="N7" s="7">
        <f>IF(E7="GC","1st Call","Other")</f>
        <v/>
      </c>
      <c r="O7" s="7">
        <f>IF(L7&gt;=1,"Complete",IF(L7&gt;0,"In Progress","Not Started"))</f>
        <v/>
      </c>
      <c r="Q7" s="35">
        <f>IFERROR(MID($A$1,FIND(" acq",$A$1)-4,4)*1,"")</f>
        <v/>
      </c>
      <c r="R7" s="7" t="n"/>
      <c r="S7" s="111" t="n"/>
    </row>
    <row r="8">
      <c r="A8" s="17" t="n">
        <v>131</v>
      </c>
      <c r="B8" s="7" t="inlineStr">
        <is>
          <t>84190.0</t>
        </is>
      </c>
      <c r="C8" s="7" t="inlineStr">
        <is>
          <t>Fitness Center Remodel</t>
        </is>
      </c>
      <c r="D8" s="40" t="inlineStr">
        <is>
          <t>additional equipment</t>
        </is>
      </c>
      <c r="E8" s="67" t="inlineStr">
        <is>
          <t>Capex</t>
        </is>
      </c>
      <c r="F8" s="7" t="inlineStr">
        <is>
          <t>Year 1</t>
        </is>
      </c>
      <c r="G8" s="20" t="n">
        <v>20000</v>
      </c>
      <c r="H8" s="20" t="n">
        <v>1814</v>
      </c>
      <c r="I8" s="21">
        <f>G8-H8</f>
        <v/>
      </c>
      <c r="J8" s="8">
        <f>IF(G8=0,0,H8/G8)</f>
        <v/>
      </c>
      <c r="K8" s="35" t="inlineStr">
        <is>
          <t>N/A</t>
        </is>
      </c>
      <c r="L8" s="8">
        <f>MIN(J8,1)</f>
        <v/>
      </c>
      <c r="M8" t="inlineStr">
        <is>
          <t>additional equipment</t>
        </is>
      </c>
      <c r="N8" s="7">
        <f>IF(E8="GC","1st Call","Other")</f>
        <v/>
      </c>
      <c r="O8" s="7">
        <f>IF(L8&gt;=1,"Complete",IF(L8&gt;0,"In Progress","Not Started"))</f>
        <v/>
      </c>
      <c r="Q8" s="35">
        <f>IFERROR(MID($A$1,FIND(" acq",$A$1)-4,4)*1,"")</f>
        <v/>
      </c>
      <c r="R8" s="7" t="n"/>
      <c r="S8" s="111" t="n"/>
    </row>
    <row r="9">
      <c r="A9" s="7" t="n">
        <v>36</v>
      </c>
      <c r="B9" s="7" t="inlineStr">
        <is>
          <t>84195.0</t>
        </is>
      </c>
      <c r="C9" s="7" t="inlineStr">
        <is>
          <t>Pergola</t>
        </is>
      </c>
      <c r="D9" s="40" t="inlineStr">
        <is>
          <t>repair and stain bar and deck</t>
        </is>
      </c>
      <c r="E9" s="41" t="inlineStr">
        <is>
          <t>GC</t>
        </is>
      </c>
      <c r="F9" s="7" t="inlineStr">
        <is>
          <t>Year 1</t>
        </is>
      </c>
      <c r="G9" s="20" t="n">
        <v>9500</v>
      </c>
      <c r="H9" s="20" t="n">
        <v>0</v>
      </c>
      <c r="I9" s="21">
        <f>G9-H9</f>
        <v/>
      </c>
      <c r="J9" s="8">
        <f>IF(G9=0,0,H9/G9)</f>
        <v/>
      </c>
      <c r="K9" s="35" t="n">
        <v>4</v>
      </c>
      <c r="L9" s="8">
        <f>MIN(J9,1)</f>
        <v/>
      </c>
      <c r="M9" t="inlineStr">
        <is>
          <t>repair and stain bar and deck</t>
        </is>
      </c>
      <c r="N9" s="7">
        <f>IF(E9="GC","1st Call","Other")</f>
        <v/>
      </c>
      <c r="O9" s="7">
        <f>IF(L9&gt;=1,"Complete",IF(L9&gt;0,"In Progress","Not Started"))</f>
        <v/>
      </c>
      <c r="Q9" s="35">
        <f>IFERROR(MID($A$1,FIND(" acq",$A$1)-4,4)*1,"")</f>
        <v/>
      </c>
      <c r="R9" s="7" t="n"/>
      <c r="S9" s="111" t="n"/>
    </row>
    <row r="10">
      <c r="A10" s="17" t="n">
        <v>18</v>
      </c>
      <c r="B10" s="7" t="inlineStr">
        <is>
          <t>84361.0</t>
        </is>
      </c>
      <c r="C10" s="7" t="inlineStr">
        <is>
          <t>Repair / replace swimming pool pumps</t>
        </is>
      </c>
      <c r="D10" s="40" t="inlineStr">
        <is>
          <t>seal small cracks on pool deck</t>
        </is>
      </c>
      <c r="E10" s="41" t="inlineStr">
        <is>
          <t>GC</t>
        </is>
      </c>
      <c r="F10" s="7" t="inlineStr">
        <is>
          <t>Year 1</t>
        </is>
      </c>
      <c r="G10" s="20" t="n">
        <v>6500</v>
      </c>
      <c r="H10" s="20" t="n">
        <v>0</v>
      </c>
      <c r="I10" s="21">
        <f>G10-H10</f>
        <v/>
      </c>
      <c r="J10" s="8">
        <f>IF(G10=0,0,H10/G10)</f>
        <v/>
      </c>
      <c r="K10" s="35" t="n">
        <v>4</v>
      </c>
      <c r="L10" s="8">
        <f>MIN(J10,1)</f>
        <v/>
      </c>
      <c r="M10" t="inlineStr">
        <is>
          <t>seal small cracks on pool deck</t>
        </is>
      </c>
      <c r="N10" s="7">
        <f>IF(E10="GC","1st Call","Other")</f>
        <v/>
      </c>
      <c r="O10" s="7">
        <f>IF(L10&gt;=1,"Complete",IF(L10&gt;0,"In Progress","Not Started"))</f>
        <v/>
      </c>
      <c r="Q10" s="35">
        <f>IFERROR(MID($A$1,FIND(" acq",$A$1)-4,4)*1,"")</f>
        <v/>
      </c>
      <c r="R10" s="7" t="n"/>
      <c r="S10" s="111" t="n"/>
    </row>
    <row r="11" ht="30" customHeight="1">
      <c r="A11" s="7" t="n">
        <v>145</v>
      </c>
      <c r="B11" s="7" t="inlineStr">
        <is>
          <t>84211.0</t>
        </is>
      </c>
      <c r="C11" s="7" t="inlineStr">
        <is>
          <t>Security/ fire alarm systems</t>
        </is>
      </c>
      <c r="D11" s="40" t="inlineStr">
        <is>
          <t>Yellow, Non-Compliance tags were observed affixed to the sprinkler risers, dated May 2025.</t>
        </is>
      </c>
      <c r="E11" s="69" t="inlineStr">
        <is>
          <t>PMC</t>
        </is>
      </c>
      <c r="F11" s="7" t="inlineStr">
        <is>
          <t>Year 1</t>
        </is>
      </c>
      <c r="G11" s="20" t="n">
        <v>5000</v>
      </c>
      <c r="H11" s="20" t="n">
        <v>35874</v>
      </c>
      <c r="I11" s="21">
        <f>G11-H11</f>
        <v/>
      </c>
      <c r="J11" s="8">
        <f>IF(G11=0,0,H11/G11)</f>
        <v/>
      </c>
      <c r="K11" s="35" t="inlineStr">
        <is>
          <t>N/A</t>
        </is>
      </c>
      <c r="L11" s="8">
        <f>MIN(J11,1)</f>
        <v/>
      </c>
      <c r="M11" t="inlineStr">
        <is>
          <t>Yellow, Non-Compliance tags were observed affixed to the sprinkler risers, dated May 2025.</t>
        </is>
      </c>
      <c r="N11" s="7">
        <f>IF(E11="GC","1st Call","Other")</f>
        <v/>
      </c>
      <c r="O11" s="7">
        <f>IF(L11&gt;=1,"Complete",IF(L11&gt;0,"In Progress","Not Started"))</f>
        <v/>
      </c>
      <c r="Q11" s="35">
        <f>IFERROR(MID($A$1,FIND(" acq",$A$1)-4,4)*1,"")</f>
        <v/>
      </c>
      <c r="R11" s="7" t="n"/>
      <c r="S11" s="131" t="n">
        <v>46096</v>
      </c>
    </row>
    <row r="12">
      <c r="A12" s="17" t="n">
        <v>46</v>
      </c>
      <c r="B12" s="7" t="inlineStr">
        <is>
          <t>84203.0</t>
        </is>
      </c>
      <c r="C12" s="7" t="inlineStr">
        <is>
          <t>Outdoor Kitchen</t>
        </is>
      </c>
      <c r="D12" s="40" t="inlineStr">
        <is>
          <t>replace broken gas valve</t>
        </is>
      </c>
      <c r="E12" s="41" t="inlineStr">
        <is>
          <t>GC</t>
        </is>
      </c>
      <c r="F12" s="7" t="inlineStr">
        <is>
          <t>Year 1</t>
        </is>
      </c>
      <c r="G12" s="20" t="n">
        <v>3000</v>
      </c>
      <c r="H12" s="20" t="n">
        <v>0</v>
      </c>
      <c r="I12" s="21">
        <f>G12-H12</f>
        <v/>
      </c>
      <c r="J12" s="8">
        <f>IF(G12=0,0,H12/G12)</f>
        <v/>
      </c>
      <c r="K12" s="35" t="n">
        <v>4</v>
      </c>
      <c r="L12" s="8">
        <f>MIN(J12,1)</f>
        <v/>
      </c>
      <c r="M12" t="inlineStr">
        <is>
          <t>replace broken gas valve</t>
        </is>
      </c>
      <c r="N12" s="7">
        <f>IF(E12="GC","1st Call","Other")</f>
        <v/>
      </c>
      <c r="O12" s="7">
        <f>IF(L12&gt;=1,"Complete",IF(L12&gt;0,"In Progress","Not Started"))</f>
        <v/>
      </c>
      <c r="Q12" s="35">
        <f>IFERROR(MID($A$1,FIND(" acq",$A$1)-4,4)*1,"")</f>
        <v/>
      </c>
      <c r="R12" s="7" t="n"/>
      <c r="S12" s="111" t="n"/>
    </row>
    <row r="13">
      <c r="D13" s="40" t="n"/>
      <c r="E13" s="41" t="n"/>
      <c r="G13" s="20" t="n"/>
      <c r="H13" s="20" t="n"/>
      <c r="I13" s="21" t="n"/>
      <c r="J13" s="8" t="n"/>
      <c r="K13" s="35" t="n"/>
      <c r="L13" s="8" t="n"/>
      <c r="Q13" s="35" t="n"/>
      <c r="R13" s="7" t="n"/>
      <c r="S13" s="111" t="n"/>
    </row>
    <row r="14">
      <c r="C14" s="48" t="inlineStr">
        <is>
          <t>PROJECTS subtotal (excl. contingency/CM fee)</t>
        </is>
      </c>
      <c r="E14" s="68" t="n"/>
      <c r="G14" s="22">
        <f>SUM(G5:G12)</f>
        <v/>
      </c>
      <c r="H14" s="22">
        <f>SUM(H5:H12)</f>
        <v/>
      </c>
      <c r="I14" s="22">
        <f>SUM(I5:I12)</f>
        <v/>
      </c>
      <c r="J14" s="18">
        <f>IF(G14=0,0,H14/G14)</f>
        <v/>
      </c>
      <c r="K14" s="35" t="n"/>
      <c r="L14" s="8">
        <f>MIN(J14,1)</f>
        <v/>
      </c>
      <c r="O14" s="7">
        <f>IF(L14&gt;=1,"Complete",IF(L14&gt;0,"In Progress","Not Started"))</f>
        <v/>
      </c>
      <c r="Q14" s="35" t="n"/>
      <c r="R14" s="7" t="n"/>
      <c r="S14" s="111" t="n"/>
    </row>
    <row r="15">
      <c r="E15" s="52" t="n"/>
      <c r="K15" s="35" t="n"/>
      <c r="L15" s="8" t="n"/>
      <c r="Q15" s="35" t="n"/>
      <c r="R15" s="7" t="n"/>
      <c r="S15" s="111" t="n"/>
    </row>
    <row r="16">
      <c r="A16" s="7" t="n">
        <v>173</v>
      </c>
      <c r="B16" s="7" t="inlineStr">
        <is>
          <t>84505.0</t>
        </is>
      </c>
      <c r="C16" s="7" t="inlineStr">
        <is>
          <t>Construction Management Fee</t>
        </is>
      </c>
      <c r="D16" s="40" t="inlineStr">
        <is>
          <t>CM Fees</t>
        </is>
      </c>
      <c r="E16" s="67" t="inlineStr">
        <is>
          <t>CMF</t>
        </is>
      </c>
      <c r="F16" s="15" t="inlineStr">
        <is>
          <t>CM Fee</t>
        </is>
      </c>
      <c r="G16" s="20" t="n">
        <v>7585</v>
      </c>
      <c r="H16" s="20" t="n">
        <v>2396</v>
      </c>
      <c r="I16" s="21" t="n">
        <v>7585</v>
      </c>
      <c r="J16" s="8">
        <f>IF(G16=0,0,H16/G16)</f>
        <v/>
      </c>
      <c r="K16" s="35" t="inlineStr">
        <is>
          <t>N/A</t>
        </is>
      </c>
      <c r="L16" s="8">
        <f>MIN(J16,1)</f>
        <v/>
      </c>
      <c r="M16" t="inlineStr">
        <is>
          <t>CM Fees</t>
        </is>
      </c>
      <c r="N16" s="7">
        <f>IF(E16="GC","1st Call","Other")</f>
        <v/>
      </c>
      <c r="O16" s="7">
        <f>IF(L16&gt;=1,"Complete",IF(L16&gt;0,"In Progress","Not Started"))</f>
        <v/>
      </c>
      <c r="Q16" s="35">
        <f>IFERROR(MID($A$1,FIND(" acq",$A$1)-4,4)*1,"")</f>
        <v/>
      </c>
      <c r="R16" s="7" t="n"/>
      <c r="S16" s="111" t="n"/>
    </row>
    <row r="17">
      <c r="A17" s="7" t="n">
        <v>172</v>
      </c>
      <c r="B17" s="7" t="inlineStr">
        <is>
          <t>84510.0</t>
        </is>
      </c>
      <c r="C17" s="7" t="inlineStr">
        <is>
          <t>Contingency</t>
        </is>
      </c>
      <c r="D17" s="40" t="inlineStr">
        <is>
          <t>Contingency Amount</t>
        </is>
      </c>
      <c r="E17" s="67" t="inlineStr">
        <is>
          <t>CON</t>
        </is>
      </c>
      <c r="F17" s="15" t="inlineStr">
        <is>
          <t>Contingency</t>
        </is>
      </c>
      <c r="G17" s="20" t="n">
        <v>7224</v>
      </c>
      <c r="H17" s="20" t="n">
        <v>0</v>
      </c>
      <c r="I17" s="21" t="n">
        <v>7224</v>
      </c>
      <c r="J17" s="8">
        <f>IF(G17=0,0,H17/G17)</f>
        <v/>
      </c>
      <c r="K17" s="35" t="inlineStr">
        <is>
          <t>N/A</t>
        </is>
      </c>
      <c r="L17" s="8">
        <f>MIN(J17,1)</f>
        <v/>
      </c>
      <c r="M17" t="inlineStr">
        <is>
          <t>Contingency Amount</t>
        </is>
      </c>
      <c r="N17" s="7">
        <f>IF(E17="GC","1st Call","Other")</f>
        <v/>
      </c>
      <c r="O17" s="7">
        <f>IF(L17&gt;=1,"Complete",IF(L17&gt;0,"In Progress","Not Started"))</f>
        <v/>
      </c>
      <c r="Q17" s="35">
        <f>IFERROR(MID($A$1,FIND(" acq",$A$1)-4,4)*1,"")</f>
        <v/>
      </c>
      <c r="R17" s="7" t="n"/>
      <c r="S17" s="111" t="n"/>
    </row>
    <row r="18">
      <c r="K18" s="35" t="n"/>
      <c r="L18" s="8" t="n"/>
      <c r="Q18" s="35" t="n"/>
      <c r="R18" s="7" t="n"/>
      <c r="S18" s="111" t="n"/>
    </row>
    <row r="19">
      <c r="K19" s="35" t="n"/>
      <c r="L19" s="8" t="n"/>
      <c r="Q19" s="35" t="n"/>
      <c r="R19" s="7" t="n"/>
      <c r="S19" s="111" t="n"/>
    </row>
    <row r="20">
      <c r="K20" s="35" t="n"/>
      <c r="L20" s="8" t="n"/>
      <c r="Q20" s="35" t="n"/>
      <c r="R20" s="7" t="n"/>
      <c r="S20" s="111" t="n"/>
    </row>
    <row r="21">
      <c r="K21" s="35" t="n"/>
      <c r="L21" s="8" t="n"/>
      <c r="Q21" s="35" t="n"/>
      <c r="R21" s="7" t="n"/>
      <c r="S21" s="111" t="n"/>
    </row>
    <row r="22">
      <c r="K22" s="35" t="n"/>
      <c r="L22" s="8" t="n"/>
      <c r="Q22" s="35" t="n"/>
      <c r="R22" s="7" t="n"/>
      <c r="S22" s="111" t="n"/>
    </row>
    <row r="23">
      <c r="K23" s="35" t="n"/>
      <c r="L23" s="8" t="n"/>
      <c r="Q23" s="35" t="n"/>
      <c r="R23" s="7" t="n"/>
      <c r="S23" s="111" t="n"/>
    </row>
    <row r="24">
      <c r="K24" s="35" t="n"/>
      <c r="L24" s="8" t="n"/>
      <c r="Q24" s="35" t="n"/>
      <c r="R24" s="7" t="n"/>
      <c r="S24" s="111" t="n"/>
    </row>
    <row r="25">
      <c r="K25" s="35" t="n"/>
      <c r="L25" s="8" t="n"/>
      <c r="Q25" s="35" t="n"/>
      <c r="R25" s="7" t="n"/>
      <c r="S25" s="111" t="n"/>
    </row>
    <row r="26">
      <c r="K26" s="35" t="n"/>
      <c r="L26" s="8" t="n"/>
      <c r="Q26" s="35" t="n"/>
      <c r="R26" s="7" t="n"/>
      <c r="S26" s="111" t="n"/>
    </row>
    <row r="27">
      <c r="K27" s="35" t="n"/>
      <c r="L27" s="8" t="n"/>
      <c r="Q27" s="35" t="n"/>
      <c r="R27" s="7" t="n"/>
      <c r="S27" s="111" t="n"/>
    </row>
    <row r="28">
      <c r="K28" s="35" t="n"/>
      <c r="L28" s="8" t="n"/>
      <c r="Q28" s="35" t="n"/>
      <c r="R28" s="7" t="n"/>
      <c r="S28" s="111" t="n"/>
    </row>
    <row r="29">
      <c r="K29" s="35" t="n"/>
      <c r="L29" s="8" t="n"/>
      <c r="Q29" s="35" t="n"/>
      <c r="R29" s="7" t="n"/>
      <c r="S29" s="111" t="n"/>
    </row>
    <row r="30">
      <c r="K30" s="35" t="n"/>
      <c r="L30" s="8" t="n"/>
      <c r="Q30" s="35" t="n"/>
      <c r="R30" s="7" t="n"/>
      <c r="S30" s="111" t="n"/>
    </row>
    <row r="31">
      <c r="K31" s="35" t="n"/>
      <c r="L31" s="8" t="n"/>
      <c r="Q31" s="35" t="n"/>
      <c r="R31" s="7" t="n"/>
      <c r="S31" s="111" t="n"/>
    </row>
    <row r="32">
      <c r="K32" s="35" t="n"/>
      <c r="L32" s="8" t="n"/>
      <c r="Q32" s="35" t="n"/>
      <c r="R32" s="7" t="n"/>
      <c r="S32" s="111" t="n"/>
    </row>
    <row r="33">
      <c r="K33" s="35" t="n"/>
      <c r="L33" s="8" t="n"/>
      <c r="Q33" s="35" t="n"/>
      <c r="R33" s="7" t="n"/>
      <c r="S33" s="111" t="n"/>
    </row>
    <row r="34">
      <c r="K34" s="35" t="n"/>
      <c r="L34" s="8" t="n"/>
      <c r="Q34" s="35" t="n"/>
      <c r="R34" s="7" t="n"/>
      <c r="S34" s="111" t="n"/>
    </row>
    <row r="35">
      <c r="K35" s="35" t="n"/>
      <c r="L35" s="8" t="n"/>
      <c r="Q35" s="35" t="n"/>
      <c r="R35" s="7" t="n"/>
      <c r="S35" s="111" t="n"/>
    </row>
    <row r="36">
      <c r="K36" s="35" t="n"/>
      <c r="L36" s="8" t="n"/>
      <c r="Q36" s="35" t="n"/>
      <c r="R36" s="7" t="n"/>
      <c r="S36" s="111" t="n"/>
    </row>
    <row r="37">
      <c r="K37" s="35" t="n"/>
      <c r="L37" s="8" t="n"/>
      <c r="Q37" s="35" t="n"/>
      <c r="R37" s="7" t="n"/>
      <c r="S37" s="111" t="n"/>
    </row>
    <row r="38">
      <c r="K38" s="35" t="n"/>
      <c r="S38" s="112" t="n"/>
    </row>
    <row r="39">
      <c r="K39" s="35" t="n"/>
      <c r="L39" s="18" t="n"/>
      <c r="M39" s="48" t="n"/>
      <c r="N39" s="48" t="n"/>
      <c r="O39" s="48" t="n"/>
      <c r="P39" s="48" t="n"/>
      <c r="Q39" s="18" t="n"/>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12"/>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T173"/>
  <sheetViews>
    <sheetView zoomScaleNormal="100" workbookViewId="0">
      <pane xSplit="2" ySplit="4" topLeftCell="C18" activePane="bottomRight" state="frozen"/>
      <selection activeCell="A2" sqref="A2:D2"/>
      <selection pane="topRight" activeCell="A2" sqref="A2:D2"/>
      <selection pane="bottomLeft" activeCell="A2" sqref="A2:D2"/>
      <selection pane="bottomRight" activeCell="K1" sqref="K1:K104857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Windward — 2025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30" customHeight="1">
      <c r="A5" s="7" t="n">
        <v>167</v>
      </c>
      <c r="B5" s="7" t="inlineStr">
        <is>
          <t>84330</t>
        </is>
      </c>
      <c r="C5" s="7" t="inlineStr">
        <is>
          <t>Electrical Panel Disconnects &amp; Meter Banks</t>
        </is>
      </c>
      <c r="D5" s="40" t="inlineStr">
        <is>
          <t>Vistria: raise electrical panel replacements up front @ $2,300 a unit</t>
        </is>
      </c>
      <c r="E5" s="41" t="inlineStr">
        <is>
          <t>GC</t>
        </is>
      </c>
      <c r="F5" s="7" t="inlineStr">
        <is>
          <t>Year 1</t>
        </is>
      </c>
      <c r="G5" s="20" t="n">
        <v>676200</v>
      </c>
      <c r="H5" s="20" t="n">
        <v>202860</v>
      </c>
      <c r="I5" s="21">
        <f>G5-H5</f>
        <v/>
      </c>
      <c r="J5" s="8">
        <f>IF(G5=0,0,H5/G5)</f>
        <v/>
      </c>
      <c r="K5" s="35" t="n">
        <v>3</v>
      </c>
      <c r="L5" s="8">
        <f>MIN(J5,1)</f>
        <v/>
      </c>
      <c r="M5" t="inlineStr">
        <is>
          <t>Vistria: raise electrical panel replacements up front @ $2,300 a unit</t>
        </is>
      </c>
      <c r="N5" s="7">
        <f>IF(E5="GC","1st Call","Other")</f>
        <v/>
      </c>
      <c r="O5" s="7">
        <f>IF(L5&gt;=1,"Complete",IF(L5&gt;0,"In Progress","Not Started"))</f>
        <v/>
      </c>
      <c r="Q5" s="35">
        <f>IFERROR(MID($A$1,FIND(" acq",$A$1)-4,4)*1,"")</f>
        <v/>
      </c>
      <c r="R5" s="7" t="n"/>
      <c r="S5" s="111" t="n"/>
    </row>
    <row r="6" ht="45" customHeight="1">
      <c r="A6" s="17" t="n">
        <v>95</v>
      </c>
      <c r="B6" s="7" t="inlineStr">
        <is>
          <t>84206</t>
        </is>
      </c>
      <c r="C6" s="7" t="inlineStr">
        <is>
          <t>Exterior building</t>
        </is>
      </c>
      <c r="D6" s="40" t="inlineStr">
        <is>
          <t>Capitalized year 5 work: exterior painting, repairing stucco, replacing wood trim, replacing siding (Decreased by $38,019 and moved to  BTL in Yr 3)</t>
        </is>
      </c>
      <c r="E6" s="67" t="inlineStr">
        <is>
          <t>Capex</t>
        </is>
      </c>
      <c r="F6" s="7" t="inlineStr">
        <is>
          <t>Year 1</t>
        </is>
      </c>
      <c r="G6" s="20" t="n">
        <v>359000</v>
      </c>
      <c r="H6" s="20" t="n">
        <v>371</v>
      </c>
      <c r="I6" s="21">
        <f>G6-H6</f>
        <v/>
      </c>
      <c r="J6" s="8">
        <f>IF(G6=0,0,H6/G6)</f>
        <v/>
      </c>
      <c r="K6" s="35" t="inlineStr">
        <is>
          <t>N/A</t>
        </is>
      </c>
      <c r="L6" s="8">
        <f>MIN(J6,1)</f>
        <v/>
      </c>
      <c r="M6" t="inlineStr">
        <is>
          <t>Capitalized year 5 work: exterior painting, repairing stucco, replacing wood trim, replacing siding (Decreased by $38,019 and moved to  BTL in Yr 3)</t>
        </is>
      </c>
      <c r="N6" s="7">
        <f>IF(E6="GC","1st Call","Other")</f>
        <v/>
      </c>
      <c r="O6" s="7">
        <f>IF(L6&gt;=1,"Complete",IF(L6&gt;0,"In Progress","Not Started"))</f>
        <v/>
      </c>
      <c r="Q6" s="35">
        <f>IFERROR(MID($A$1,FIND(" acq",$A$1)-4,4)*1,"")</f>
        <v/>
      </c>
      <c r="R6" s="7" t="n"/>
      <c r="S6" s="111" t="n"/>
    </row>
    <row r="7" ht="30" customHeight="1">
      <c r="A7" s="7" t="n">
        <v>115</v>
      </c>
      <c r="B7" s="7" t="inlineStr">
        <is>
          <t>84304.0</t>
        </is>
      </c>
      <c r="C7" s="7" t="inlineStr">
        <is>
          <t>Doors</t>
        </is>
      </c>
      <c r="D7" s="40" t="inlineStr">
        <is>
          <t>Cost Reallocation from BTL Yr1: replace sliding doors at turnover (40% in Yr 1, 30% in Yr 2, 20% in Yr 3, and 10% in Yr 4)</t>
        </is>
      </c>
      <c r="E7" s="67" t="inlineStr">
        <is>
          <t>Capex</t>
        </is>
      </c>
      <c r="F7" s="7" t="inlineStr">
        <is>
          <t>Year 1</t>
        </is>
      </c>
      <c r="G7" s="20" t="n">
        <v>180000</v>
      </c>
      <c r="H7" s="20" t="n">
        <v>1022</v>
      </c>
      <c r="I7" s="21">
        <f>G7-H7</f>
        <v/>
      </c>
      <c r="J7" s="8">
        <f>IF(G7=0,0,H7/G7)</f>
        <v/>
      </c>
      <c r="K7" s="35" t="inlineStr">
        <is>
          <t>N/A</t>
        </is>
      </c>
      <c r="L7" s="8">
        <f>MIN(J7,1)</f>
        <v/>
      </c>
      <c r="M7" t="inlineStr">
        <is>
          <t>Cost Reallocation from BTL Yr1: replace sliding doors at turnover (40% in Yr 1, 30% in Yr 2, 20% in Yr 3, and 10% in Yr 4)</t>
        </is>
      </c>
      <c r="N7" s="7">
        <f>IF(E7="GC","1st Call","Other")</f>
        <v/>
      </c>
      <c r="O7" s="7">
        <f>IF(L7&gt;=1,"Complete",IF(L7&gt;0,"In Progress","Not Started"))</f>
        <v/>
      </c>
      <c r="Q7" s="35">
        <f>IFERROR(MID($A$1,FIND(" acq",$A$1)-4,4)*1,"")</f>
        <v/>
      </c>
      <c r="R7" s="7" t="n"/>
      <c r="S7" s="111" t="n"/>
    </row>
    <row r="8" ht="30" customHeight="1">
      <c r="A8" s="17" t="n">
        <v>16</v>
      </c>
      <c r="B8" s="7" t="inlineStr">
        <is>
          <t>84204</t>
        </is>
      </c>
      <c r="C8" s="7" t="inlineStr">
        <is>
          <t xml:space="preserve">Asphalt Coating </t>
        </is>
      </c>
      <c r="D8" s="40" t="inlineStr">
        <is>
          <t>PNA: Seal Coat and Crack Fill (Decreased by $127380 and moved BTL in Yr 5)</t>
        </is>
      </c>
      <c r="E8" s="41" t="inlineStr">
        <is>
          <t>GC</t>
        </is>
      </c>
      <c r="F8" s="7" t="inlineStr">
        <is>
          <t>Year 1</t>
        </is>
      </c>
      <c r="G8" s="20" t="n">
        <v>144000</v>
      </c>
      <c r="H8" s="20" t="n">
        <v>43200</v>
      </c>
      <c r="I8" s="21">
        <f>G8-H8</f>
        <v/>
      </c>
      <c r="J8" s="8">
        <f>IF(G8=0,0,H8/G8)</f>
        <v/>
      </c>
      <c r="K8" s="35" t="n">
        <v>3</v>
      </c>
      <c r="L8" s="8">
        <f>MIN(J8,1)</f>
        <v/>
      </c>
      <c r="M8" t="inlineStr">
        <is>
          <t>PNA: Seal Coat and Crack Fill (Decreased by $127380 and moved BTL in Yr 5)</t>
        </is>
      </c>
      <c r="N8" s="7">
        <f>IF(E8="GC","1st Call","Other")</f>
        <v/>
      </c>
      <c r="O8" s="7">
        <f>IF(L8&gt;=1,"Complete",IF(L8&gt;0,"In Progress","Not Started"))</f>
        <v/>
      </c>
      <c r="Q8" s="35">
        <f>IFERROR(MID($A$1,FIND(" acq",$A$1)-4,4)*1,"")</f>
        <v/>
      </c>
      <c r="R8" s="7" t="n"/>
      <c r="S8" s="111" t="n"/>
    </row>
    <row r="9">
      <c r="A9" s="7" t="n">
        <v>15</v>
      </c>
      <c r="B9" s="7" t="inlineStr">
        <is>
          <t>84303</t>
        </is>
      </c>
      <c r="C9" s="7" t="inlineStr">
        <is>
          <t>Landscape Cleanup and Enhancements</t>
        </is>
      </c>
      <c r="D9" s="40" t="inlineStr">
        <is>
          <t>Tree trimming (Added in after PNA/Site Visit)</t>
        </is>
      </c>
      <c r="E9" s="67" t="inlineStr">
        <is>
          <t>Capex</t>
        </is>
      </c>
      <c r="F9" s="7" t="inlineStr">
        <is>
          <t>Year 1</t>
        </is>
      </c>
      <c r="G9" s="20" t="n">
        <v>50000</v>
      </c>
      <c r="H9" s="20" t="n">
        <v>19200</v>
      </c>
      <c r="I9" s="21">
        <f>G9-H9</f>
        <v/>
      </c>
      <c r="J9" s="8">
        <f>IF(G9=0,0,H9/G9)</f>
        <v/>
      </c>
      <c r="K9" s="35" t="inlineStr">
        <is>
          <t>N/A</t>
        </is>
      </c>
      <c r="L9" s="8">
        <f>MIN(J9,1)</f>
        <v/>
      </c>
      <c r="M9" t="inlineStr">
        <is>
          <t>Tree trimming (Added in after PNA/Site Visit)</t>
        </is>
      </c>
      <c r="N9" s="7">
        <f>IF(E9="GC","1st Call","Other")</f>
        <v/>
      </c>
      <c r="O9" s="7">
        <f>IF(L9&gt;=1,"Complete",IF(L9&gt;0,"In Progress","Not Started"))</f>
        <v/>
      </c>
      <c r="Q9" s="35">
        <f>IFERROR(MID($A$1,FIND(" acq",$A$1)-4,4)*1,"")</f>
        <v/>
      </c>
      <c r="R9" s="7" t="n"/>
      <c r="S9" s="111" t="n"/>
    </row>
    <row r="10" ht="30" customHeight="1">
      <c r="A10" s="17" t="n">
        <v>125</v>
      </c>
      <c r="B10" s="7" t="inlineStr">
        <is>
          <t>84103</t>
        </is>
      </c>
      <c r="C10" s="7" t="inlineStr">
        <is>
          <t>Signage - Site</t>
        </is>
      </c>
      <c r="D10" s="40" t="inlineStr">
        <is>
          <t>Post: Adding in signage to account for switching from Cortland signage</t>
        </is>
      </c>
      <c r="E10" s="67" t="inlineStr">
        <is>
          <t>Capex</t>
        </is>
      </c>
      <c r="F10" s="7" t="inlineStr">
        <is>
          <t>Year 1</t>
        </is>
      </c>
      <c r="G10" s="20" t="n">
        <v>50000</v>
      </c>
      <c r="H10" s="20" t="n">
        <v>24718</v>
      </c>
      <c r="I10" s="21">
        <f>G10-H10</f>
        <v/>
      </c>
      <c r="J10" s="8">
        <f>IF(G10=0,0,H10/G10)</f>
        <v/>
      </c>
      <c r="K10" s="35" t="inlineStr">
        <is>
          <t>N/A</t>
        </is>
      </c>
      <c r="L10" s="8">
        <f>MIN(J10,1)</f>
        <v/>
      </c>
      <c r="M10" t="inlineStr">
        <is>
          <t>Post: Adding in signage to account for switching from Cortland signage</t>
        </is>
      </c>
      <c r="N10" s="7">
        <f>IF(E10="GC","1st Call","Other")</f>
        <v/>
      </c>
      <c r="O10" s="7">
        <f>IF(L10&gt;=1,"Complete",IF(L10&gt;0,"In Progress","Not Started"))</f>
        <v/>
      </c>
      <c r="Q10" s="35">
        <f>IFERROR(MID($A$1,FIND(" acq",$A$1)-4,4)*1,"")</f>
        <v/>
      </c>
      <c r="R10" s="7" t="n"/>
      <c r="S10" s="111" t="n"/>
    </row>
    <row r="11" ht="30" customHeight="1">
      <c r="A11" s="7" t="n">
        <v>106</v>
      </c>
      <c r="B11" s="7" t="inlineStr">
        <is>
          <t>84431.0</t>
        </is>
      </c>
      <c r="C11" s="7" t="inlineStr">
        <is>
          <t xml:space="preserve">Flooring </t>
        </is>
      </c>
      <c r="D11" s="40" t="inlineStr">
        <is>
          <t>Cost Reallocation from BTL Yr1: Adjusted amount to reflect replacing one unit's floors per month ($3k per turn)</t>
        </is>
      </c>
      <c r="E11" s="67" t="inlineStr">
        <is>
          <t>Capex</t>
        </is>
      </c>
      <c r="F11" s="7" t="inlineStr">
        <is>
          <t>Year 1</t>
        </is>
      </c>
      <c r="G11" s="20" t="n">
        <v>36000</v>
      </c>
      <c r="H11" s="20" t="n">
        <v>0</v>
      </c>
      <c r="I11" s="21">
        <f>G11-H11</f>
        <v/>
      </c>
      <c r="J11" s="8">
        <f>IF(G11=0,0,H11/G11)</f>
        <v/>
      </c>
      <c r="K11" s="35" t="inlineStr">
        <is>
          <t>N/A</t>
        </is>
      </c>
      <c r="L11" s="8">
        <f>MIN(J11,1)</f>
        <v/>
      </c>
      <c r="M11" t="inlineStr">
        <is>
          <t>Cost Reallocation from BTL Yr1: Adjusted amount to reflect replacing one unit's floors per month ($3k per turn)</t>
        </is>
      </c>
      <c r="N11" s="7">
        <f>IF(E11="GC","1st Call","Other")</f>
        <v/>
      </c>
      <c r="O11" s="7">
        <f>IF(L11&gt;=1,"Complete",IF(L11&gt;0,"In Progress","Not Started"))</f>
        <v/>
      </c>
      <c r="Q11" s="35">
        <f>IFERROR(MID($A$1,FIND(" acq",$A$1)-4,4)*1,"")</f>
        <v/>
      </c>
      <c r="R11" s="7" t="n"/>
      <c r="S11" s="111" t="n"/>
    </row>
    <row r="12" ht="30" customHeight="1">
      <c r="A12" s="17" t="n">
        <v>168</v>
      </c>
      <c r="B12" s="7" t="inlineStr">
        <is>
          <t>84210</t>
        </is>
      </c>
      <c r="C12" s="7" t="inlineStr">
        <is>
          <t>Common area light fixtures</t>
        </is>
      </c>
      <c r="D12" s="40" t="inlineStr">
        <is>
          <t>Vistria: address adding exterior lighting around mailbox area (includes other lighting enhancements)</t>
        </is>
      </c>
      <c r="E12" s="41" t="inlineStr">
        <is>
          <t>GC</t>
        </is>
      </c>
      <c r="F12" s="7" t="inlineStr">
        <is>
          <t>Year 1</t>
        </is>
      </c>
      <c r="G12" s="20" t="n">
        <v>35000</v>
      </c>
      <c r="H12" s="20" t="n">
        <v>10500</v>
      </c>
      <c r="I12" s="21">
        <f>G12-H12</f>
        <v/>
      </c>
      <c r="J12" s="8">
        <f>IF(G12=0,0,H12/G12)</f>
        <v/>
      </c>
      <c r="K12" s="35" t="n">
        <v>3</v>
      </c>
      <c r="L12" s="8">
        <f>MIN(J12,1)</f>
        <v/>
      </c>
      <c r="M12" t="inlineStr">
        <is>
          <t>Vistria: address adding exterior lighting around mailbox area (includes other lighting enhancements)</t>
        </is>
      </c>
      <c r="N12" s="7">
        <f>IF(E12="GC","1st Call","Other")</f>
        <v/>
      </c>
      <c r="O12" s="7">
        <f>IF(L12&gt;=1,"Complete",IF(L12&gt;0,"In Progress","Not Started"))</f>
        <v/>
      </c>
      <c r="Q12" s="35">
        <f>IFERROR(MID($A$1,FIND(" acq",$A$1)-4,4)*1,"")</f>
        <v/>
      </c>
      <c r="R12" s="7" t="n"/>
      <c r="S12" s="111" t="n"/>
    </row>
    <row r="13" ht="30" customHeight="1">
      <c r="A13" s="7" t="n">
        <v>105</v>
      </c>
      <c r="B13" s="7" t="inlineStr">
        <is>
          <t>84431.0</t>
        </is>
      </c>
      <c r="C13" s="7" t="inlineStr">
        <is>
          <t>Appliances Package</t>
        </is>
      </c>
      <c r="D13" s="40" t="inlineStr">
        <is>
          <t>Cost Reallocation from BTL Yr1: Adjusted amount to reflect appliance actuals on Cortland's past BTL</t>
        </is>
      </c>
      <c r="E13" s="67" t="inlineStr">
        <is>
          <t>Capex</t>
        </is>
      </c>
      <c r="F13" s="7" t="inlineStr">
        <is>
          <t>Year 1</t>
        </is>
      </c>
      <c r="G13" s="20" t="n">
        <v>29680</v>
      </c>
      <c r="H13" s="20" t="n">
        <v>0</v>
      </c>
      <c r="I13" s="21">
        <f>G13-H13</f>
        <v/>
      </c>
      <c r="J13" s="8">
        <f>IF(G13=0,0,H13/G13)</f>
        <v/>
      </c>
      <c r="K13" s="35" t="inlineStr">
        <is>
          <t>N/A</t>
        </is>
      </c>
      <c r="L13" s="8">
        <f>MIN(J13,1)</f>
        <v/>
      </c>
      <c r="M13" t="inlineStr">
        <is>
          <t>Cost Reallocation from BTL Yr1: Adjusted amount to reflect appliance actuals on Cortland's past BTL</t>
        </is>
      </c>
      <c r="N13" s="7">
        <f>IF(E13="GC","1st Call","Other")</f>
        <v/>
      </c>
      <c r="O13" s="7">
        <f>IF(L13&gt;=1,"Complete",IF(L13&gt;0,"In Progress","Not Started"))</f>
        <v/>
      </c>
      <c r="Q13" s="35">
        <f>IFERROR(MID($A$1,FIND(" acq",$A$1)-4,4)*1,"")</f>
        <v/>
      </c>
      <c r="R13" s="7" t="n"/>
      <c r="S13" s="111" t="n"/>
    </row>
    <row r="14">
      <c r="A14" s="17" t="n">
        <v>120</v>
      </c>
      <c r="B14" s="7" t="inlineStr">
        <is>
          <t>84211</t>
        </is>
      </c>
      <c r="C14" s="7" t="inlineStr">
        <is>
          <t>Fire Stops</t>
        </is>
      </c>
      <c r="D14" s="40" t="inlineStr">
        <is>
          <t>PNA: Fire stops</t>
        </is>
      </c>
      <c r="E14" s="67" t="inlineStr">
        <is>
          <t>Capex</t>
        </is>
      </c>
      <c r="F14" s="7" t="inlineStr">
        <is>
          <t>Year 1</t>
        </is>
      </c>
      <c r="G14" s="20" t="n">
        <v>28812</v>
      </c>
      <c r="H14" s="20" t="n">
        <v>24990</v>
      </c>
      <c r="I14" s="21">
        <f>G14-H14</f>
        <v/>
      </c>
      <c r="J14" s="8">
        <f>IF(G14=0,0,H14/G14)</f>
        <v/>
      </c>
      <c r="K14" s="35" t="inlineStr">
        <is>
          <t>N/A</t>
        </is>
      </c>
      <c r="L14" s="8">
        <f>MIN(J14,1)</f>
        <v/>
      </c>
      <c r="M14" t="inlineStr">
        <is>
          <t>PNA: Fire stops</t>
        </is>
      </c>
      <c r="N14" s="7">
        <f>IF(E14="GC","1st Call","Other")</f>
        <v/>
      </c>
      <c r="O14" s="7">
        <f>IF(L14&gt;=1,"Complete",IF(L14&gt;0,"In Progress","Not Started"))</f>
        <v/>
      </c>
      <c r="Q14" s="35">
        <f>IFERROR(MID($A$1,FIND(" acq",$A$1)-4,4)*1,"")</f>
        <v/>
      </c>
      <c r="R14" s="7" t="n"/>
      <c r="S14" s="111" t="n"/>
    </row>
    <row r="15" ht="30" customHeight="1">
      <c r="A15" s="7" t="n">
        <v>21</v>
      </c>
      <c r="B15" s="7" t="inlineStr">
        <is>
          <t>84201</t>
        </is>
      </c>
      <c r="C15" s="7" t="inlineStr">
        <is>
          <t>Stripe parking areas</t>
        </is>
      </c>
      <c r="D15" s="40" t="inlineStr">
        <is>
          <t>Stripe Parking Lot
Decreased $34,115 and moved BTL in Yr 9</t>
        </is>
      </c>
      <c r="E15" s="41" t="inlineStr">
        <is>
          <t>GC</t>
        </is>
      </c>
      <c r="F15" s="7" t="inlineStr">
        <is>
          <t>Year 1</t>
        </is>
      </c>
      <c r="G15" s="20" t="n">
        <v>28000</v>
      </c>
      <c r="H15" s="20" t="n">
        <v>8400</v>
      </c>
      <c r="I15" s="21">
        <f>G15-H15</f>
        <v/>
      </c>
      <c r="J15" s="8">
        <f>IF(G15=0,0,H15/G15)</f>
        <v/>
      </c>
      <c r="K15" s="35" t="n">
        <v>3</v>
      </c>
      <c r="L15" s="8">
        <f>MIN(J15,1)</f>
        <v/>
      </c>
      <c r="M15" t="inlineStr">
        <is>
          <t>Stripe Parking Lot
Decreased $34,115 and moved BTL in Yr 9</t>
        </is>
      </c>
      <c r="N15" s="7">
        <f>IF(E15="GC","1st Call","Other")</f>
        <v/>
      </c>
      <c r="O15" s="7">
        <f>IF(L15&gt;=1,"Complete",IF(L15&gt;0,"In Progress","Not Started"))</f>
        <v/>
      </c>
      <c r="Q15" s="35">
        <f>IFERROR(MID($A$1,FIND(" acq",$A$1)-4,4)*1,"")</f>
        <v/>
      </c>
      <c r="R15" s="7" t="n"/>
      <c r="S15" s="111" t="n"/>
    </row>
    <row r="16">
      <c r="A16" s="17" t="n">
        <v>162</v>
      </c>
      <c r="B16" s="7" t="inlineStr">
        <is>
          <t>84218.0</t>
        </is>
      </c>
      <c r="C16" s="7" t="inlineStr">
        <is>
          <t>Replace AC condenser</t>
        </is>
      </c>
      <c r="D16" s="40" t="inlineStr">
        <is>
          <t>PNA: Add insulation to Condensing unit lines</t>
        </is>
      </c>
      <c r="E16" s="41" t="inlineStr">
        <is>
          <t>GC</t>
        </is>
      </c>
      <c r="F16" s="7" t="inlineStr">
        <is>
          <t>Year 1</t>
        </is>
      </c>
      <c r="G16" s="20" t="n">
        <v>26000</v>
      </c>
      <c r="H16" s="20" t="n">
        <v>7800</v>
      </c>
      <c r="I16" s="21">
        <f>G16-H16</f>
        <v/>
      </c>
      <c r="J16" s="8">
        <f>IF(G16=0,0,H16/G16)</f>
        <v/>
      </c>
      <c r="K16" s="35" t="n">
        <v>3</v>
      </c>
      <c r="L16" s="8">
        <f>MIN(J16,1)</f>
        <v/>
      </c>
      <c r="M16" t="inlineStr">
        <is>
          <t>PNA: Add insulation to Condensing unit lines</t>
        </is>
      </c>
      <c r="N16" s="7">
        <f>IF(E16="GC","1st Call","Other")</f>
        <v/>
      </c>
      <c r="O16" s="7">
        <f>IF(L16&gt;=1,"Complete",IF(L16&gt;0,"In Progress","Not Started"))</f>
        <v/>
      </c>
      <c r="Q16" s="35">
        <f>IFERROR(MID($A$1,FIND(" acq",$A$1)-4,4)*1,"")</f>
        <v/>
      </c>
      <c r="R16" s="7" t="n"/>
      <c r="S16" s="111" t="n"/>
    </row>
    <row r="17" ht="90" customHeight="1">
      <c r="A17" s="7" t="n">
        <v>22</v>
      </c>
      <c r="B17" s="7" t="inlineStr">
        <is>
          <t>84204</t>
        </is>
      </c>
      <c r="C17" s="7" t="inlineStr">
        <is>
          <t>Pavement Repairs</t>
        </is>
      </c>
      <c r="D17" s="40" t="inlineStr">
        <is>
          <t>PNA: Repair potholes
Lender PCA/Equity PCA: Damaged pavement consisting of linear cracking and alligator cracking, was observed in one high traffic area near the tennis courts and isolated areas at the south side of the property. Potholes and surface raveling was present at the drive aisles. Repairs are recommended.</t>
        </is>
      </c>
      <c r="E17" s="41" t="inlineStr">
        <is>
          <t>GC</t>
        </is>
      </c>
      <c r="F17" s="7" t="inlineStr">
        <is>
          <t>Year 1</t>
        </is>
      </c>
      <c r="G17" s="20" t="n">
        <v>25000</v>
      </c>
      <c r="H17" s="20" t="n">
        <v>7500</v>
      </c>
      <c r="I17" s="21">
        <f>G17-H17</f>
        <v/>
      </c>
      <c r="J17" s="8">
        <f>IF(G17=0,0,H17/G17)</f>
        <v/>
      </c>
      <c r="K17" s="35" t="n">
        <v>3</v>
      </c>
      <c r="L17" s="8">
        <f>MIN(J17,1)</f>
        <v/>
      </c>
      <c r="M17" t="inlineStr">
        <is>
          <t>PNA: Repair potholes
Lender PCA/Equity PCA: Damaged pavement consisting of linear cracking and alligator cracking, was observed in one high traffic area near the tennis courts and isolated areas at th</t>
        </is>
      </c>
      <c r="N17" s="7">
        <f>IF(E17="GC","1st Call","Other")</f>
        <v/>
      </c>
      <c r="O17" s="7">
        <f>IF(L17&gt;=1,"Complete",IF(L17&gt;0,"In Progress","Not Started"))</f>
        <v/>
      </c>
      <c r="Q17" s="35">
        <f>IFERROR(MID($A$1,FIND(" acq",$A$1)-4,4)*1,"")</f>
        <v/>
      </c>
      <c r="R17" s="7" t="n"/>
      <c r="S17" s="131" t="n">
        <v>46374</v>
      </c>
    </row>
    <row r="18" ht="45" customHeight="1">
      <c r="A18" s="17" t="n">
        <v>75</v>
      </c>
      <c r="B18" s="7" t="inlineStr">
        <is>
          <t>84433</t>
        </is>
      </c>
      <c r="C18" s="7" t="inlineStr">
        <is>
          <t>Asphalt composite shingle roofing</t>
        </is>
      </c>
      <c r="D18" s="40" t="inlineStr">
        <is>
          <t>PNA: Standard roof tune up on ridge, vallt and pipe jacks; Equity PCA: Roof replacement - asphalt shingles (Yr 10) (Decreased by $113,211 and moved BTL in Yr 10)</t>
        </is>
      </c>
      <c r="E18" s="41" t="inlineStr">
        <is>
          <t>GC</t>
        </is>
      </c>
      <c r="F18" s="7" t="inlineStr">
        <is>
          <t>Year 1</t>
        </is>
      </c>
      <c r="G18" s="20" t="n">
        <v>22000</v>
      </c>
      <c r="H18" s="20" t="n">
        <v>6600</v>
      </c>
      <c r="I18" s="21">
        <f>G18-H18</f>
        <v/>
      </c>
      <c r="J18" s="8">
        <f>IF(G18=0,0,H18/G18)</f>
        <v/>
      </c>
      <c r="K18" s="35" t="n">
        <v>3</v>
      </c>
      <c r="L18" s="8">
        <f>MIN(J18,1)</f>
        <v/>
      </c>
      <c r="M18" t="inlineStr">
        <is>
          <t>PNA: Standard roof tune up on ridge, vallt and pipe jacks; Equity PCA: Roof replacement - asphalt shingles (Yr 10) (Decreased by $113,211 and moved BTL in Yr 10)</t>
        </is>
      </c>
      <c r="N18" s="7">
        <f>IF(E18="GC","1st Call","Other")</f>
        <v/>
      </c>
      <c r="O18" s="7">
        <f>IF(L18&gt;=1,"Complete",IF(L18&gt;0,"In Progress","Not Started"))</f>
        <v/>
      </c>
      <c r="Q18" s="35">
        <f>IFERROR(MID($A$1,FIND(" acq",$A$1)-4,4)*1,"")</f>
        <v/>
      </c>
      <c r="R18" s="7" t="n"/>
      <c r="S18" s="111" t="n"/>
    </row>
    <row r="19" ht="30" customHeight="1">
      <c r="A19" s="7" t="n">
        <v>109</v>
      </c>
      <c r="B19" s="7" t="inlineStr">
        <is>
          <t>84106</t>
        </is>
      </c>
      <c r="C19" s="7" t="inlineStr">
        <is>
          <t>Clean Dryer vents</t>
        </is>
      </c>
      <c r="D19" s="40" t="inlineStr">
        <is>
          <t>Clean vents and replace missing covers (Added in after PNA/Site Visit)</t>
        </is>
      </c>
      <c r="E19" s="41" t="inlineStr">
        <is>
          <t>GC</t>
        </is>
      </c>
      <c r="F19" s="7" t="inlineStr">
        <is>
          <t>Year 1</t>
        </is>
      </c>
      <c r="G19" s="20" t="n">
        <v>16170</v>
      </c>
      <c r="H19" s="20" t="n">
        <v>4851</v>
      </c>
      <c r="I19" s="21">
        <f>G19-H19</f>
        <v/>
      </c>
      <c r="J19" s="8">
        <f>IF(G19=0,0,H19/G19)</f>
        <v/>
      </c>
      <c r="K19" s="35" t="n">
        <v>3</v>
      </c>
      <c r="L19" s="8">
        <f>MIN(J19,1)</f>
        <v/>
      </c>
      <c r="M19" t="inlineStr">
        <is>
          <t>Clean vents and replace missing covers (Added in after PNA/Site Visit)</t>
        </is>
      </c>
      <c r="N19" s="7">
        <f>IF(E19="GC","1st Call","Other")</f>
        <v/>
      </c>
      <c r="O19" s="7">
        <f>IF(L19&gt;=1,"Complete",IF(L19&gt;0,"In Progress","Not Started"))</f>
        <v/>
      </c>
      <c r="Q19" s="35">
        <f>IFERROR(MID($A$1,FIND(" acq",$A$1)-4,4)*1,"")</f>
        <v/>
      </c>
      <c r="R19" s="7" t="n"/>
      <c r="S19" s="111" t="n"/>
    </row>
    <row r="20">
      <c r="A20" s="17" t="n">
        <v>80</v>
      </c>
      <c r="B20" s="7" t="inlineStr">
        <is>
          <t>84202.0</t>
        </is>
      </c>
      <c r="C20" s="7" t="inlineStr">
        <is>
          <t>Gutters &amp; downspouts</t>
        </is>
      </c>
      <c r="D20" s="40" t="inlineStr">
        <is>
          <t>PNA: Clean and repitch gutters throughout property</t>
        </is>
      </c>
      <c r="E20" s="41" t="inlineStr">
        <is>
          <t>GC</t>
        </is>
      </c>
      <c r="F20" s="7" t="inlineStr">
        <is>
          <t>Year 1</t>
        </is>
      </c>
      <c r="G20" s="20" t="n">
        <v>16000</v>
      </c>
      <c r="H20" s="20" t="n">
        <v>4800</v>
      </c>
      <c r="I20" s="21">
        <f>G20-H20</f>
        <v/>
      </c>
      <c r="J20" s="8">
        <f>IF(G20=0,0,H20/G20)</f>
        <v/>
      </c>
      <c r="K20" s="35" t="n">
        <v>3</v>
      </c>
      <c r="L20" s="8">
        <f>MIN(J20,1)</f>
        <v/>
      </c>
      <c r="M20" t="inlineStr">
        <is>
          <t>PNA: Clean and repitch gutters throughout property</t>
        </is>
      </c>
      <c r="N20" s="7">
        <f>IF(E20="GC","1st Call","Other")</f>
        <v/>
      </c>
      <c r="O20" s="7">
        <f>IF(L20&gt;=1,"Complete",IF(L20&gt;0,"In Progress","Not Started"))</f>
        <v/>
      </c>
      <c r="Q20" s="35">
        <f>IFERROR(MID($A$1,FIND(" acq",$A$1)-4,4)*1,"")</f>
        <v/>
      </c>
      <c r="R20" s="7" t="n"/>
      <c r="S20" s="111" t="n"/>
    </row>
    <row r="21" ht="30" customHeight="1">
      <c r="A21" s="7" t="n">
        <v>112</v>
      </c>
      <c r="B21" s="7" t="inlineStr">
        <is>
          <t>84476.0</t>
        </is>
      </c>
      <c r="C21" s="7" t="inlineStr">
        <is>
          <t>Water Heaters</t>
        </is>
      </c>
      <c r="D21" s="40" t="inlineStr">
        <is>
          <t>Cost Reallocation from BTL Yr1: Adjusted amount to reflect water heater actuals on Cortland's past BTL</t>
        </is>
      </c>
      <c r="E21" s="67" t="inlineStr">
        <is>
          <t>Capex</t>
        </is>
      </c>
      <c r="F21" s="7" t="inlineStr">
        <is>
          <t>Year 1</t>
        </is>
      </c>
      <c r="G21" s="20" t="n">
        <v>16000</v>
      </c>
      <c r="H21" s="20" t="n">
        <v>0</v>
      </c>
      <c r="I21" s="21">
        <f>G21-H21</f>
        <v/>
      </c>
      <c r="J21" s="8">
        <f>IF(G21=0,0,H21/G21)</f>
        <v/>
      </c>
      <c r="K21" s="35" t="inlineStr">
        <is>
          <t>N/A</t>
        </is>
      </c>
      <c r="L21" s="8">
        <f>MIN(J21,1)</f>
        <v/>
      </c>
      <c r="M21" t="inlineStr">
        <is>
          <t>Cost Reallocation from BTL Yr1: Adjusted amount to reflect water heater actuals on Cortland's past BTL</t>
        </is>
      </c>
      <c r="N21" s="7">
        <f>IF(E21="GC","1st Call","Other")</f>
        <v/>
      </c>
      <c r="O21" s="7">
        <f>IF(L21&gt;=1,"Complete",IF(L21&gt;0,"In Progress","Not Started"))</f>
        <v/>
      </c>
      <c r="Q21" s="35">
        <f>IFERROR(MID($A$1,FIND(" acq",$A$1)-4,4)*1,"")</f>
        <v/>
      </c>
      <c r="R21" s="7" t="n"/>
      <c r="S21" s="111" t="n"/>
    </row>
    <row r="22" ht="30" customHeight="1">
      <c r="A22" s="17" t="n">
        <v>114</v>
      </c>
      <c r="B22" s="7" t="inlineStr">
        <is>
          <t>84218.0</t>
        </is>
      </c>
      <c r="C22" s="7" t="inlineStr">
        <is>
          <t xml:space="preserve">HVAC inspection and maintenance </t>
        </is>
      </c>
      <c r="D22" s="40" t="inlineStr">
        <is>
          <t>Cost Reallocation from BTL Yr1: Adjusted amount to reflect HVAC actuals on Cortland's past BTL</t>
        </is>
      </c>
      <c r="E22" s="67" t="inlineStr">
        <is>
          <t>Capex</t>
        </is>
      </c>
      <c r="F22" s="7" t="inlineStr">
        <is>
          <t>Year 1</t>
        </is>
      </c>
      <c r="G22" s="20" t="n">
        <v>16000</v>
      </c>
      <c r="H22" s="20" t="n">
        <v>7800</v>
      </c>
      <c r="I22" s="21">
        <f>G22-H22</f>
        <v/>
      </c>
      <c r="J22" s="8">
        <f>IF(G22=0,0,H22/G22)</f>
        <v/>
      </c>
      <c r="K22" s="35" t="inlineStr">
        <is>
          <t>N/A</t>
        </is>
      </c>
      <c r="L22" s="8">
        <f>MIN(J22,1)</f>
        <v/>
      </c>
      <c r="M22" t="inlineStr">
        <is>
          <t>Cost Reallocation from BTL Yr1: Adjusted amount to reflect HVAC actuals on Cortland's past BTL</t>
        </is>
      </c>
      <c r="N22" s="7">
        <f>IF(E22="GC","1st Call","Other")</f>
        <v/>
      </c>
      <c r="O22" s="7">
        <f>IF(L22&gt;=1,"Complete",IF(L22&gt;0,"In Progress","Not Started"))</f>
        <v/>
      </c>
      <c r="Q22" s="35">
        <f>IFERROR(MID($A$1,FIND(" acq",$A$1)-4,4)*1,"")</f>
        <v/>
      </c>
      <c r="R22" s="7" t="n"/>
      <c r="S22" s="111" t="n"/>
    </row>
    <row r="23">
      <c r="A23" s="7" t="n">
        <v>150</v>
      </c>
      <c r="B23" s="7" t="inlineStr">
        <is>
          <t>83375</t>
        </is>
      </c>
      <c r="C23" s="7" t="inlineStr">
        <is>
          <t>Golf Cart</t>
        </is>
      </c>
      <c r="D23" s="40" t="inlineStr">
        <is>
          <t>Post: Adding in new leasing golf cart</t>
        </is>
      </c>
      <c r="E23" s="67" t="inlineStr">
        <is>
          <t>Capex</t>
        </is>
      </c>
      <c r="F23" s="7" t="inlineStr">
        <is>
          <t>Year 1</t>
        </is>
      </c>
      <c r="G23" s="20" t="n">
        <v>15000</v>
      </c>
      <c r="H23" s="20" t="n">
        <v>5814</v>
      </c>
      <c r="I23" s="21">
        <f>G23-H23</f>
        <v/>
      </c>
      <c r="J23" s="8">
        <f>IF(G23=0,0,H23/G23)</f>
        <v/>
      </c>
      <c r="K23" s="35" t="inlineStr">
        <is>
          <t>N/A</t>
        </is>
      </c>
      <c r="L23" s="8">
        <f>MIN(J23,1)</f>
        <v/>
      </c>
      <c r="M23" t="inlineStr">
        <is>
          <t>Post: Adding in new leasing golf cart</t>
        </is>
      </c>
      <c r="N23" s="7">
        <f>IF(E23="GC","1st Call","Other")</f>
        <v/>
      </c>
      <c r="O23" s="7">
        <f>IF(L23&gt;=1,"Complete",IF(L23&gt;0,"In Progress","Not Started"))</f>
        <v/>
      </c>
      <c r="Q23" s="35">
        <f>IFERROR(MID($A$1,FIND(" acq",$A$1)-4,4)*1,"")</f>
        <v/>
      </c>
      <c r="R23" s="7" t="n"/>
      <c r="S23" s="111" t="n"/>
    </row>
    <row r="24">
      <c r="A24" s="17" t="n">
        <v>69</v>
      </c>
      <c r="B24" s="7" t="inlineStr">
        <is>
          <t>84121</t>
        </is>
      </c>
      <c r="C24" s="7" t="inlineStr">
        <is>
          <t>Exterior Stairs - Repair exterior stair railings</t>
        </is>
      </c>
      <c r="D24" s="40" t="inlineStr">
        <is>
          <t>Post: Adding in painting of exterior railings</t>
        </is>
      </c>
      <c r="E24" s="41" t="inlineStr">
        <is>
          <t>GC</t>
        </is>
      </c>
      <c r="F24" s="7" t="inlineStr">
        <is>
          <t>Year 1</t>
        </is>
      </c>
      <c r="G24" s="20" t="n">
        <v>10000</v>
      </c>
      <c r="H24" s="20" t="n">
        <v>3000</v>
      </c>
      <c r="I24" s="21">
        <f>G24-H24</f>
        <v/>
      </c>
      <c r="J24" s="8">
        <f>IF(G24=0,0,H24/G24)</f>
        <v/>
      </c>
      <c r="K24" s="35" t="n">
        <v>3</v>
      </c>
      <c r="L24" s="8">
        <f>MIN(J24,1)</f>
        <v/>
      </c>
      <c r="M24" t="inlineStr">
        <is>
          <t>Post: Adding in painting of exterior railings</t>
        </is>
      </c>
      <c r="N24" s="7">
        <f>IF(E24="GC","1st Call","Other")</f>
        <v/>
      </c>
      <c r="O24" s="7">
        <f>IF(L24&gt;=1,"Complete",IF(L24&gt;0,"In Progress","Not Started"))</f>
        <v/>
      </c>
      <c r="Q24" s="35">
        <f>IFERROR(MID($A$1,FIND(" acq",$A$1)-4,4)*1,"")</f>
        <v/>
      </c>
      <c r="R24" s="7" t="n"/>
      <c r="S24" s="111" t="n"/>
    </row>
    <row r="25">
      <c r="A25" s="7" t="n">
        <v>146</v>
      </c>
      <c r="B25" s="7" t="inlineStr">
        <is>
          <t>84450</t>
        </is>
      </c>
      <c r="C25" s="7" t="inlineStr">
        <is>
          <t>Security Camera System</t>
        </is>
      </c>
      <c r="D25" s="40" t="inlineStr">
        <is>
          <t>Vistria: address adding security cameras to mailbox area</t>
        </is>
      </c>
      <c r="E25" s="67" t="inlineStr">
        <is>
          <t>Capex</t>
        </is>
      </c>
      <c r="F25" s="7" t="inlineStr">
        <is>
          <t>Year 1</t>
        </is>
      </c>
      <c r="G25" s="20" t="n">
        <v>10000</v>
      </c>
      <c r="H25" s="20" t="n">
        <v>0</v>
      </c>
      <c r="I25" s="21">
        <f>G25-H25</f>
        <v/>
      </c>
      <c r="J25" s="8">
        <f>IF(G25=0,0,H25/G25)</f>
        <v/>
      </c>
      <c r="K25" s="35" t="inlineStr">
        <is>
          <t>N/A</t>
        </is>
      </c>
      <c r="L25" s="8">
        <f>MIN(J25,1)</f>
        <v/>
      </c>
      <c r="M25" t="inlineStr">
        <is>
          <t>Vistria: address adding security cameras to mailbox area</t>
        </is>
      </c>
      <c r="N25" s="7">
        <f>IF(E25="GC","1st Call","Other")</f>
        <v/>
      </c>
      <c r="O25" s="7">
        <f>IF(L25&gt;=1,"Complete",IF(L25&gt;0,"In Progress","Not Started"))</f>
        <v/>
      </c>
      <c r="Q25" s="35">
        <f>IFERROR(MID($A$1,FIND(" acq",$A$1)-4,4)*1,"")</f>
        <v/>
      </c>
      <c r="R25" s="7" t="n"/>
      <c r="S25" s="111" t="n"/>
    </row>
    <row r="26" ht="45" customHeight="1">
      <c r="A26" s="17" t="n">
        <v>23</v>
      </c>
      <c r="B26" s="7" t="inlineStr">
        <is>
          <t>83520</t>
        </is>
      </c>
      <c r="C26" s="7" t="inlineStr">
        <is>
          <t>ADA parking &amp; curb cuts</t>
        </is>
      </c>
      <c r="D26" s="40" t="inlineStr">
        <is>
          <t>Equity PCA: No van-accessible parking space was present at the leasing office. Installation of one van-accessible space is recommended.</t>
        </is>
      </c>
      <c r="E26" s="69" t="inlineStr">
        <is>
          <t>PMC</t>
        </is>
      </c>
      <c r="F26" s="7" t="inlineStr">
        <is>
          <t>Year 1</t>
        </is>
      </c>
      <c r="G26" s="20" t="n">
        <v>1000</v>
      </c>
      <c r="H26" s="20" t="n">
        <v>0</v>
      </c>
      <c r="I26" s="21">
        <f>G26-H26</f>
        <v/>
      </c>
      <c r="J26" s="8">
        <f>IF(G26=0,0,H26/G26)</f>
        <v/>
      </c>
      <c r="K26" s="35" t="inlineStr">
        <is>
          <t>N/A</t>
        </is>
      </c>
      <c r="L26" s="8">
        <f>MIN(J26,1)</f>
        <v/>
      </c>
      <c r="M26" t="inlineStr">
        <is>
          <t>Equity PCA: No van-accessible parking space was present at the leasing office. Installation of one van-accessible space is recommended.</t>
        </is>
      </c>
      <c r="N26" s="7">
        <f>IF(E26="GC","1st Call","Other")</f>
        <v/>
      </c>
      <c r="O26" s="7">
        <f>IF(L26&gt;=1,"Complete",IF(L26&gt;0,"In Progress","Not Started"))</f>
        <v/>
      </c>
      <c r="Q26" s="35">
        <f>IFERROR(MID($A$1,FIND(" acq",$A$1)-4,4)*1,"")</f>
        <v/>
      </c>
      <c r="R26" s="7" t="n"/>
      <c r="S26" s="111" t="n"/>
    </row>
    <row r="27" ht="105" customHeight="1">
      <c r="A27" s="7" t="n">
        <v>122</v>
      </c>
      <c r="B27" s="7" t="inlineStr">
        <is>
          <t>83236</t>
        </is>
      </c>
      <c r="C27" s="7" t="inlineStr">
        <is>
          <t>Carbon Monoxide/Smoke Detectors</t>
        </is>
      </c>
      <c r="D27" s="40" t="inlineStr">
        <is>
          <t>Lender PCA: Two smoke-only detectors were observed in Units 16014 and 2004. This appeared to be a rare exception, and the remaining observed units had combo smoke/CO detectors. Combo units should be installed where CO detectors are missing. Equity PCA: Smoke detectors were observed detached from the wall and missing in Units 16014, 19012, and 14004. Replacement is recommended.</t>
        </is>
      </c>
      <c r="E27" s="69" t="inlineStr">
        <is>
          <t>PMC</t>
        </is>
      </c>
      <c r="F27" s="7" t="inlineStr">
        <is>
          <t>Year 1</t>
        </is>
      </c>
      <c r="G27" s="20" t="n">
        <v>450</v>
      </c>
      <c r="H27" s="20" t="n">
        <v>0</v>
      </c>
      <c r="I27" s="21">
        <f>G27-H27</f>
        <v/>
      </c>
      <c r="J27" s="8">
        <f>IF(G27=0,0,H27/G27)</f>
        <v/>
      </c>
      <c r="K27" s="35" t="inlineStr">
        <is>
          <t>N/A</t>
        </is>
      </c>
      <c r="L27" s="8">
        <f>MIN(J27,1)</f>
        <v/>
      </c>
      <c r="M27" t="inlineStr">
        <is>
          <t>Lender PCA: Two smoke-only detectors were observed in Units 16014 and 2004. This appeared to be a rare exception, and the remaining observed units had combo smoke/CO detectors. Combo units should be i</t>
        </is>
      </c>
      <c r="N27" s="7">
        <f>IF(E27="GC","1st Call","Other")</f>
        <v/>
      </c>
      <c r="O27" s="7">
        <f>IF(L27&gt;=1,"Complete",IF(L27&gt;0,"In Progress","Not Started"))</f>
        <v/>
      </c>
      <c r="Q27" s="35">
        <f>IFERROR(MID($A$1,FIND(" acq",$A$1)-4,4)*1,"")</f>
        <v/>
      </c>
      <c r="R27" s="7" t="n"/>
      <c r="S27" s="131" t="n">
        <v>46040</v>
      </c>
    </row>
    <row r="28">
      <c r="D28" s="40" t="n"/>
      <c r="E28" s="69" t="n"/>
      <c r="G28" s="20" t="n"/>
      <c r="H28" s="20" t="n"/>
      <c r="I28" s="21" t="n"/>
      <c r="J28" s="8" t="n"/>
      <c r="K28" s="35" t="n"/>
      <c r="L28" s="8" t="n"/>
      <c r="Q28" s="35" t="n"/>
      <c r="R28" s="7" t="n"/>
      <c r="S28" s="111" t="n"/>
    </row>
    <row r="29">
      <c r="C29" s="48" t="inlineStr">
        <is>
          <t>PROJECTS subtotal (excl. contingency/CM fee)</t>
        </is>
      </c>
      <c r="E29" s="68" t="n"/>
      <c r="G29" s="22">
        <f>SUM(G5:G27)</f>
        <v/>
      </c>
      <c r="H29" s="22">
        <f>SUM(H5:H27)</f>
        <v/>
      </c>
      <c r="I29" s="22">
        <f>SUM(I5:I27)</f>
        <v/>
      </c>
      <c r="J29" s="18">
        <f>IF(G29=0,0,H29/G29)</f>
        <v/>
      </c>
      <c r="K29" s="35" t="n"/>
      <c r="L29" s="8">
        <f>MIN(J29,1)</f>
        <v/>
      </c>
      <c r="O29" s="7">
        <f>IF(L29&gt;=1,"Complete",IF(L29&gt;0,"In Progress","Not Started"))</f>
        <v/>
      </c>
      <c r="Q29" s="35" t="n"/>
      <c r="R29" s="7" t="n"/>
      <c r="S29" s="111" t="n"/>
    </row>
    <row r="30">
      <c r="E30" s="52" t="n"/>
      <c r="K30" s="35" t="n"/>
      <c r="L30" s="8" t="n"/>
      <c r="Q30" s="35" t="n"/>
      <c r="R30" s="7" t="n"/>
      <c r="S30" s="111" t="n"/>
    </row>
    <row r="31">
      <c r="A31" s="7" t="n">
        <v>173</v>
      </c>
      <c r="B31" s="7" t="inlineStr">
        <is>
          <t>84505</t>
        </is>
      </c>
      <c r="C31" s="7" t="inlineStr">
        <is>
          <t>Construction Management Fee</t>
        </is>
      </c>
      <c r="D31" s="40" t="inlineStr">
        <is>
          <t>CM Fees</t>
        </is>
      </c>
      <c r="E31" s="67" t="inlineStr">
        <is>
          <t>CMF</t>
        </is>
      </c>
      <c r="F31" s="15" t="inlineStr">
        <is>
          <t>Contingency</t>
        </is>
      </c>
      <c r="G31" s="20" t="n">
        <v>93991</v>
      </c>
      <c r="H31" s="20" t="n">
        <v>17447</v>
      </c>
      <c r="I31" s="21" t="n">
        <v>93991</v>
      </c>
      <c r="J31" s="8">
        <f>IF(G31=0,0,H31/G31)</f>
        <v/>
      </c>
      <c r="K31" s="35" t="inlineStr">
        <is>
          <t>N/A</t>
        </is>
      </c>
      <c r="L31" s="8">
        <f>MIN(J31,1)</f>
        <v/>
      </c>
      <c r="M31" t="inlineStr">
        <is>
          <t>CM Fees</t>
        </is>
      </c>
      <c r="N31" s="7">
        <f>IF(E31="GC","1st Call","Other")</f>
        <v/>
      </c>
      <c r="O31" s="7">
        <f>IF(L31&gt;=1,"Complete",IF(L31&gt;0,"In Progress","Not Started"))</f>
        <v/>
      </c>
      <c r="Q31" s="35">
        <f>IFERROR(MID($A$1,FIND(" acq",$A$1)-4,4)*1,"")</f>
        <v/>
      </c>
      <c r="R31" s="7" t="n"/>
      <c r="S31" s="111" t="n"/>
    </row>
    <row r="32">
      <c r="A32" s="7" t="n">
        <v>172</v>
      </c>
      <c r="B32" s="7" t="inlineStr">
        <is>
          <t>84510</t>
        </is>
      </c>
      <c r="C32" s="7" t="inlineStr">
        <is>
          <t>Contingency</t>
        </is>
      </c>
      <c r="D32" s="40" t="inlineStr">
        <is>
          <t>Contingency Amount</t>
        </is>
      </c>
      <c r="E32" s="67" t="inlineStr">
        <is>
          <t>CON</t>
        </is>
      </c>
      <c r="F32" s="15" t="inlineStr">
        <is>
          <t>Contingency</t>
        </is>
      </c>
      <c r="G32" s="20" t="n">
        <v>89516</v>
      </c>
      <c r="H32" s="20" t="n">
        <v>0</v>
      </c>
      <c r="I32" s="21" t="n">
        <v>89516</v>
      </c>
      <c r="J32" s="8">
        <f>IF(G32=0,0,H32/G32)</f>
        <v/>
      </c>
      <c r="K32" s="35" t="inlineStr">
        <is>
          <t>N/A</t>
        </is>
      </c>
      <c r="L32" s="8">
        <f>MIN(J32,1)</f>
        <v/>
      </c>
      <c r="M32" t="inlineStr">
        <is>
          <t>Contingency Amount</t>
        </is>
      </c>
      <c r="N32" s="7">
        <f>IF(E32="GC","1st Call","Other")</f>
        <v/>
      </c>
      <c r="O32" s="7">
        <f>IF(L32&gt;=1,"Complete",IF(L32&gt;0,"In Progress","Not Started"))</f>
        <v/>
      </c>
      <c r="Q32" s="35">
        <f>IFERROR(MID($A$1,FIND(" acq",$A$1)-4,4)*1,"")</f>
        <v/>
      </c>
      <c r="R32" s="7" t="n"/>
      <c r="S32" s="111" t="n"/>
    </row>
    <row r="33">
      <c r="K33" s="35" t="n"/>
      <c r="L33" s="8" t="n"/>
      <c r="Q33" s="35" t="n"/>
      <c r="R33" s="7" t="n"/>
      <c r="S33" s="111" t="n"/>
    </row>
    <row r="34">
      <c r="K34" s="35" t="n"/>
      <c r="L34" s="8" t="n"/>
      <c r="Q34" s="35" t="n"/>
      <c r="R34" s="7" t="n"/>
      <c r="S34" s="111" t="n"/>
    </row>
    <row r="35">
      <c r="K35" s="35" t="n"/>
      <c r="L35" s="8" t="n"/>
      <c r="Q35" s="35" t="n"/>
      <c r="R35" s="7" t="n"/>
      <c r="S35" s="111" t="n"/>
    </row>
    <row r="36">
      <c r="K36" s="35" t="n"/>
      <c r="L36" s="8" t="n"/>
      <c r="Q36" s="35" t="n"/>
      <c r="R36" s="7" t="n"/>
      <c r="S36" s="111" t="n"/>
    </row>
    <row r="37">
      <c r="K37" s="35" t="n"/>
      <c r="L37" s="8" t="n"/>
      <c r="Q37" s="35" t="n"/>
      <c r="R37" s="7" t="n"/>
      <c r="S37" s="111" t="n"/>
    </row>
    <row r="38">
      <c r="K38" s="35" t="n"/>
      <c r="S38" s="112" t="n"/>
    </row>
    <row r="39">
      <c r="K39" s="35" t="n"/>
      <c r="L39" s="18" t="n"/>
      <c r="M39" s="48" t="n"/>
      <c r="N39" s="48" t="n"/>
      <c r="O39" s="48" t="n"/>
      <c r="P39" s="48" t="n"/>
      <c r="Q39" s="18" t="n"/>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27"/>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T173"/>
  <sheetViews>
    <sheetView zoomScaleNormal="100" workbookViewId="0">
      <pane xSplit="2" ySplit="4" topLeftCell="C5" activePane="bottomRight" state="frozen"/>
      <selection activeCell="A2" sqref="A2:D2"/>
      <selection pane="topRight" activeCell="A2" sqref="A2:D2"/>
      <selection pane="bottomLeft" activeCell="A2" sqref="A2:D2"/>
      <selection pane="bottomRight" activeCell="L6" sqref="L6"/>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Almaden 1930 — 2026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105</v>
      </c>
      <c r="B5" s="7" t="inlineStr">
        <is>
          <t>51080-00</t>
        </is>
      </c>
      <c r="C5" s="7" t="inlineStr">
        <is>
          <t>Paint community</t>
        </is>
      </c>
      <c r="D5" s="40" t="inlineStr">
        <is>
          <t>PNA: Paint community - LRR</t>
        </is>
      </c>
      <c r="E5" s="41" t="inlineStr">
        <is>
          <t>GC</t>
        </is>
      </c>
      <c r="F5" s="7" t="inlineStr">
        <is>
          <t>Year 1</t>
        </is>
      </c>
      <c r="G5" s="20" t="n">
        <v>239400</v>
      </c>
      <c r="H5" s="20" t="n">
        <v>0</v>
      </c>
      <c r="I5" s="21">
        <f>G5-H5</f>
        <v/>
      </c>
      <c r="J5" s="8">
        <f>IF(G5=0,0,H5/G5)</f>
        <v/>
      </c>
      <c r="K5" s="35" t="n">
        <v>4</v>
      </c>
      <c r="L5" s="8">
        <f>MIN(J5,1)</f>
        <v/>
      </c>
      <c r="M5" t="inlineStr">
        <is>
          <t>PNA: Paint community - LRR</t>
        </is>
      </c>
      <c r="N5" s="7">
        <f>IF(E5="GC","1st Call","Other")</f>
        <v/>
      </c>
      <c r="O5" s="7">
        <f>IF(L5&gt;=1,"Complete",IF(L5&gt;0,"In Progress","Not Started"))</f>
        <v/>
      </c>
      <c r="Q5" s="35">
        <f>IFERROR(MID($A$1,FIND(" acq",$A$1)-4,4)*1,"")</f>
        <v/>
      </c>
      <c r="R5" s="7" t="n"/>
      <c r="S5" s="111" t="n"/>
    </row>
    <row r="6" ht="240" customHeight="1">
      <c r="A6" s="17" t="n">
        <v>170</v>
      </c>
      <c r="B6" s="7" t="inlineStr">
        <is>
          <t>51140-00</t>
        </is>
      </c>
      <c r="C6" s="7" t="inlineStr">
        <is>
          <t>Electrical Panel Disconnects &amp; Meter Banks</t>
        </is>
      </c>
      <c r="D6" s="40" t="inlineStr">
        <is>
          <t>Lender PCA: At unit electric panels, some panels did not have the breakers labeled. Immediate repairs are recommended for all electrical panels be surveyed and breakers to be labeled where missing. No costs are listed in the report, as on-site maintenance can label the breakers and minimal cost.                                                                                                                                                                              EPCA: The electric subpanels in the units were observed to be Zinsco/Sylvania panels and circuit breakers. There is a history of reports that the breakers would not trip during an over-current, short circuit or similar condition. This condition would then cause the panel to overheat and mau cause fires. Information is reviewed to date is inconclusive and Partner is not aware of recalls or electrical code requirements to replace the panels and breaker; however, some insurance companies may not provide coverage for properties with Zinsco.Sylvania panels. As a conservative measure, replacement of the Zinsco/Sylvania panels and circuit breakers is recommended.</t>
        </is>
      </c>
      <c r="E6" s="67" t="inlineStr">
        <is>
          <t>Capex</t>
        </is>
      </c>
      <c r="F6" s="7" t="inlineStr">
        <is>
          <t>Year 1</t>
        </is>
      </c>
      <c r="G6" s="20" t="n">
        <v>150000</v>
      </c>
      <c r="H6" s="20" t="n">
        <v>0</v>
      </c>
      <c r="I6" s="21">
        <f>G6-H6</f>
        <v/>
      </c>
      <c r="J6" s="8">
        <f>IF(G6=0,0,H6/G6)</f>
        <v/>
      </c>
      <c r="K6" s="35" t="inlineStr">
        <is>
          <t>N/A</t>
        </is>
      </c>
      <c r="L6" s="8">
        <f>MIN(J6,1)</f>
        <v/>
      </c>
      <c r="M6" t="inlineStr">
        <is>
          <t>Lender PCA: At unit electric panels, some panels did not have the breakers labeled. Immediate repairs are recommended for all electrical panels be surveyed and breakers to be labeled where missing. No</t>
        </is>
      </c>
      <c r="N6" s="7">
        <f>IF(E6="GC","1st Call","Other")</f>
        <v/>
      </c>
      <c r="O6" s="7">
        <f>IF(L6&gt;=1,"Complete",IF(L6&gt;0,"In Progress","Not Started"))</f>
        <v/>
      </c>
      <c r="Q6" s="35">
        <f>IFERROR(MID($A$1,FIND(" acq",$A$1)-4,4)*1,"")</f>
        <v/>
      </c>
      <c r="R6" s="7" t="n"/>
      <c r="S6" s="111" t="n"/>
    </row>
    <row r="7">
      <c r="A7" s="7" t="n">
        <v>56</v>
      </c>
      <c r="B7" s="7" t="inlineStr">
        <is>
          <t>51072-00</t>
        </is>
      </c>
      <c r="C7" s="7" t="inlineStr">
        <is>
          <t>Concrete deck / floor fill</t>
        </is>
      </c>
      <c r="D7" s="40" t="inlineStr">
        <is>
          <t>PNA: Rebuild 20% of balconies</t>
        </is>
      </c>
      <c r="E7" s="41" t="inlineStr">
        <is>
          <t>GC</t>
        </is>
      </c>
      <c r="F7" s="7" t="inlineStr">
        <is>
          <t>Year 1</t>
        </is>
      </c>
      <c r="G7" s="20" t="n">
        <v>124488</v>
      </c>
      <c r="H7" s="20" t="n">
        <v>0</v>
      </c>
      <c r="I7" s="21">
        <f>G7-H7</f>
        <v/>
      </c>
      <c r="J7" s="8">
        <f>IF(G7=0,0,H7/G7)</f>
        <v/>
      </c>
      <c r="K7" s="35" t="n">
        <v>4</v>
      </c>
      <c r="L7" s="8">
        <f>MIN(J7,1)</f>
        <v/>
      </c>
      <c r="M7" t="inlineStr">
        <is>
          <t>PNA: Rebuild 20% of balconies</t>
        </is>
      </c>
      <c r="N7" s="7">
        <f>IF(E7="GC","1st Call","Other")</f>
        <v/>
      </c>
      <c r="O7" s="7">
        <f>IF(L7&gt;=1,"Complete",IF(L7&gt;0,"In Progress","Not Started"))</f>
        <v/>
      </c>
      <c r="Q7" s="35">
        <f>IFERROR(MID($A$1,FIND(" acq",$A$1)-4,4)*1,"")</f>
        <v/>
      </c>
      <c r="R7" s="7" t="n"/>
      <c r="S7" s="111" t="n"/>
    </row>
    <row r="8" ht="75" customHeight="1">
      <c r="A8" s="17" t="n">
        <v>32</v>
      </c>
      <c r="B8" s="7" t="inlineStr">
        <is>
          <t>51043-00</t>
        </is>
      </c>
      <c r="C8" s="7" t="inlineStr">
        <is>
          <t>Landscaping</t>
        </is>
      </c>
      <c r="D8" s="40" t="inlineStr">
        <is>
          <t>PNA: Remove dead tree branches and trim trees. EPCA: Trees were observed impeding on the building rooftops and facades of several structures. No portion of any trees should be in contact with the building exterior. It is reccomended that the trees be trimmed back</t>
        </is>
      </c>
      <c r="E8" s="41" t="inlineStr">
        <is>
          <t>GC</t>
        </is>
      </c>
      <c r="F8" s="7" t="inlineStr">
        <is>
          <t>Year 1</t>
        </is>
      </c>
      <c r="G8" s="20" t="n">
        <v>91350</v>
      </c>
      <c r="H8" s="20" t="n">
        <v>0</v>
      </c>
      <c r="I8" s="21">
        <f>G8-H8</f>
        <v/>
      </c>
      <c r="J8" s="8">
        <f>IF(G8=0,0,H8/G8)</f>
        <v/>
      </c>
      <c r="K8" s="35" t="n">
        <v>4</v>
      </c>
      <c r="L8" s="8">
        <f>MIN(J8,1)</f>
        <v/>
      </c>
      <c r="M8" t="inlineStr">
        <is>
          <t>PNA: Remove dead tree branches and trim trees. EPCA: Trees were observed impeding on the building rooftops and facades of several structures. No portion of any trees should be in contact with the buil</t>
        </is>
      </c>
      <c r="N8" s="7">
        <f>IF(E8="GC","1st Call","Other")</f>
        <v/>
      </c>
      <c r="O8" s="7">
        <f>IF(L8&gt;=1,"Complete",IF(L8&gt;0,"In Progress","Not Started"))</f>
        <v/>
      </c>
      <c r="Q8" s="35">
        <f>IFERROR(MID($A$1,FIND(" acq",$A$1)-4,4)*1,"")</f>
        <v/>
      </c>
      <c r="R8" s="7" t="n"/>
      <c r="S8" s="111" t="n"/>
    </row>
    <row r="9" ht="120" customHeight="1">
      <c r="A9" s="7" t="n">
        <v>89</v>
      </c>
      <c r="B9" s="7" t="inlineStr">
        <is>
          <t>51070-00</t>
        </is>
      </c>
      <c r="C9" s="7" t="inlineStr">
        <is>
          <t>Repair / replace wood siding</t>
        </is>
      </c>
      <c r="D9" s="40" t="inlineStr">
        <is>
          <t>PNA: Replace rotted siding. EPCA: Partner observed deteriorated siding located below and near dryer vents at the communal laundry room located along east side of the leasing office building. The vents appeared to be blowing hot/wet air directly at the siding causing the deterioration. Replacement of the damaged siding is recommended. As part of the siding replacement, the dryer vents should be angeled away from the siding to prevent future deterioration.</t>
        </is>
      </c>
      <c r="E9" s="41" t="inlineStr">
        <is>
          <t>GC</t>
        </is>
      </c>
      <c r="F9" s="7" t="inlineStr">
        <is>
          <t>Year 1</t>
        </is>
      </c>
      <c r="G9" s="20" t="n">
        <v>69250</v>
      </c>
      <c r="H9" s="20" t="n">
        <v>0</v>
      </c>
      <c r="I9" s="21">
        <f>G9-H9</f>
        <v/>
      </c>
      <c r="J9" s="8">
        <f>IF(G9=0,0,H9/G9)</f>
        <v/>
      </c>
      <c r="K9" s="35" t="n">
        <v>4</v>
      </c>
      <c r="L9" s="8">
        <f>MIN(J9,1)</f>
        <v/>
      </c>
      <c r="M9" t="inlineStr">
        <is>
          <t>PNA: Replace rotted siding. EPCA: Partner observed deteriorated siding located below and near dryer vents at the communal laundry room located along east side of the leasing office building. The vents</t>
        </is>
      </c>
      <c r="N9" s="7">
        <f>IF(E9="GC","1st Call","Other")</f>
        <v/>
      </c>
      <c r="O9" s="7">
        <f>IF(L9&gt;=1,"Complete",IF(L9&gt;0,"In Progress","Not Started"))</f>
        <v/>
      </c>
      <c r="Q9" s="35">
        <f>IFERROR(MID($A$1,FIND(" acq",$A$1)-4,4)*1,"")</f>
        <v/>
      </c>
      <c r="R9" s="7" t="n"/>
      <c r="S9" s="111" t="n"/>
    </row>
    <row r="10">
      <c r="A10" s="17" t="n">
        <v>33</v>
      </c>
      <c r="B10" s="7" t="inlineStr">
        <is>
          <t>51025-00</t>
        </is>
      </c>
      <c r="C10" s="7" t="inlineStr">
        <is>
          <t>Resurface swimming pool</t>
        </is>
      </c>
      <c r="D10" s="40" t="inlineStr">
        <is>
          <t>PNA: Repair to pool shell and resurface pool</t>
        </is>
      </c>
      <c r="E10" s="41" t="inlineStr">
        <is>
          <t>GC</t>
        </is>
      </c>
      <c r="F10" s="7" t="inlineStr">
        <is>
          <t>Year 1</t>
        </is>
      </c>
      <c r="G10" s="20" t="n">
        <v>68250</v>
      </c>
      <c r="H10" s="20" t="n">
        <v>0</v>
      </c>
      <c r="I10" s="21">
        <f>G10-H10</f>
        <v/>
      </c>
      <c r="J10" s="8">
        <f>IF(G10=0,0,H10/G10)</f>
        <v/>
      </c>
      <c r="K10" s="35" t="n">
        <v>4</v>
      </c>
      <c r="L10" s="8">
        <f>MIN(J10,1)</f>
        <v/>
      </c>
      <c r="M10" t="inlineStr">
        <is>
          <t>PNA: Repair to pool shell and resurface pool</t>
        </is>
      </c>
      <c r="N10" s="7">
        <f>IF(E10="GC","1st Call","Other")</f>
        <v/>
      </c>
      <c r="O10" s="7">
        <f>IF(L10&gt;=1,"Complete",IF(L10&gt;0,"In Progress","Not Started"))</f>
        <v/>
      </c>
      <c r="Q10" s="35">
        <f>IFERROR(MID($A$1,FIND(" acq",$A$1)-4,4)*1,"")</f>
        <v/>
      </c>
      <c r="R10" s="7" t="n"/>
      <c r="S10" s="111" t="n"/>
    </row>
    <row r="11">
      <c r="A11" s="7" t="n">
        <v>99</v>
      </c>
      <c r="B11" s="7" t="inlineStr">
        <is>
          <t>51070-00</t>
        </is>
      </c>
      <c r="C11" s="7" t="inlineStr">
        <is>
          <t>Repair / replace wood trim</t>
        </is>
      </c>
      <c r="D11" s="40" t="inlineStr">
        <is>
          <t>PNA: Replace rotted fascia and trim</t>
        </is>
      </c>
      <c r="E11" s="41" t="inlineStr">
        <is>
          <t>GC</t>
        </is>
      </c>
      <c r="F11" s="7" t="inlineStr">
        <is>
          <t>Year 1</t>
        </is>
      </c>
      <c r="G11" s="20" t="n">
        <v>58800</v>
      </c>
      <c r="H11" s="20" t="n">
        <v>0</v>
      </c>
      <c r="I11" s="21">
        <f>G11-H11</f>
        <v/>
      </c>
      <c r="J11" s="8">
        <f>IF(G11=0,0,H11/G11)</f>
        <v/>
      </c>
      <c r="K11" s="35" t="n">
        <v>4</v>
      </c>
      <c r="L11" s="8">
        <f>MIN(J11,1)</f>
        <v/>
      </c>
      <c r="M11" t="inlineStr">
        <is>
          <t>PNA: Replace rotted fascia and trim</t>
        </is>
      </c>
      <c r="N11" s="7">
        <f>IF(E11="GC","1st Call","Other")</f>
        <v/>
      </c>
      <c r="O11" s="7">
        <f>IF(L11&gt;=1,"Complete",IF(L11&gt;0,"In Progress","Not Started"))</f>
        <v/>
      </c>
      <c r="Q11" s="35">
        <f>IFERROR(MID($A$1,FIND(" acq",$A$1)-4,4)*1,"")</f>
        <v/>
      </c>
      <c r="R11" s="7" t="n"/>
      <c r="S11" s="111" t="n"/>
    </row>
    <row r="12">
      <c r="A12" s="17" t="n">
        <v>78</v>
      </c>
      <c r="B12" s="7" t="inlineStr">
        <is>
          <t>51061-00</t>
        </is>
      </c>
      <c r="C12" s="7" t="inlineStr">
        <is>
          <t>Asphalt composite shingle roofing</t>
        </is>
      </c>
      <c r="D12" s="40" t="inlineStr">
        <is>
          <t>PNA: Roof tune up and Roof replacements (Yr. 8):</t>
        </is>
      </c>
      <c r="E12" s="41" t="inlineStr">
        <is>
          <t>GC</t>
        </is>
      </c>
      <c r="F12" s="7" t="inlineStr">
        <is>
          <t>Year 1</t>
        </is>
      </c>
      <c r="G12" s="20" t="n">
        <v>40950</v>
      </c>
      <c r="H12" s="20" t="n">
        <v>29675</v>
      </c>
      <c r="I12" s="21">
        <f>G12-H12</f>
        <v/>
      </c>
      <c r="J12" s="8">
        <f>IF(G12=0,0,H12/G12)</f>
        <v/>
      </c>
      <c r="K12" s="35" t="n">
        <v>2</v>
      </c>
      <c r="L12" s="8">
        <f>MIN(J12,1)</f>
        <v/>
      </c>
      <c r="M12" t="inlineStr">
        <is>
          <t>PNA: Roof tune up and Roof replacements (Yr. 8):</t>
        </is>
      </c>
      <c r="N12" s="7">
        <f>IF(E12="GC","1st Call","Other")</f>
        <v/>
      </c>
      <c r="O12" s="7">
        <f>IF(L12&gt;=1,"Complete",IF(L12&gt;0,"In Progress","Not Started"))</f>
        <v/>
      </c>
      <c r="Q12" s="35">
        <f>IFERROR(MID($A$1,FIND(" acq",$A$1)-4,4)*1,"")</f>
        <v/>
      </c>
      <c r="R12" s="7" t="n"/>
      <c r="S12" s="111" t="n"/>
    </row>
    <row r="13">
      <c r="A13" s="7" t="n">
        <v>84</v>
      </c>
      <c r="B13" s="7" t="inlineStr">
        <is>
          <t>51062-00</t>
        </is>
      </c>
      <c r="C13" s="7" t="inlineStr">
        <is>
          <t xml:space="preserve">Sealants &amp; caulking </t>
        </is>
      </c>
      <c r="D13" s="40" t="inlineStr">
        <is>
          <t>PNA: Seal between T-111 siding</t>
        </is>
      </c>
      <c r="E13" s="41" t="inlineStr">
        <is>
          <t>GC</t>
        </is>
      </c>
      <c r="F13" s="7" t="inlineStr">
        <is>
          <t>Year 1</t>
        </is>
      </c>
      <c r="G13" s="20" t="n">
        <v>37800</v>
      </c>
      <c r="H13" s="20" t="n">
        <v>0</v>
      </c>
      <c r="I13" s="21">
        <f>G13-H13</f>
        <v/>
      </c>
      <c r="J13" s="8">
        <f>IF(G13=0,0,H13/G13)</f>
        <v/>
      </c>
      <c r="K13" s="35" t="n">
        <v>4</v>
      </c>
      <c r="L13" s="8">
        <f>MIN(J13,1)</f>
        <v/>
      </c>
      <c r="M13" t="inlineStr">
        <is>
          <t>PNA: Seal between T-111 siding</t>
        </is>
      </c>
      <c r="N13" s="7">
        <f>IF(E13="GC","1st Call","Other")</f>
        <v/>
      </c>
      <c r="O13" s="7">
        <f>IF(L13&gt;=1,"Complete",IF(L13&gt;0,"In Progress","Not Started"))</f>
        <v/>
      </c>
      <c r="Q13" s="35">
        <f>IFERROR(MID($A$1,FIND(" acq",$A$1)-4,4)*1,"")</f>
        <v/>
      </c>
      <c r="R13" s="7" t="n"/>
      <c r="S13" s="111" t="n"/>
    </row>
    <row r="14">
      <c r="A14" s="17" t="n">
        <v>18</v>
      </c>
      <c r="B14" s="7" t="inlineStr">
        <is>
          <t>51045-00</t>
        </is>
      </c>
      <c r="C14" s="7" t="inlineStr">
        <is>
          <t>Landscape Cleanup and Enhancements</t>
        </is>
      </c>
      <c r="D14" s="40" t="inlineStr">
        <is>
          <t>Post: General curb appeal enhancement</t>
        </is>
      </c>
      <c r="E14" s="41" t="inlineStr">
        <is>
          <t>GC</t>
        </is>
      </c>
      <c r="F14" s="7" t="inlineStr">
        <is>
          <t>Year 1</t>
        </is>
      </c>
      <c r="G14" s="20" t="n">
        <v>35000</v>
      </c>
      <c r="H14" s="20" t="n">
        <v>96250</v>
      </c>
      <c r="I14" s="21">
        <f>G14-H14</f>
        <v/>
      </c>
      <c r="J14" s="8">
        <f>IF(G14=0,0,H14/G14)</f>
        <v/>
      </c>
      <c r="K14" s="35" t="n">
        <v>0</v>
      </c>
      <c r="L14" s="8">
        <f>MIN(J14,1)</f>
        <v/>
      </c>
      <c r="M14" t="inlineStr">
        <is>
          <t>Post: General curb appeal enhancement</t>
        </is>
      </c>
      <c r="N14" s="7">
        <f>IF(E14="GC","1st Call","Other")</f>
        <v/>
      </c>
      <c r="O14" s="7">
        <f>IF(L14&gt;=1,"Complete",IF(L14&gt;0,"In Progress","Not Started"))</f>
        <v/>
      </c>
      <c r="Q14" s="35">
        <f>IFERROR(MID($A$1,FIND(" acq",$A$1)-4,4)*1,"")</f>
        <v/>
      </c>
      <c r="R14" s="7" t="n"/>
      <c r="S14" s="111" t="n"/>
    </row>
    <row r="15" ht="405" customHeight="1">
      <c r="A15" s="7" t="n">
        <v>48</v>
      </c>
      <c r="B15" s="7" t="inlineStr">
        <is>
          <t>51992-00</t>
        </is>
      </c>
      <c r="C15" s="7" t="inlineStr">
        <is>
          <t xml:space="preserve">Termite Remediation </t>
        </is>
      </c>
      <c r="D15" s="40" t="inlineStr">
        <is>
          <t>EPCA: Partner engaged Terminix for a termite and fungus/dryrot inspection at the subject property. Based on their findings, approximately 60 areas of termites and dryrot fungus were observed. Terminix recommends a localized treatment for termites and dryrot fungus
Lender PCA: The inspection identified widespread evidence of drywood termite activity across multiple areas of the property, including the meter closet interior and framing, balconies (framing and decking), ground floor corner trim, window trim, vertical trim, wood siding, and the exteriors of Buildings 1–10 and the recreation building/office. In several locations, termites have caused observable wood damage. Recommended actions include removal or covering of accessible termite fecal pellets, localized treatmentof accessible infested wood with approved insecticides (noting these are secondary, below–industrystandard measures with limited guarantees), and removal and replacement of damaged wood members where deterioration is present. Due to the extent of exterior termite evidence, full structure fumigation is recommended to eradicate drywood termites. Additionally, fungus infection/ dry rot was observed at wood siding, trim, and balconies due to weather exposure. Recommended repairs include removal and replacement of affected components and sealing with weatherresistant paint or moisture sealant. Finally, evidence of fungus appears to extend into inaccessible areas, warranting further intrusive inspection. A supplemental report recommends following access, including detailed findings and repair/treatment estimates</t>
        </is>
      </c>
      <c r="E15" s="41" t="inlineStr">
        <is>
          <t>GC</t>
        </is>
      </c>
      <c r="F15" s="7" t="inlineStr">
        <is>
          <t>Year 1</t>
        </is>
      </c>
      <c r="G15" s="20" t="n">
        <v>35000</v>
      </c>
      <c r="H15" s="20" t="n">
        <v>17500</v>
      </c>
      <c r="I15" s="21">
        <f>G15-H15</f>
        <v/>
      </c>
      <c r="J15" s="8">
        <f>IF(G15=0,0,H15/G15)</f>
        <v/>
      </c>
      <c r="K15" s="35" t="n">
        <v>3</v>
      </c>
      <c r="L15" s="8">
        <f>MIN(J15,1)</f>
        <v/>
      </c>
      <c r="M15" t="inlineStr">
        <is>
          <t>EPCA: Partner engaged Terminix for a termite and fungus/dryrot inspection at the subject property. Based on their findings, approximately 60 areas of termites and dryrot fungus were observed. Terminix</t>
        </is>
      </c>
      <c r="N15" s="7">
        <f>IF(E15="GC","1st Call","Other")</f>
        <v/>
      </c>
      <c r="O15" s="7">
        <f>IF(L15&gt;=1,"Complete",IF(L15&gt;0,"In Progress","Not Started"))</f>
        <v/>
      </c>
      <c r="Q15" s="35">
        <f>IFERROR(MID($A$1,FIND(" acq",$A$1)-4,4)*1,"")</f>
        <v/>
      </c>
      <c r="R15" s="7" t="n"/>
      <c r="S15" s="111" t="n"/>
    </row>
    <row r="16" ht="225" customHeight="1">
      <c r="A16" s="17" t="n">
        <v>19</v>
      </c>
      <c r="B16" s="7" t="inlineStr">
        <is>
          <t>51051-00</t>
        </is>
      </c>
      <c r="C16" s="7" t="inlineStr">
        <is>
          <t xml:space="preserve">Asphalt Coating </t>
        </is>
      </c>
      <c r="D16" s="40" t="inlineStr">
        <is>
          <t>PNA: Repair asphalt, seal coat, and stripe. Lender PCA: The asphalt pavement has localized alligator cracking, and general surface deterioration. Asphalt repairs are recommended Lender PCA: The parking area sealant and striping is in fair to poor condition, with evidence of wear and deterioration noted throughout                                                                                                                                  EPCA: Damaged pavement consisting of linear cracking, alligator cracking, potholes, and surface raveling was present throughout the asphalt that was not located below the carport structures. In addition, damaged asphalt pavement was noted in spots below the carports. This damage appeared to be associated with uplift from tree roots. Asphalt overlay and crack sealing is recommended.                                                                                       Lender PCA: A cracked walkway was observed. Immediate repairs are recommended to repair the walkway.</t>
        </is>
      </c>
      <c r="E16" s="41" t="inlineStr">
        <is>
          <t>GC</t>
        </is>
      </c>
      <c r="F16" s="7" t="inlineStr">
        <is>
          <t>Year 1</t>
        </is>
      </c>
      <c r="G16" s="20" t="n">
        <v>32970</v>
      </c>
      <c r="H16" s="20" t="n">
        <v>700</v>
      </c>
      <c r="I16" s="21">
        <f>G16-H16</f>
        <v/>
      </c>
      <c r="J16" s="8">
        <f>IF(G16=0,0,H16/G16)</f>
        <v/>
      </c>
      <c r="K16" s="35" t="n">
        <v>4</v>
      </c>
      <c r="L16" s="8">
        <f>MIN(J16,1)</f>
        <v/>
      </c>
      <c r="M16" t="inlineStr">
        <is>
          <t>PNA: Repair asphalt, seal coat, and stripe. Lender PCA: The asphalt pavement has localized alligator cracking, and general surface deterioration. Asphalt repairs are recommended Lender PCA: The parkin</t>
        </is>
      </c>
      <c r="N16" s="7">
        <f>IF(E16="GC","1st Call","Other")</f>
        <v/>
      </c>
      <c r="O16" s="7">
        <f>IF(L16&gt;=1,"Complete",IF(L16&gt;0,"In Progress","Not Started"))</f>
        <v/>
      </c>
      <c r="Q16" s="35">
        <f>IFERROR(MID($A$1,FIND(" acq",$A$1)-4,4)*1,"")</f>
        <v/>
      </c>
      <c r="R16" s="7" t="n"/>
      <c r="S16" s="111" t="n"/>
    </row>
    <row r="17">
      <c r="A17" s="7" t="n">
        <v>131</v>
      </c>
      <c r="B17" s="7" t="inlineStr">
        <is>
          <t>51200-00</t>
        </is>
      </c>
      <c r="C17" s="7" t="inlineStr">
        <is>
          <t>Designer Fees</t>
        </is>
      </c>
      <c r="D17" s="40" t="inlineStr">
        <is>
          <t>Post:  Leasing office refresh</t>
        </is>
      </c>
      <c r="E17" s="41" t="inlineStr">
        <is>
          <t>GC</t>
        </is>
      </c>
      <c r="F17" s="7" t="inlineStr">
        <is>
          <t>Year 1</t>
        </is>
      </c>
      <c r="G17" s="20" t="n">
        <v>32500</v>
      </c>
      <c r="H17" s="20" t="n">
        <v>16250</v>
      </c>
      <c r="I17" s="21">
        <f>G17-H17</f>
        <v/>
      </c>
      <c r="J17" s="8">
        <f>IF(G17=0,0,H17/G17)</f>
        <v/>
      </c>
      <c r="K17" s="35" t="n">
        <v>3</v>
      </c>
      <c r="L17" s="8">
        <f>MIN(J17,1)</f>
        <v/>
      </c>
      <c r="M17" t="inlineStr">
        <is>
          <t>Post:  Leasing office refresh</t>
        </is>
      </c>
      <c r="N17" s="7">
        <f>IF(E17="GC","1st Call","Other")</f>
        <v/>
      </c>
      <c r="O17" s="7">
        <f>IF(L17&gt;=1,"Complete",IF(L17&gt;0,"In Progress","Not Started"))</f>
        <v/>
      </c>
      <c r="Q17" s="35">
        <f>IFERROR(MID($A$1,FIND(" acq",$A$1)-4,4)*1,"")</f>
        <v/>
      </c>
      <c r="R17" s="7" t="n"/>
      <c r="S17" s="111" t="n"/>
    </row>
    <row r="18">
      <c r="A18" s="17" t="n">
        <v>73</v>
      </c>
      <c r="B18" s="7" t="inlineStr">
        <is>
          <t>51072-00</t>
        </is>
      </c>
      <c r="C18" s="7" t="inlineStr">
        <is>
          <t>Repair balcony framing &amp; decking</t>
        </is>
      </c>
      <c r="D18" s="40" t="inlineStr">
        <is>
          <t>PNA: Add joist hangers to balcony joists</t>
        </is>
      </c>
      <c r="E18" s="41" t="inlineStr">
        <is>
          <t>GC</t>
        </is>
      </c>
      <c r="F18" s="7" t="inlineStr">
        <is>
          <t>Year 1</t>
        </is>
      </c>
      <c r="G18" s="20" t="n">
        <v>30450</v>
      </c>
      <c r="H18" s="20" t="n">
        <v>5000</v>
      </c>
      <c r="I18" s="21">
        <f>G18-H18</f>
        <v/>
      </c>
      <c r="J18" s="8">
        <f>IF(G18=0,0,H18/G18)</f>
        <v/>
      </c>
      <c r="K18" s="35" t="n">
        <v>4</v>
      </c>
      <c r="L18" s="8">
        <f>MIN(J18,1)</f>
        <v/>
      </c>
      <c r="M18" t="inlineStr">
        <is>
          <t>PNA: Add joist hangers to balcony joists</t>
        </is>
      </c>
      <c r="N18" s="7">
        <f>IF(E18="GC","1st Call","Other")</f>
        <v/>
      </c>
      <c r="O18" s="7">
        <f>IF(L18&gt;=1,"Complete",IF(L18&gt;0,"In Progress","Not Started"))</f>
        <v/>
      </c>
      <c r="Q18" s="35">
        <f>IFERROR(MID($A$1,FIND(" acq",$A$1)-4,4)*1,"")</f>
        <v/>
      </c>
      <c r="R18" s="7" t="n"/>
      <c r="S18" s="111" t="n"/>
    </row>
    <row r="19" ht="45" customHeight="1">
      <c r="A19" s="7" t="n">
        <v>28</v>
      </c>
      <c r="B19" s="7" t="inlineStr">
        <is>
          <t>51045-00</t>
        </is>
      </c>
      <c r="C19" s="7" t="inlineStr">
        <is>
          <t>Landscape irrigation</t>
        </is>
      </c>
      <c r="D19" s="40" t="inlineStr">
        <is>
          <t>PNA: Inspect and repair irrigation                                                                                                  EPCA: Cracked/broken concrete swals were observed. Repairs to the damaged swales is recommended to ensure proper drainage.</t>
        </is>
      </c>
      <c r="E19" s="41" t="inlineStr">
        <is>
          <t>GC</t>
        </is>
      </c>
      <c r="F19" s="7" t="inlineStr">
        <is>
          <t>Year 1</t>
        </is>
      </c>
      <c r="G19" s="20" t="n">
        <v>29400</v>
      </c>
      <c r="H19" s="20" t="n">
        <v>0</v>
      </c>
      <c r="I19" s="21">
        <f>G19-H19</f>
        <v/>
      </c>
      <c r="J19" s="8">
        <f>IF(G19=0,0,H19/G19)</f>
        <v/>
      </c>
      <c r="K19" s="35" t="n">
        <v>4</v>
      </c>
      <c r="L19" s="8">
        <f>MIN(J19,1)</f>
        <v/>
      </c>
      <c r="M19" t="inlineStr">
        <is>
          <t>PNA: Inspect and repair irrigation                                                                                                  EPCA: Cracked/broken concrete swals were observed. Repairs to the da</t>
        </is>
      </c>
      <c r="N19" s="7">
        <f>IF(E19="GC","1st Call","Other")</f>
        <v/>
      </c>
      <c r="O19" s="7">
        <f>IF(L19&gt;=1,"Complete",IF(L19&gt;0,"In Progress","Not Started"))</f>
        <v/>
      </c>
      <c r="Q19" s="35">
        <f>IFERROR(MID($A$1,FIND(" acq",$A$1)-4,4)*1,"")</f>
        <v/>
      </c>
      <c r="R19" s="7" t="n"/>
      <c r="S19" s="111" t="n"/>
    </row>
    <row r="20">
      <c r="A20" s="17" t="n">
        <v>87</v>
      </c>
      <c r="B20" s="7" t="inlineStr">
        <is>
          <t>51062-00</t>
        </is>
      </c>
      <c r="C20" s="7" t="inlineStr">
        <is>
          <t>Flashing</t>
        </is>
      </c>
      <c r="D20" s="40" t="inlineStr">
        <is>
          <t>PNA: Add z flash to replacement siding</t>
        </is>
      </c>
      <c r="E20" s="41" t="inlineStr">
        <is>
          <t>GC</t>
        </is>
      </c>
      <c r="F20" s="7" t="inlineStr">
        <is>
          <t>Year 1</t>
        </is>
      </c>
      <c r="G20" s="20" t="n">
        <v>29400</v>
      </c>
      <c r="H20" s="20" t="n">
        <v>0</v>
      </c>
      <c r="I20" s="21">
        <f>G20-H20</f>
        <v/>
      </c>
      <c r="J20" s="8">
        <f>IF(G20=0,0,H20/G20)</f>
        <v/>
      </c>
      <c r="K20" s="35" t="n">
        <v>4</v>
      </c>
      <c r="L20" s="8">
        <f>MIN(J20,1)</f>
        <v/>
      </c>
      <c r="M20" t="inlineStr">
        <is>
          <t>PNA: Add z flash to replacement siding</t>
        </is>
      </c>
      <c r="N20" s="7">
        <f>IF(E20="GC","1st Call","Other")</f>
        <v/>
      </c>
      <c r="O20" s="7">
        <f>IF(L20&gt;=1,"Complete",IF(L20&gt;0,"In Progress","Not Started"))</f>
        <v/>
      </c>
      <c r="Q20" s="35">
        <f>IFERROR(MID($A$1,FIND(" acq",$A$1)-4,4)*1,"")</f>
        <v/>
      </c>
      <c r="R20" s="7" t="n"/>
      <c r="S20" s="111" t="n"/>
    </row>
    <row r="21">
      <c r="A21" s="7" t="n">
        <v>159</v>
      </c>
      <c r="B21" s="7" t="inlineStr">
        <is>
          <t>51131-00</t>
        </is>
      </c>
      <c r="C21" s="7" t="inlineStr">
        <is>
          <t>Sanitary Sewer Piping</t>
        </is>
      </c>
      <c r="D21" s="40" t="inlineStr">
        <is>
          <t>Jet main drain lines per scope</t>
        </is>
      </c>
      <c r="E21" s="41" t="inlineStr">
        <is>
          <t>GC</t>
        </is>
      </c>
      <c r="F21" s="7" t="inlineStr">
        <is>
          <t>Year 1</t>
        </is>
      </c>
      <c r="G21" s="20" t="n">
        <v>28896</v>
      </c>
      <c r="H21" s="20" t="n">
        <v>11000</v>
      </c>
      <c r="I21" s="21">
        <f>G21-H21</f>
        <v/>
      </c>
      <c r="J21" s="8">
        <f>IF(G21=0,0,H21/G21)</f>
        <v/>
      </c>
      <c r="K21" s="35" t="n">
        <v>3</v>
      </c>
      <c r="L21" s="8">
        <f>MIN(J21,1)</f>
        <v/>
      </c>
      <c r="M21" t="inlineStr">
        <is>
          <t>Jet main drain lines per scope</t>
        </is>
      </c>
      <c r="N21" s="7">
        <f>IF(E21="GC","1st Call","Other")</f>
        <v/>
      </c>
      <c r="O21" s="7">
        <f>IF(L21&gt;=1,"Complete",IF(L21&gt;0,"In Progress","Not Started"))</f>
        <v/>
      </c>
      <c r="Q21" s="35">
        <f>IFERROR(MID($A$1,FIND(" acq",$A$1)-4,4)*1,"")</f>
        <v/>
      </c>
      <c r="R21" s="7" t="n"/>
      <c r="S21" s="111" t="n"/>
    </row>
    <row r="22" ht="75" customHeight="1">
      <c r="A22" s="17" t="n">
        <v>22</v>
      </c>
      <c r="B22" s="7" t="inlineStr">
        <is>
          <t>51025-00</t>
        </is>
      </c>
      <c r="C22" s="7" t="inlineStr">
        <is>
          <t>Fences &amp; gates - swimming pool</t>
        </is>
      </c>
      <c r="D22" s="40" t="inlineStr">
        <is>
          <t>PNA: Repair and paint pool fence                                                                                                      EPCA: Deterioration/rust was noted along the base of the metal pool fencing system in several areas. Repair or replacement of the deteriorated metal fencing is recommended in the short term.</t>
        </is>
      </c>
      <c r="E22" s="41" t="inlineStr">
        <is>
          <t>GC</t>
        </is>
      </c>
      <c r="F22" s="7" t="inlineStr">
        <is>
          <t>Year 1</t>
        </is>
      </c>
      <c r="G22" s="20" t="n">
        <v>22050</v>
      </c>
      <c r="H22" s="20" t="n">
        <v>0</v>
      </c>
      <c r="I22" s="21">
        <f>G22-H22</f>
        <v/>
      </c>
      <c r="J22" s="8">
        <f>IF(G22=0,0,H22/G22)</f>
        <v/>
      </c>
      <c r="K22" s="35" t="n">
        <v>4</v>
      </c>
      <c r="L22" s="8">
        <f>MIN(J22,1)</f>
        <v/>
      </c>
      <c r="M22" t="inlineStr">
        <is>
          <t>PNA: Repair and paint pool fence                                                                                                      EPCA: Deterioration/rust was noted along the base of the metal poo</t>
        </is>
      </c>
      <c r="N22" s="7">
        <f>IF(E22="GC","1st Call","Other")</f>
        <v/>
      </c>
      <c r="O22" s="7">
        <f>IF(L22&gt;=1,"Complete",IF(L22&gt;0,"In Progress","Not Started"))</f>
        <v/>
      </c>
      <c r="Q22" s="35">
        <f>IFERROR(MID($A$1,FIND(" acq",$A$1)-4,4)*1,"")</f>
        <v/>
      </c>
      <c r="R22" s="7" t="n"/>
      <c r="S22" s="111" t="n"/>
    </row>
    <row r="23">
      <c r="A23" s="7" t="n">
        <v>137</v>
      </c>
      <c r="B23" s="7" t="inlineStr">
        <is>
          <t>51011-00</t>
        </is>
      </c>
      <c r="C23" s="7" t="inlineStr">
        <is>
          <t>Pool Furniture</t>
        </is>
      </c>
      <c r="D23" s="40" t="inlineStr">
        <is>
          <t>Post:  Pool furniture replacement</t>
        </is>
      </c>
      <c r="E23" s="67" t="inlineStr">
        <is>
          <t>Capex</t>
        </is>
      </c>
      <c r="F23" s="7" t="inlineStr">
        <is>
          <t>Year 1</t>
        </is>
      </c>
      <c r="G23" s="20" t="n">
        <v>20000</v>
      </c>
      <c r="H23" s="20" t="n">
        <v>0</v>
      </c>
      <c r="I23" s="21">
        <f>G23-H23</f>
        <v/>
      </c>
      <c r="J23" s="8">
        <f>IF(G23=0,0,H23/G23)</f>
        <v/>
      </c>
      <c r="K23" s="35" t="inlineStr">
        <is>
          <t>N/A</t>
        </is>
      </c>
      <c r="L23" s="8">
        <f>MIN(J23,1)</f>
        <v/>
      </c>
      <c r="M23" t="inlineStr">
        <is>
          <t>Post:  Pool furniture replacement</t>
        </is>
      </c>
      <c r="N23" s="7">
        <f>IF(E23="GC","1st Call","Other")</f>
        <v/>
      </c>
      <c r="O23" s="7">
        <f>IF(L23&gt;=1,"Complete",IF(L23&gt;0,"In Progress","Not Started"))</f>
        <v/>
      </c>
      <c r="Q23" s="35">
        <f>IFERROR(MID($A$1,FIND(" acq",$A$1)-4,4)*1,"")</f>
        <v/>
      </c>
      <c r="R23" s="7" t="n"/>
      <c r="S23" s="111" t="n"/>
    </row>
    <row r="24" ht="60" customHeight="1">
      <c r="A24" s="17" t="n">
        <v>30</v>
      </c>
      <c r="B24" s="7" t="inlineStr">
        <is>
          <t>51077-00</t>
        </is>
      </c>
      <c r="C24" s="7" t="inlineStr">
        <is>
          <t>Fences &amp; gates - site perimeter</t>
        </is>
      </c>
      <c r="D24" s="40" t="inlineStr">
        <is>
          <t>PNA: Overlay wood fence on back of community. Lender PCA: Some of the chain link has been bowed slightly where cars have backed into it, but over all it looks good. Immediate repairs are recommended for fencing repairs.</t>
        </is>
      </c>
      <c r="E24" s="41" t="inlineStr">
        <is>
          <t>GC</t>
        </is>
      </c>
      <c r="F24" s="7" t="inlineStr">
        <is>
          <t>Year 1</t>
        </is>
      </c>
      <c r="G24" s="20" t="n">
        <v>19950</v>
      </c>
      <c r="H24" s="20" t="n">
        <v>0</v>
      </c>
      <c r="I24" s="21">
        <f>G24-H24</f>
        <v/>
      </c>
      <c r="J24" s="8">
        <f>IF(G24=0,0,H24/G24)</f>
        <v/>
      </c>
      <c r="K24" s="35" t="n">
        <v>4</v>
      </c>
      <c r="L24" s="8">
        <f>MIN(J24,1)</f>
        <v/>
      </c>
      <c r="M24" t="inlineStr">
        <is>
          <t>PNA: Overlay wood fence on back of community. Lender PCA: Some of the chain link has been bowed slightly where cars have backed into it, but over all it looks good. Immediate repairs are recommended f</t>
        </is>
      </c>
      <c r="N24" s="7">
        <f>IF(E24="GC","1st Call","Other")</f>
        <v/>
      </c>
      <c r="O24" s="7">
        <f>IF(L24&gt;=1,"Complete",IF(L24&gt;0,"In Progress","Not Started"))</f>
        <v/>
      </c>
      <c r="Q24" s="35">
        <f>IFERROR(MID($A$1,FIND(" acq",$A$1)-4,4)*1,"")</f>
        <v/>
      </c>
      <c r="R24" s="7" t="n"/>
      <c r="S24" s="111" t="n"/>
    </row>
    <row r="25">
      <c r="A25" s="7" t="n">
        <v>35</v>
      </c>
      <c r="B25" s="7" t="inlineStr">
        <is>
          <t>51025-00</t>
        </is>
      </c>
      <c r="C25" s="7" t="inlineStr">
        <is>
          <t>Replace swimming pool deck</t>
        </is>
      </c>
      <c r="D25" s="40" t="inlineStr">
        <is>
          <t>PNA: Pressure wash and seal brick pool deck</t>
        </is>
      </c>
      <c r="E25" s="41" t="inlineStr">
        <is>
          <t>GC</t>
        </is>
      </c>
      <c r="F25" s="7" t="inlineStr">
        <is>
          <t>Year 1</t>
        </is>
      </c>
      <c r="G25" s="20" t="n">
        <v>18900</v>
      </c>
      <c r="H25" s="20" t="n">
        <v>0</v>
      </c>
      <c r="I25" s="21">
        <f>G25-H25</f>
        <v/>
      </c>
      <c r="J25" s="8">
        <f>IF(G25=0,0,H25/G25)</f>
        <v/>
      </c>
      <c r="K25" s="35" t="n">
        <v>4</v>
      </c>
      <c r="L25" s="8">
        <f>MIN(J25,1)</f>
        <v/>
      </c>
      <c r="M25" t="inlineStr">
        <is>
          <t>PNA: Pressure wash and seal brick pool deck</t>
        </is>
      </c>
      <c r="N25" s="7">
        <f>IF(E25="GC","1st Call","Other")</f>
        <v/>
      </c>
      <c r="O25" s="7">
        <f>IF(L25&gt;=1,"Complete",IF(L25&gt;0,"In Progress","Not Started"))</f>
        <v/>
      </c>
      <c r="Q25" s="35">
        <f>IFERROR(MID($A$1,FIND(" acq",$A$1)-4,4)*1,"")</f>
        <v/>
      </c>
      <c r="R25" s="7" t="n"/>
      <c r="S25" s="111" t="n"/>
    </row>
    <row r="26" ht="30" customHeight="1">
      <c r="A26" s="17" t="n">
        <v>39</v>
      </c>
      <c r="B26" s="7" t="inlineStr">
        <is>
          <t>51130-00</t>
        </is>
      </c>
      <c r="C26" s="7" t="inlineStr">
        <is>
          <t>Storm sewer piping</t>
        </is>
      </c>
      <c r="D26" s="40" t="inlineStr">
        <is>
          <t>PNA: Clean storm drains. EPCA: Debris was observed clogging storm drains. Clearing the debris is recommended</t>
        </is>
      </c>
      <c r="E26" s="41" t="inlineStr">
        <is>
          <t>GC</t>
        </is>
      </c>
      <c r="F26" s="7" t="inlineStr">
        <is>
          <t>Year 1</t>
        </is>
      </c>
      <c r="G26" s="20" t="n">
        <v>18900</v>
      </c>
      <c r="H26" s="20" t="n">
        <v>0</v>
      </c>
      <c r="I26" s="21">
        <f>G26-H26</f>
        <v/>
      </c>
      <c r="J26" s="8">
        <f>IF(G26=0,0,H26/G26)</f>
        <v/>
      </c>
      <c r="K26" s="35" t="n">
        <v>4</v>
      </c>
      <c r="L26" s="8">
        <f>MIN(J26,1)</f>
        <v/>
      </c>
      <c r="M26" t="inlineStr">
        <is>
          <t>PNA: Clean storm drains. EPCA: Debris was observed clogging storm drains. Clearing the debris is recommended</t>
        </is>
      </c>
      <c r="N26" s="7">
        <f>IF(E26="GC","1st Call","Other")</f>
        <v/>
      </c>
      <c r="O26" s="7">
        <f>IF(L26&gt;=1,"Complete",IF(L26&gt;0,"In Progress","Not Started"))</f>
        <v/>
      </c>
      <c r="Q26" s="35">
        <f>IFERROR(MID($A$1,FIND(" acq",$A$1)-4,4)*1,"")</f>
        <v/>
      </c>
      <c r="R26" s="7" t="n"/>
      <c r="S26" s="111" t="n"/>
    </row>
    <row r="27">
      <c r="A27" s="7" t="n">
        <v>173</v>
      </c>
      <c r="B27" s="7" t="inlineStr">
        <is>
          <t>51140-00</t>
        </is>
      </c>
      <c r="C27" s="7" t="inlineStr">
        <is>
          <t>Electrical distribution</t>
        </is>
      </c>
      <c r="D27" s="40" t="inlineStr">
        <is>
          <t>PNA: Inspect and repair lighting controllers on all buildings</t>
        </is>
      </c>
      <c r="E27" s="41" t="inlineStr">
        <is>
          <t>GC</t>
        </is>
      </c>
      <c r="F27" s="7" t="inlineStr">
        <is>
          <t>Year 1</t>
        </is>
      </c>
      <c r="G27" s="20" t="n">
        <v>18900</v>
      </c>
      <c r="H27" s="20" t="n">
        <v>0</v>
      </c>
      <c r="I27" s="21">
        <f>G27-H27</f>
        <v/>
      </c>
      <c r="J27" s="8">
        <f>IF(G27=0,0,H27/G27)</f>
        <v/>
      </c>
      <c r="K27" s="35" t="n">
        <v>4</v>
      </c>
      <c r="L27" s="8">
        <f>MIN(J27,1)</f>
        <v/>
      </c>
      <c r="M27" t="inlineStr">
        <is>
          <t>PNA: Inspect and repair lighting controllers on all buildings</t>
        </is>
      </c>
      <c r="N27" s="7">
        <f>IF(E27="GC","1st Call","Other")</f>
        <v/>
      </c>
      <c r="O27" s="7">
        <f>IF(L27&gt;=1,"Complete",IF(L27&gt;0,"In Progress","Not Started"))</f>
        <v/>
      </c>
      <c r="Q27" s="35">
        <f>IFERROR(MID($A$1,FIND(" acq",$A$1)-4,4)*1,"")</f>
        <v/>
      </c>
      <c r="R27" s="7" t="n"/>
      <c r="S27" s="111" t="n"/>
    </row>
    <row r="28">
      <c r="A28" s="17" t="n">
        <v>31</v>
      </c>
      <c r="B28" s="7" t="inlineStr">
        <is>
          <t>51085-00</t>
        </is>
      </c>
      <c r="C28" s="7" t="inlineStr">
        <is>
          <t xml:space="preserve">Retaining walls </t>
        </is>
      </c>
      <c r="D28" s="40" t="inlineStr">
        <is>
          <t>PNA: Rebuild one section of retaining wall</t>
        </is>
      </c>
      <c r="E28" s="41" t="inlineStr">
        <is>
          <t>GC</t>
        </is>
      </c>
      <c r="F28" s="7" t="inlineStr">
        <is>
          <t>Year 1</t>
        </is>
      </c>
      <c r="G28" s="20" t="n">
        <v>16800</v>
      </c>
      <c r="H28" s="20" t="n">
        <v>0</v>
      </c>
      <c r="I28" s="21">
        <f>G28-H28</f>
        <v/>
      </c>
      <c r="J28" s="8">
        <f>IF(G28=0,0,H28/G28)</f>
        <v/>
      </c>
      <c r="K28" s="35" t="n">
        <v>4</v>
      </c>
      <c r="L28" s="8">
        <f>MIN(J28,1)</f>
        <v/>
      </c>
      <c r="M28" t="inlineStr">
        <is>
          <t>PNA: Rebuild one section of retaining wall</t>
        </is>
      </c>
      <c r="N28" s="7">
        <f>IF(E28="GC","1st Call","Other")</f>
        <v/>
      </c>
      <c r="O28" s="7">
        <f>IF(L28&gt;=1,"Complete",IF(L28&gt;0,"In Progress","Not Started"))</f>
        <v/>
      </c>
      <c r="Q28" s="35">
        <f>IFERROR(MID($A$1,FIND(" acq",$A$1)-4,4)*1,"")</f>
        <v/>
      </c>
      <c r="R28" s="7" t="n"/>
      <c r="S28" s="111" t="n"/>
    </row>
    <row r="29">
      <c r="A29" s="7" t="n">
        <v>57</v>
      </c>
      <c r="B29" s="7" t="inlineStr">
        <is>
          <t>51070-00</t>
        </is>
      </c>
      <c r="C29" s="7" t="inlineStr">
        <is>
          <t>Wall framing</t>
        </is>
      </c>
      <c r="D29" s="40" t="inlineStr">
        <is>
          <t>PNA: Replace damaged framing in gable ends</t>
        </is>
      </c>
      <c r="E29" s="41" t="inlineStr">
        <is>
          <t>GC</t>
        </is>
      </c>
      <c r="F29" s="7" t="inlineStr">
        <is>
          <t>Year 1</t>
        </is>
      </c>
      <c r="G29" s="20" t="n">
        <v>14700</v>
      </c>
      <c r="H29" s="20" t="n">
        <v>0</v>
      </c>
      <c r="I29" s="21">
        <f>G29-H29</f>
        <v/>
      </c>
      <c r="J29" s="8">
        <f>IF(G29=0,0,H29/G29)</f>
        <v/>
      </c>
      <c r="K29" s="35" t="n">
        <v>4</v>
      </c>
      <c r="L29" s="8">
        <f>MIN(J29,1)</f>
        <v/>
      </c>
      <c r="M29" t="inlineStr">
        <is>
          <t>PNA: Replace damaged framing in gable ends</t>
        </is>
      </c>
      <c r="N29" s="7">
        <f>IF(E29="GC","1st Call","Other")</f>
        <v/>
      </c>
      <c r="O29" s="7">
        <f>IF(L29&gt;=1,"Complete",IF(L29&gt;0,"In Progress","Not Started"))</f>
        <v/>
      </c>
      <c r="Q29" s="35">
        <f>IFERROR(MID($A$1,FIND(" acq",$A$1)-4,4)*1,"")</f>
        <v/>
      </c>
      <c r="R29" s="7" t="n"/>
      <c r="S29" s="111" t="n"/>
    </row>
    <row r="30" ht="75" customHeight="1">
      <c r="A30" s="17" t="n">
        <v>23</v>
      </c>
      <c r="B30" s="7" t="inlineStr">
        <is>
          <t>51172-00</t>
        </is>
      </c>
      <c r="C30" s="7" t="inlineStr">
        <is>
          <t>Carports / Garages</t>
        </is>
      </c>
      <c r="D30" s="40" t="inlineStr">
        <is>
          <t>PNA: Repair car ports and paint posts and pearling                                                                                                                    EPCA: Damaged carport roof panels and carport support beams/posts from suspected vehicular impact were noted in several locations. Repair or replacement of the damaged components is recommended in the short term, as required.</t>
        </is>
      </c>
      <c r="E30" s="41" t="inlineStr">
        <is>
          <t>GC</t>
        </is>
      </c>
      <c r="F30" s="7" t="inlineStr">
        <is>
          <t>Year 1</t>
        </is>
      </c>
      <c r="G30" s="20" t="n">
        <v>13650</v>
      </c>
      <c r="H30" s="20" t="n">
        <v>0</v>
      </c>
      <c r="I30" s="21">
        <f>G30-H30</f>
        <v/>
      </c>
      <c r="J30" s="8">
        <f>IF(G30=0,0,H30/G30)</f>
        <v/>
      </c>
      <c r="K30" s="35" t="n">
        <v>4</v>
      </c>
      <c r="L30" s="8">
        <f>MIN(J30,1)</f>
        <v/>
      </c>
      <c r="M30" t="inlineStr">
        <is>
          <t xml:space="preserve">PNA: Repair car ports and paint posts and pearling                                                                                                                    EPCA: Damaged carport roof panels </t>
        </is>
      </c>
      <c r="N30" s="7">
        <f>IF(E30="GC","1st Call","Other")</f>
        <v/>
      </c>
      <c r="O30" s="7">
        <f>IF(L30&gt;=1,"Complete",IF(L30&gt;0,"In Progress","Not Started"))</f>
        <v/>
      </c>
      <c r="Q30" s="35">
        <f>IFERROR(MID($A$1,FIND(" acq",$A$1)-4,4)*1,"")</f>
        <v/>
      </c>
      <c r="R30" s="7" t="n"/>
      <c r="S30" s="111" t="n"/>
    </row>
    <row r="31" ht="75" customHeight="1">
      <c r="A31" s="7" t="n">
        <v>83</v>
      </c>
      <c r="B31" s="7" t="inlineStr">
        <is>
          <t>51071-00</t>
        </is>
      </c>
      <c r="C31" s="7" t="inlineStr">
        <is>
          <t>Gutters &amp; downspouts</t>
        </is>
      </c>
      <c r="D31" s="40" t="inlineStr">
        <is>
          <t>PNA: Secure and clean gutters. Lender PCA: Ac cracked concrete gutter was observed at the driveway entrance to the property. The gutter most likely is municipal owned, so no costs are listed in the report. It is recommended that Ownership contact the municipality to repair the cracked gutter.</t>
        </is>
      </c>
      <c r="E31" s="41" t="inlineStr">
        <is>
          <t>GC</t>
        </is>
      </c>
      <c r="F31" s="7" t="inlineStr">
        <is>
          <t>Year 1</t>
        </is>
      </c>
      <c r="G31" s="20" t="n">
        <v>10551</v>
      </c>
      <c r="H31" s="20" t="n">
        <v>0</v>
      </c>
      <c r="I31" s="21">
        <f>G31-H31</f>
        <v/>
      </c>
      <c r="J31" s="8">
        <f>IF(G31=0,0,H31/G31)</f>
        <v/>
      </c>
      <c r="K31" s="35" t="n">
        <v>4</v>
      </c>
      <c r="L31" s="8">
        <f>MIN(J31,1)</f>
        <v/>
      </c>
      <c r="M31" t="inlineStr">
        <is>
          <t>PNA: Secure and clean gutters. Lender PCA: Ac cracked concrete gutter was observed at the driveway entrance to the property. The gutter most likely is municipal owned, so no costs are listed in the re</t>
        </is>
      </c>
      <c r="N31" s="7">
        <f>IF(E31="GC","1st Call","Other")</f>
        <v/>
      </c>
      <c r="O31" s="7">
        <f>IF(L31&gt;=1,"Complete",IF(L31&gt;0,"In Progress","Not Started"))</f>
        <v/>
      </c>
      <c r="Q31" s="35">
        <f>IFERROR(MID($A$1,FIND(" acq",$A$1)-4,4)*1,"")</f>
        <v/>
      </c>
      <c r="R31" s="7" t="n"/>
      <c r="S31" s="111" t="n"/>
    </row>
    <row r="32">
      <c r="A32" s="17" t="n">
        <v>49</v>
      </c>
      <c r="B32" s="7" t="inlineStr">
        <is>
          <t>51134-00</t>
        </is>
      </c>
      <c r="C32" s="7" t="inlineStr">
        <is>
          <t>Water distribution piping</t>
        </is>
      </c>
      <c r="D32" s="40" t="inlineStr">
        <is>
          <t>PNA: Install sewer covers</t>
        </is>
      </c>
      <c r="E32" s="41" t="inlineStr">
        <is>
          <t>GC</t>
        </is>
      </c>
      <c r="F32" s="7" t="inlineStr">
        <is>
          <t>Year 1</t>
        </is>
      </c>
      <c r="G32" s="20" t="n">
        <v>10500</v>
      </c>
      <c r="H32" s="20" t="n">
        <v>14700</v>
      </c>
      <c r="I32" s="21">
        <f>G32-H32</f>
        <v/>
      </c>
      <c r="J32" s="8">
        <f>IF(G32=0,0,H32/G32)</f>
        <v/>
      </c>
      <c r="K32" s="35" t="n">
        <v>0</v>
      </c>
      <c r="L32" s="8">
        <f>MIN(J32,1)</f>
        <v/>
      </c>
      <c r="M32" t="inlineStr">
        <is>
          <t>PNA: Install sewer covers</t>
        </is>
      </c>
      <c r="N32" s="7">
        <f>IF(E32="GC","1st Call","Other")</f>
        <v/>
      </c>
      <c r="O32" s="7">
        <f>IF(L32&gt;=1,"Complete",IF(L32&gt;0,"In Progress","Not Started"))</f>
        <v/>
      </c>
      <c r="Q32" s="35">
        <f>IFERROR(MID($A$1,FIND(" acq",$A$1)-4,4)*1,"")</f>
        <v/>
      </c>
      <c r="R32" s="7" t="n"/>
      <c r="S32" s="111" t="n"/>
    </row>
    <row r="33">
      <c r="A33" s="7" t="n">
        <v>72</v>
      </c>
      <c r="B33" s="7" t="inlineStr">
        <is>
          <t>51077-00</t>
        </is>
      </c>
      <c r="C33" s="7" t="inlineStr">
        <is>
          <t>Repair exterior stair railings</t>
        </is>
      </c>
      <c r="D33" s="40" t="inlineStr">
        <is>
          <t>PNA: Secure railings</t>
        </is>
      </c>
      <c r="E33" s="41" t="inlineStr">
        <is>
          <t>GC</t>
        </is>
      </c>
      <c r="F33" s="7" t="inlineStr">
        <is>
          <t>Year 1</t>
        </is>
      </c>
      <c r="G33" s="20" t="n">
        <v>10500</v>
      </c>
      <c r="H33" s="20" t="n">
        <v>0</v>
      </c>
      <c r="I33" s="21">
        <f>G33-H33</f>
        <v/>
      </c>
      <c r="J33" s="8">
        <f>IF(G33=0,0,H33/G33)</f>
        <v/>
      </c>
      <c r="K33" s="35" t="n">
        <v>4</v>
      </c>
      <c r="L33" s="8">
        <f>MIN(J33,1)</f>
        <v/>
      </c>
      <c r="M33" t="inlineStr">
        <is>
          <t>PNA: Secure railings</t>
        </is>
      </c>
      <c r="N33" s="7">
        <f>IF(E33="GC","1st Call","Other")</f>
        <v/>
      </c>
      <c r="O33" s="7">
        <f>IF(L33&gt;=1,"Complete",IF(L33&gt;0,"In Progress","Not Started"))</f>
        <v/>
      </c>
      <c r="Q33" s="35">
        <f>IFERROR(MID($A$1,FIND(" acq",$A$1)-4,4)*1,"")</f>
        <v/>
      </c>
      <c r="R33" s="7" t="n"/>
      <c r="S33" s="111" t="n"/>
    </row>
    <row r="34" ht="150" customHeight="1">
      <c r="A34" s="17" t="n">
        <v>70</v>
      </c>
      <c r="B34" s="7" t="inlineStr">
        <is>
          <t>51072-00</t>
        </is>
      </c>
      <c r="C34" s="7" t="inlineStr">
        <is>
          <t>Balcony inspection</t>
        </is>
      </c>
      <c r="D34" s="40" t="inlineStr">
        <is>
          <t>Lender PCA: Based on exterior appurtenances, this Property is subject to the State of California Law. According to a recent State of California Law (SB 721), subject properties that contain "exterior elevated elements" must undergo inspections performed by qualified assessors. As such, engaging a qualified professional to perform the required inspection is recommended in the immediate term. Subsequent repairs and/or corrective actions may be required based on the findings of the SB 721 inspection. EPCA: State of California Law (SB 721) exterior elevated elements inspection</t>
        </is>
      </c>
      <c r="E34" s="41" t="inlineStr">
        <is>
          <t>GC</t>
        </is>
      </c>
      <c r="F34" s="7" t="inlineStr">
        <is>
          <t>Year 1</t>
        </is>
      </c>
      <c r="G34" s="20" t="n">
        <v>10000</v>
      </c>
      <c r="H34" s="20" t="n">
        <v>0</v>
      </c>
      <c r="I34" s="21">
        <f>G34-H34</f>
        <v/>
      </c>
      <c r="J34" s="8">
        <f>IF(G34=0,0,H34/G34)</f>
        <v/>
      </c>
      <c r="K34" s="35" t="n">
        <v>4</v>
      </c>
      <c r="L34" s="8">
        <f>MIN(J34,1)</f>
        <v/>
      </c>
      <c r="M34" t="inlineStr">
        <is>
          <t xml:space="preserve">Lender PCA: Based on exterior appurtenances, this Property is subject to the State of California Law. According to a recent State of California Law (SB 721), subject properties that contain "exterior </t>
        </is>
      </c>
      <c r="N34" s="7">
        <f>IF(E34="GC","1st Call","Other")</f>
        <v/>
      </c>
      <c r="O34" s="7">
        <f>IF(L34&gt;=1,"Complete",IF(L34&gt;0,"In Progress","Not Started"))</f>
        <v/>
      </c>
      <c r="Q34" s="35">
        <f>IFERROR(MID($A$1,FIND(" acq",$A$1)-4,4)*1,"")</f>
        <v/>
      </c>
      <c r="R34" s="7" t="n"/>
      <c r="S34" s="111" t="n"/>
    </row>
    <row r="35" ht="60" customHeight="1">
      <c r="A35" s="7" t="n">
        <v>34</v>
      </c>
      <c r="B35" s="7" t="inlineStr">
        <is>
          <t>51025-00</t>
        </is>
      </c>
      <c r="C35" s="7" t="inlineStr">
        <is>
          <t>Replace swimming pool coping</t>
        </is>
      </c>
      <c r="D35" s="40" t="inlineStr">
        <is>
          <t>PNA: Replace decko seal                                                                                                                                   EPCA: Coping sealants around both the pool and spa were observed to be deteriorated and in fair overall condition. Replacement of the coping sealant is recommended.</t>
        </is>
      </c>
      <c r="E35" s="41" t="inlineStr">
        <is>
          <t>GC</t>
        </is>
      </c>
      <c r="F35" s="7" t="inlineStr">
        <is>
          <t>Year 1</t>
        </is>
      </c>
      <c r="G35" s="20" t="n">
        <v>9975</v>
      </c>
      <c r="H35" s="20" t="n">
        <v>0</v>
      </c>
      <c r="I35" s="21">
        <f>G35-H35</f>
        <v/>
      </c>
      <c r="J35" s="8">
        <f>IF(G35=0,0,H35/G35)</f>
        <v/>
      </c>
      <c r="K35" s="35" t="n">
        <v>4</v>
      </c>
      <c r="L35" s="8">
        <f>MIN(J35,1)</f>
        <v/>
      </c>
      <c r="M35" t="inlineStr">
        <is>
          <t>PNA: Replace decko seal                                                                                                                                   EPCA: Coping sealants around both the pool and</t>
        </is>
      </c>
      <c r="N35" s="7">
        <f>IF(E35="GC","1st Call","Other")</f>
        <v/>
      </c>
      <c r="O35" s="7">
        <f>IF(L35&gt;=1,"Complete",IF(L35&gt;0,"In Progress","Not Started"))</f>
        <v/>
      </c>
      <c r="Q35" s="35">
        <f>IFERROR(MID($A$1,FIND(" acq",$A$1)-4,4)*1,"")</f>
        <v/>
      </c>
      <c r="R35" s="7" t="n"/>
      <c r="S35" s="111" t="n"/>
    </row>
    <row r="36">
      <c r="A36" s="17" t="n">
        <v>71</v>
      </c>
      <c r="B36" s="7" t="inlineStr">
        <is>
          <t>51093-00</t>
        </is>
      </c>
      <c r="C36" s="7" t="inlineStr">
        <is>
          <t>Repair exterior stair treads and stringers</t>
        </is>
      </c>
      <c r="D36" s="40" t="inlineStr">
        <is>
          <t>PNA: Repair stair treads and stringers</t>
        </is>
      </c>
      <c r="E36" s="41" t="inlineStr">
        <is>
          <t>GC</t>
        </is>
      </c>
      <c r="F36" s="7" t="inlineStr">
        <is>
          <t>Year 1</t>
        </is>
      </c>
      <c r="G36" s="20" t="n">
        <v>9975</v>
      </c>
      <c r="H36" s="20" t="n">
        <v>0</v>
      </c>
      <c r="I36" s="21">
        <f>G36-H36</f>
        <v/>
      </c>
      <c r="J36" s="8">
        <f>IF(G36=0,0,H36/G36)</f>
        <v/>
      </c>
      <c r="K36" s="35" t="n">
        <v>4</v>
      </c>
      <c r="L36" s="8">
        <f>MIN(J36,1)</f>
        <v/>
      </c>
      <c r="M36" t="inlineStr">
        <is>
          <t>PNA: Repair stair treads and stringers</t>
        </is>
      </c>
      <c r="N36" s="7">
        <f>IF(E36="GC","1st Call","Other")</f>
        <v/>
      </c>
      <c r="O36" s="7">
        <f>IF(L36&gt;=1,"Complete",IF(L36&gt;0,"In Progress","Not Started"))</f>
        <v/>
      </c>
      <c r="Q36" s="35">
        <f>IFERROR(MID($A$1,FIND(" acq",$A$1)-4,4)*1,"")</f>
        <v/>
      </c>
      <c r="R36" s="7" t="n"/>
      <c r="S36" s="111" t="n"/>
    </row>
    <row r="37" ht="75" customHeight="1">
      <c r="A37" s="7" t="n">
        <v>76</v>
      </c>
      <c r="B37" s="7" t="inlineStr">
        <is>
          <t>51077-00</t>
        </is>
      </c>
      <c r="C37" s="7" t="inlineStr">
        <is>
          <t>Repair balcony railings</t>
        </is>
      </c>
      <c r="D37" s="40" t="inlineStr">
        <is>
          <t>PNA: Secure railings                                                                                                                              Lender PCA: Small areas of dry rot and damage to the balconies was noted at in a few locations. This areas should be repaired in the immediate term. BBG also recommends periodic inspections for dry rot under routine maintenance.</t>
        </is>
      </c>
      <c r="E37" s="41" t="inlineStr">
        <is>
          <t>GC</t>
        </is>
      </c>
      <c r="F37" s="7" t="inlineStr">
        <is>
          <t>Year 1</t>
        </is>
      </c>
      <c r="G37" s="20" t="n">
        <v>9975</v>
      </c>
      <c r="H37" s="20" t="n">
        <v>0</v>
      </c>
      <c r="I37" s="21">
        <f>G37-H37</f>
        <v/>
      </c>
      <c r="J37" s="8">
        <f>IF(G37=0,0,H37/G37)</f>
        <v/>
      </c>
      <c r="K37" s="35" t="n">
        <v>4</v>
      </c>
      <c r="L37" s="8">
        <f>MIN(J37,1)</f>
        <v/>
      </c>
      <c r="M37" t="inlineStr">
        <is>
          <t>PNA: Secure railings                                                                                                                              Lender PCA: Small areas of dry rot and damage to the b</t>
        </is>
      </c>
      <c r="N37" s="7">
        <f>IF(E37="GC","1st Call","Other")</f>
        <v/>
      </c>
      <c r="O37" s="7">
        <f>IF(L37&gt;=1,"Complete",IF(L37&gt;0,"In Progress","Not Started"))</f>
        <v/>
      </c>
      <c r="Q37" s="35">
        <f>IFERROR(MID($A$1,FIND(" acq",$A$1)-4,4)*1,"")</f>
        <v/>
      </c>
      <c r="R37" s="7" t="n"/>
      <c r="S37" s="111" t="n"/>
    </row>
    <row r="38">
      <c r="A38" s="17" t="n">
        <v>21</v>
      </c>
      <c r="B38" s="7" t="inlineStr">
        <is>
          <t>51025-00</t>
        </is>
      </c>
      <c r="C38" s="7" t="inlineStr">
        <is>
          <t>Repair / replace swimming pool pumps</t>
        </is>
      </c>
      <c r="D38" s="40" t="inlineStr">
        <is>
          <t>PNA: Anti entrapment devices</t>
        </is>
      </c>
      <c r="E38" s="41" t="inlineStr">
        <is>
          <t>GC</t>
        </is>
      </c>
      <c r="F38" s="7" t="inlineStr">
        <is>
          <t>Year 1</t>
        </is>
      </c>
      <c r="G38" s="20" t="n">
        <v>7140</v>
      </c>
      <c r="H38" s="20" t="n">
        <v>63158</v>
      </c>
      <c r="I38" s="21">
        <f>G38-H38</f>
        <v/>
      </c>
      <c r="J38" s="8">
        <f>IF(G38=0,0,H38/G38)</f>
        <v/>
      </c>
      <c r="K38" s="35" t="n">
        <v>0</v>
      </c>
      <c r="L38" s="8">
        <f>MIN(J38,1)</f>
        <v/>
      </c>
      <c r="M38" t="inlineStr">
        <is>
          <t>PNA: Anti entrapment devices</t>
        </is>
      </c>
      <c r="N38" s="7">
        <f>IF(E38="GC","1st Call","Other")</f>
        <v/>
      </c>
      <c r="O38" s="7">
        <f>IF(L38&gt;=1,"Complete",IF(L38&gt;0,"In Progress","Not Started"))</f>
        <v/>
      </c>
      <c r="Q38" s="35">
        <f>IFERROR(MID($A$1,FIND(" acq",$A$1)-4,4)*1,"")</f>
        <v/>
      </c>
      <c r="S38" s="112" t="n"/>
    </row>
    <row r="39" ht="30" customHeight="1">
      <c r="A39" s="7" t="n">
        <v>171</v>
      </c>
      <c r="B39" s="7" t="inlineStr">
        <is>
          <t>51140-00</t>
        </is>
      </c>
      <c r="C39" s="7" t="inlineStr">
        <is>
          <t>Electrical IR Inspection</t>
        </is>
      </c>
      <c r="D39" s="40" t="inlineStr">
        <is>
          <t>EPCA: Based on the age of the property and some of the electrical equipment, an IR survey is recommended.</t>
        </is>
      </c>
      <c r="E39" s="41" t="inlineStr">
        <is>
          <t>GC</t>
        </is>
      </c>
      <c r="F39" s="7" t="inlineStr">
        <is>
          <t>Year 1</t>
        </is>
      </c>
      <c r="G39" s="20" t="n">
        <v>6130</v>
      </c>
      <c r="H39" s="20" t="n">
        <v>0</v>
      </c>
      <c r="I39" s="21">
        <f>G39-H39</f>
        <v/>
      </c>
      <c r="J39" s="8">
        <f>IF(G39=0,0,H39/G39)</f>
        <v/>
      </c>
      <c r="K39" s="35" t="n">
        <v>4</v>
      </c>
      <c r="L39" s="18">
        <f>MIN(J39,1)</f>
        <v/>
      </c>
      <c r="M39" s="48" t="inlineStr">
        <is>
          <t>EPCA: Based on the age of the property and some of the electrical equipment, an IR survey is recommended.</t>
        </is>
      </c>
      <c r="N39" s="48">
        <f>IF(E39="GC","1st Call","Other")</f>
        <v/>
      </c>
      <c r="O39" s="48">
        <f>IF(L39&gt;=1,"Complete",IF(L39&gt;0,"In Progress","Not Started"))</f>
        <v/>
      </c>
      <c r="P39" s="48" t="n"/>
      <c r="Q39" s="70">
        <f>IFERROR(MID($A$1,FIND(" acq",$A$1)-4,4)*1,"")</f>
        <v/>
      </c>
      <c r="S39" s="112" t="n"/>
    </row>
    <row r="40" ht="135" customHeight="1">
      <c r="A40" s="17" t="n">
        <v>26</v>
      </c>
      <c r="B40" s="7" t="inlineStr">
        <is>
          <t>51091-00</t>
        </is>
      </c>
      <c r="C40" s="7" t="inlineStr">
        <is>
          <t>ADA parking &amp; curb cuts</t>
        </is>
      </c>
      <c r="D40" s="40" t="inlineStr">
        <is>
          <t>Lender PCA: One van accessible space should be added at the leasing office. The restroom at the leasing office has accessories that are mounted too high and should be lowered. Immediate repairs are recommended to lower the accessories. Drain pipe insulation was noted to be absent, and should be installed in the immediate term.                                                                                                                                                                  EPCA: Damaged curbing was present in several areas along the drive aisles. Sectional replacement of damaged curbing is recommended in the short term.</t>
        </is>
      </c>
      <c r="E40" s="41" t="inlineStr">
        <is>
          <t>GC</t>
        </is>
      </c>
      <c r="F40" s="7" t="inlineStr">
        <is>
          <t>Year 1</t>
        </is>
      </c>
      <c r="G40" s="20" t="n">
        <v>2000</v>
      </c>
      <c r="H40" s="20" t="n">
        <v>0</v>
      </c>
      <c r="I40" s="21">
        <f>G40-H40</f>
        <v/>
      </c>
      <c r="J40" s="8">
        <f>IF(G40=0,0,H40/G40)</f>
        <v/>
      </c>
      <c r="K40" s="35" t="n">
        <v>4</v>
      </c>
      <c r="L40" s="8">
        <f>MIN(J40,1)</f>
        <v/>
      </c>
      <c r="M40" t="inlineStr">
        <is>
          <t>Lender PCA: One van accessible space should be added at the leasing office. The restroom at the leasing office has accessories that are mounted too high and should be lowered. Immediate repairs are re</t>
        </is>
      </c>
      <c r="N40" s="7">
        <f>IF(E40="GC","1st Call","Other")</f>
        <v/>
      </c>
      <c r="O40" s="7">
        <f>IF(L40&gt;=1,"Complete",IF(L40&gt;0,"In Progress","Not Started"))</f>
        <v/>
      </c>
      <c r="Q40" s="35">
        <f>IFERROR(MID($A$1,FIND(" acq",$A$1)-4,4)*1,"")</f>
        <v/>
      </c>
      <c r="S40" s="112" t="n"/>
    </row>
    <row r="41" ht="60" customHeight="1">
      <c r="A41" s="7" t="n">
        <v>154</v>
      </c>
      <c r="B41" s="7" t="inlineStr">
        <is>
          <t>51990-00</t>
        </is>
      </c>
      <c r="C41" s="7" t="inlineStr">
        <is>
          <t>Smoke/fire detection</t>
        </is>
      </c>
      <c r="D41" s="40" t="inlineStr">
        <is>
          <t>Lender PCA: Smoke detectors were generally present where required, however several units were observed where the tenant had removed the detector. The units should be surveyed, and all missing detectors replaced.</t>
        </is>
      </c>
      <c r="E41" s="41" t="inlineStr">
        <is>
          <t>GC</t>
        </is>
      </c>
      <c r="F41" s="7" t="inlineStr">
        <is>
          <t>Year 1</t>
        </is>
      </c>
      <c r="G41" s="20" t="n">
        <v>1000</v>
      </c>
      <c r="H41" s="20" t="n">
        <v>1000</v>
      </c>
      <c r="I41" s="21">
        <f>G41-H41</f>
        <v/>
      </c>
      <c r="J41" s="8">
        <f>IF(G41=0,0,H41/G41)</f>
        <v/>
      </c>
      <c r="K41" s="35" t="n">
        <v>0</v>
      </c>
      <c r="L41" s="8">
        <f>MIN(J41,1)</f>
        <v/>
      </c>
      <c r="M41" t="inlineStr">
        <is>
          <t>Lender PCA: Smoke detectors were generally present where required, however several units were observed where the tenant had removed the detector. The units should be surveyed, and all missing detector</t>
        </is>
      </c>
      <c r="N41" s="7">
        <f>IF(E41="GC","1st Call","Other")</f>
        <v/>
      </c>
      <c r="O41" s="7">
        <f>IF(L41&gt;=1,"Complete",IF(L41&gt;0,"In Progress","Not Started"))</f>
        <v/>
      </c>
      <c r="Q41" s="35">
        <f>IFERROR(MID($A$1,FIND(" acq",$A$1)-4,4)*1,"")</f>
        <v/>
      </c>
      <c r="S41" s="112" t="n"/>
    </row>
    <row r="42" ht="30" customHeight="1">
      <c r="A42" s="17" t="n">
        <v>27</v>
      </c>
      <c r="B42" s="7" t="inlineStr">
        <is>
          <t>51091-00</t>
        </is>
      </c>
      <c r="C42" s="7" t="inlineStr">
        <is>
          <t>Sidewalks</t>
        </is>
      </c>
      <c r="D42" s="40" t="inlineStr">
        <is>
          <t>Lender PCA: A cracked walkway was observed. Immediate repairs are recommended to repair the walkway.</t>
        </is>
      </c>
      <c r="E42" s="41" t="inlineStr">
        <is>
          <t>GC</t>
        </is>
      </c>
      <c r="F42" s="7" t="inlineStr">
        <is>
          <t>Year 1</t>
        </is>
      </c>
      <c r="G42" s="20" t="n">
        <v>500</v>
      </c>
      <c r="H42" s="20" t="n">
        <v>0</v>
      </c>
      <c r="I42" s="21">
        <f>G42-H42</f>
        <v/>
      </c>
      <c r="J42" s="8">
        <f>IF(G42=0,0,H42/G42)</f>
        <v/>
      </c>
      <c r="K42" s="35" t="n">
        <v>4</v>
      </c>
      <c r="L42" s="8">
        <f>MIN(J42,1)</f>
        <v/>
      </c>
      <c r="M42" t="inlineStr">
        <is>
          <t>Lender PCA: A cracked walkway was observed. Immediate repairs are recommended to repair the walkway.</t>
        </is>
      </c>
      <c r="N42" s="7">
        <f>IF(E42="GC","1st Call","Other")</f>
        <v/>
      </c>
      <c r="O42" s="7">
        <f>IF(L42&gt;=1,"Complete",IF(L42&gt;0,"In Progress","Not Started"))</f>
        <v/>
      </c>
      <c r="Q42" s="35">
        <f>IFERROR(MID($A$1,FIND(" acq",$A$1)-4,4)*1,"")</f>
        <v/>
      </c>
      <c r="S42" s="112" t="n"/>
    </row>
    <row r="43">
      <c r="D43" s="40" t="n"/>
      <c r="E43" s="41" t="n"/>
      <c r="G43" s="20" t="n"/>
      <c r="H43" s="20" t="n"/>
      <c r="I43" s="21" t="n"/>
      <c r="J43" s="8" t="n"/>
      <c r="K43" s="35" t="n"/>
      <c r="S43" s="112" t="n"/>
    </row>
    <row r="44">
      <c r="C44" s="48" t="inlineStr">
        <is>
          <t>PROJECTS subtotal (excl. contingency/CM fee)</t>
        </is>
      </c>
      <c r="E44" s="68" t="n"/>
      <c r="G44" s="22">
        <f>SUM(G5:G42)</f>
        <v/>
      </c>
      <c r="H44" s="22">
        <f>SUM(H5:H42)</f>
        <v/>
      </c>
      <c r="I44" s="22">
        <f>SUM(I5:I42)</f>
        <v/>
      </c>
      <c r="J44" s="18">
        <f>IF(G44=0,0,H44/G44)</f>
        <v/>
      </c>
      <c r="K44" s="35" t="n"/>
      <c r="L44" s="8">
        <f>MIN(J44,1)</f>
        <v/>
      </c>
      <c r="O44" s="7">
        <f>IF(L44&gt;=1,"Complete",IF(L44&gt;0,"In Progress","Not Started"))</f>
        <v/>
      </c>
      <c r="S44" s="112" t="n"/>
    </row>
    <row r="45">
      <c r="E45" s="52" t="n"/>
      <c r="K45" s="35" t="n"/>
      <c r="S45" s="112" t="n"/>
    </row>
    <row r="46">
      <c r="A46" s="7" t="n">
        <v>175</v>
      </c>
      <c r="B46" s="7" t="inlineStr">
        <is>
          <t>51175-00</t>
        </is>
      </c>
      <c r="C46" s="7" t="inlineStr">
        <is>
          <t>Contingency</t>
        </is>
      </c>
      <c r="D46" s="40" t="inlineStr">
        <is>
          <t>Contingency Amount</t>
        </is>
      </c>
      <c r="E46" s="67" t="inlineStr">
        <is>
          <t>CON</t>
        </is>
      </c>
      <c r="F46" s="15" t="inlineStr">
        <is>
          <t>Contingency</t>
        </is>
      </c>
      <c r="G46" s="20" t="n">
        <v>87089</v>
      </c>
      <c r="H46" s="20" t="n">
        <v>0</v>
      </c>
      <c r="I46" s="21" t="n">
        <v>87089</v>
      </c>
      <c r="J46" s="8">
        <f>IF(G46=0,0,H46/G46)</f>
        <v/>
      </c>
      <c r="K46" s="35" t="inlineStr">
        <is>
          <t>N/A</t>
        </is>
      </c>
      <c r="L46" s="8">
        <f>MIN(J46,1)</f>
        <v/>
      </c>
      <c r="M46" t="inlineStr">
        <is>
          <t>Contingency Amount</t>
        </is>
      </c>
      <c r="N46" s="7">
        <f>IF(E46="GC","1st Call","Other")</f>
        <v/>
      </c>
      <c r="O46" s="7">
        <f>IF(L46&gt;=1,"Complete",IF(L46&gt;0,"In Progress","Not Started"))</f>
        <v/>
      </c>
      <c r="Q46" s="35">
        <f>IFERROR(MID($A$1,FIND(" acq",$A$1)-4,4)*1,"")</f>
        <v/>
      </c>
      <c r="S46" s="112" t="n"/>
    </row>
    <row r="47">
      <c r="A47" s="17" t="n">
        <v>176</v>
      </c>
      <c r="B47" s="7" t="inlineStr">
        <is>
          <t>51190-00</t>
        </is>
      </c>
      <c r="C47" s="7" t="inlineStr">
        <is>
          <t>Construction Management Fee</t>
        </is>
      </c>
      <c r="D47" s="40" t="inlineStr">
        <is>
          <t>CM Fee</t>
        </is>
      </c>
      <c r="E47" s="67" t="inlineStr">
        <is>
          <t>CMF</t>
        </is>
      </c>
      <c r="F47" s="15" t="inlineStr">
        <is>
          <t>CM Fee</t>
        </is>
      </c>
      <c r="G47" s="20" t="n">
        <v>73654</v>
      </c>
      <c r="H47" s="20" t="n">
        <v>0</v>
      </c>
      <c r="I47" s="21" t="n">
        <v>73654</v>
      </c>
      <c r="J47" s="8">
        <f>IF(G47=0,0,H47/G47)</f>
        <v/>
      </c>
      <c r="K47" s="35" t="inlineStr">
        <is>
          <t>N/A</t>
        </is>
      </c>
      <c r="L47" s="8">
        <f>MIN(J47,1)</f>
        <v/>
      </c>
      <c r="M47" t="inlineStr">
        <is>
          <t>CM Fee</t>
        </is>
      </c>
      <c r="N47" s="7">
        <f>IF(E47="GC","1st Call","Other")</f>
        <v/>
      </c>
      <c r="O47" s="7">
        <f>IF(L47&gt;=1,"Complete",IF(L47&gt;0,"In Progress","Not Started"))</f>
        <v/>
      </c>
      <c r="Q47" s="35">
        <f>IFERROR(MID($A$1,FIND(" acq",$A$1)-4,4)*1,"")</f>
        <v/>
      </c>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T173"/>
  <sheetViews>
    <sheetView zoomScaleNormal="100" workbookViewId="0">
      <pane xSplit="2" ySplit="4" topLeftCell="C5" activePane="bottomRight" state="frozen"/>
      <selection activeCell="A2" sqref="A2:D2"/>
      <selection pane="topRight" activeCell="A2" sqref="A2:D2"/>
      <selection pane="bottomLeft" activeCell="A2" sqref="A2:D2"/>
      <selection pane="bottomRight" activeCell="A2" sqref="A2:D2"/>
    </sheetView>
  </sheetViews>
  <sheetFormatPr baseColWidth="8" defaultColWidth="9.140625" defaultRowHeight="15"/>
  <cols>
    <col hidden="1" width="9.7109375" customWidth="1" style="95" min="1" max="1"/>
    <col width="15.7109375" customWidth="1" style="95" min="2" max="2"/>
    <col width="37" customWidth="1" style="95" min="3" max="3"/>
    <col width="60.85546875" customWidth="1" style="40" min="4" max="4"/>
    <col width="15.5703125" customWidth="1" style="95" min="5" max="6"/>
    <col width="15.5703125" customWidth="1" style="40" min="7" max="9"/>
    <col width="15.5703125" customWidth="1" style="95" min="10" max="12"/>
    <col width="30.42578125" customWidth="1" style="95" min="13" max="13"/>
    <col width="15.5703125" customWidth="1" style="95" min="14" max="15"/>
    <col width="24.28515625" customWidth="1" style="95" min="16" max="16"/>
    <col width="15.7109375" customWidth="1" style="95" min="17" max="17"/>
    <col width="15.5703125" customWidth="1" style="40" min="18" max="20"/>
    <col width="9.140625" customWidth="1" style="40" min="21" max="16384"/>
  </cols>
  <sheetData>
    <row r="1" ht="32.25" customFormat="1" customHeight="1" s="71">
      <c r="A1" s="93" t="inlineStr">
        <is>
          <t>Ardmore Springs — 2026 acq · GC pay app</t>
        </is>
      </c>
      <c r="E1" s="95" t="inlineStr">
        <is>
          <t xml:space="preserve">Repair Reserve </t>
        </is>
      </c>
      <c r="F1" s="95" t="inlineStr">
        <is>
          <t>Immediate Reserve</t>
        </is>
      </c>
      <c r="G1" s="95" t="inlineStr">
        <is>
          <t>Upper Tier</t>
        </is>
      </c>
    </row>
    <row r="2" customFormat="1" s="71">
      <c r="A2" s="94"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43" t="inlineStr">
        <is>
          <t>Lender Due Date</t>
        </is>
      </c>
      <c r="T4" s="73" t="inlineStr">
        <is>
          <t>Reserve Used</t>
        </is>
      </c>
    </row>
    <row r="5" ht="75" customHeight="1">
      <c r="A5" s="95" t="n">
        <v>95</v>
      </c>
      <c r="B5" s="95" t="inlineStr">
        <is>
          <t>84101.0</t>
        </is>
      </c>
      <c r="C5" s="95" t="inlineStr">
        <is>
          <t>Exterior building</t>
        </is>
      </c>
      <c r="D5" s="40" t="inlineStr">
        <is>
          <t>PNA: Paint community, iron will require special treatment</t>
        </is>
      </c>
      <c r="E5" s="74" t="inlineStr">
        <is>
          <t>GC</t>
        </is>
      </c>
      <c r="F5" s="95" t="inlineStr">
        <is>
          <t>Year 1</t>
        </is>
      </c>
      <c r="G5" s="75" t="n">
        <v>300000</v>
      </c>
      <c r="H5" s="75" t="n">
        <v>90000</v>
      </c>
      <c r="I5" s="76">
        <f>G5-H5</f>
        <v/>
      </c>
      <c r="J5" s="77">
        <f>IF(G5=0,0,H5/G5)</f>
        <v/>
      </c>
      <c r="K5" s="78" t="n">
        <v>3</v>
      </c>
      <c r="L5" s="77">
        <f>MIN(J5,1)</f>
        <v/>
      </c>
      <c r="M5" t="inlineStr">
        <is>
          <t>PNA: Paint community, iron will require special treatment</t>
        </is>
      </c>
      <c r="N5" s="95">
        <f>IF(E5="GC","1st Call","Other")</f>
        <v/>
      </c>
      <c r="O5" s="95">
        <f>IF(L5&gt;=1,"Complete",IF(L5&gt;0,"In Progress","Not Started"))</f>
        <v/>
      </c>
      <c r="Q5" s="78">
        <f>IFERROR(MID($A$1,FIND(" acq",$A$1)-4,4)*1,"")</f>
        <v/>
      </c>
      <c r="R5" s="95" t="n"/>
      <c r="S5" s="116" t="n"/>
    </row>
    <row r="6" ht="75" customHeight="1">
      <c r="A6" s="80" t="n">
        <v>105</v>
      </c>
      <c r="B6" s="95" t="inlineStr">
        <is>
          <t>82200.0</t>
        </is>
      </c>
      <c r="C6" s="95" t="inlineStr">
        <is>
          <t>Appliances Package</t>
        </is>
      </c>
      <c r="D6" s="40" t="inlineStr">
        <is>
          <t>Post: Washer/Dryer installs</t>
        </is>
      </c>
      <c r="E6" s="81" t="inlineStr">
        <is>
          <t>PMC</t>
        </is>
      </c>
      <c r="F6" s="95" t="inlineStr">
        <is>
          <t>Year 1</t>
        </is>
      </c>
      <c r="G6" s="75" t="n">
        <v>272400</v>
      </c>
      <c r="H6" s="75" t="n">
        <v>80321</v>
      </c>
      <c r="I6" s="76">
        <f>G6-H6</f>
        <v/>
      </c>
      <c r="J6" s="77">
        <f>IF(G6=0,0,H6/G6)</f>
        <v/>
      </c>
      <c r="K6" s="78" t="inlineStr">
        <is>
          <t>N/A</t>
        </is>
      </c>
      <c r="L6" s="77">
        <f>MIN(J6,1)</f>
        <v/>
      </c>
      <c r="M6" t="inlineStr">
        <is>
          <t>Post: Washer/Dryer installs</t>
        </is>
      </c>
      <c r="N6" s="95">
        <f>IF(E6="GC","1st Call","Other")</f>
        <v/>
      </c>
      <c r="O6" s="95">
        <f>IF(L6&gt;=1,"Complete",IF(L6&gt;0,"In Progress","Not Started"))</f>
        <v/>
      </c>
      <c r="Q6" s="78">
        <f>IFERROR(MID($A$1,FIND(" acq",$A$1)-4,4)*1,"")</f>
        <v/>
      </c>
      <c r="R6" s="95" t="n"/>
      <c r="S6" s="116" t="n"/>
    </row>
    <row r="7" ht="75" customHeight="1">
      <c r="A7" s="95" t="n">
        <v>129</v>
      </c>
      <c r="B7" s="95" t="inlineStr">
        <is>
          <t>84116.0</t>
        </is>
      </c>
      <c r="C7" s="95" t="inlineStr">
        <is>
          <t>Leasing office floor/wall finishes, Replace Furnitur</t>
        </is>
      </c>
      <c r="D7" s="40" t="inlineStr">
        <is>
          <t>Post: Remodel leasing office (Paint - 1st Call &amp; Furniture - PMC)</t>
        </is>
      </c>
      <c r="E7" s="74" t="inlineStr">
        <is>
          <t>GC</t>
        </is>
      </c>
      <c r="F7" s="95" t="inlineStr">
        <is>
          <t>Year 1</t>
        </is>
      </c>
      <c r="G7" s="75" t="n">
        <v>119850</v>
      </c>
      <c r="H7" s="75" t="n">
        <v>35910</v>
      </c>
      <c r="I7" s="76">
        <f>G7-H7</f>
        <v/>
      </c>
      <c r="J7" s="77">
        <f>IF(G7=0,0,H7/G7)</f>
        <v/>
      </c>
      <c r="K7" s="78" t="n">
        <v>3</v>
      </c>
      <c r="L7" s="77">
        <f>MIN(J7,1)</f>
        <v/>
      </c>
      <c r="M7" t="inlineStr">
        <is>
          <t>Post: Remodel leasing office (Paint - 1st Call &amp; Furniture - PMC)</t>
        </is>
      </c>
      <c r="N7" s="95">
        <f>IF(E7="GC","1st Call","Other")</f>
        <v/>
      </c>
      <c r="O7" s="95">
        <f>IF(L7&gt;=1,"Complete",IF(L7&gt;0,"In Progress","Not Started"))</f>
        <v/>
      </c>
      <c r="Q7" s="78">
        <f>IFERROR(MID($A$1,FIND(" acq",$A$1)-4,4)*1,"")</f>
        <v/>
      </c>
      <c r="R7" s="95" t="n"/>
      <c r="S7" s="116" t="n"/>
    </row>
    <row r="8" ht="75" customHeight="1">
      <c r="A8" s="80" t="n">
        <v>43</v>
      </c>
      <c r="B8" s="95" t="inlineStr">
        <is>
          <t>84103.0</t>
        </is>
      </c>
      <c r="C8" s="95" t="inlineStr">
        <is>
          <t xml:space="preserve">Building entrance </t>
        </is>
      </c>
      <c r="D8" s="40" t="inlineStr">
        <is>
          <t>Post: Signage replacements for rebranding</t>
        </is>
      </c>
      <c r="E8" s="82" t="inlineStr">
        <is>
          <t>Capex</t>
        </is>
      </c>
      <c r="F8" s="95" t="inlineStr">
        <is>
          <t>Year 1</t>
        </is>
      </c>
      <c r="G8" s="75" t="n">
        <v>75000</v>
      </c>
      <c r="H8" s="75" t="n">
        <v>0</v>
      </c>
      <c r="I8" s="76">
        <f>G8-H8</f>
        <v/>
      </c>
      <c r="J8" s="77">
        <f>IF(G8=0,0,H8/G8)</f>
        <v/>
      </c>
      <c r="K8" s="78" t="inlineStr">
        <is>
          <t>N/A</t>
        </is>
      </c>
      <c r="L8" s="77">
        <f>MIN(J8,1)</f>
        <v/>
      </c>
      <c r="M8" t="inlineStr">
        <is>
          <t>Post: Signage replacements for rebranding</t>
        </is>
      </c>
      <c r="N8" s="95">
        <f>IF(E8="GC","1st Call","Other")</f>
        <v/>
      </c>
      <c r="O8" s="95">
        <f>IF(L8&gt;=1,"Complete",IF(L8&gt;0,"In Progress","Not Started"))</f>
        <v/>
      </c>
      <c r="Q8" s="78">
        <f>IFERROR(MID($A$1,FIND(" acq",$A$1)-4,4)*1,"")</f>
        <v/>
      </c>
      <c r="R8" s="95" t="n"/>
      <c r="S8" s="116" t="n"/>
    </row>
    <row r="9" ht="75" customHeight="1">
      <c r="A9" s="95" t="n">
        <v>134</v>
      </c>
      <c r="B9" s="95" t="inlineStr">
        <is>
          <t>84190.0</t>
        </is>
      </c>
      <c r="C9" s="95" t="inlineStr">
        <is>
          <t>Gym Equipment</t>
        </is>
      </c>
      <c r="D9" s="40" t="inlineStr">
        <is>
          <t>Post: Replace gym equipment</t>
        </is>
      </c>
      <c r="E9" s="82" t="inlineStr">
        <is>
          <t>Capex</t>
        </is>
      </c>
      <c r="F9" s="95" t="inlineStr">
        <is>
          <t>Year 1</t>
        </is>
      </c>
      <c r="G9" s="75" t="n">
        <v>50000</v>
      </c>
      <c r="H9" s="75" t="n">
        <v>8571</v>
      </c>
      <c r="I9" s="76">
        <f>G9-H9</f>
        <v/>
      </c>
      <c r="J9" s="77">
        <f>IF(G9=0,0,H9/G9)</f>
        <v/>
      </c>
      <c r="K9" s="78" t="inlineStr">
        <is>
          <t>N/A</t>
        </is>
      </c>
      <c r="L9" s="77">
        <f>MIN(J9,1)</f>
        <v/>
      </c>
      <c r="M9" s="95" t="inlineStr">
        <is>
          <t>Replace Cardio &amp; Weights As Needed</t>
        </is>
      </c>
      <c r="N9" s="95">
        <f>IF(E9="GC","1st Call","Other")</f>
        <v/>
      </c>
      <c r="O9" s="95">
        <f>IF(L9&gt;=1,"Complete",IF(L9&gt;0,"In Progress","Not Started"))</f>
        <v/>
      </c>
      <c r="P9" s="95" t="inlineStr">
        <is>
          <t>PMC ordered 2 machines and are awaiting AM walk to pick two more</t>
        </is>
      </c>
      <c r="Q9" s="78">
        <f>IFERROR(MID($A$1,FIND(" acq",$A$1)-4,4)*1,"")</f>
        <v/>
      </c>
      <c r="R9" s="95" t="n"/>
      <c r="S9" s="116" t="n"/>
    </row>
    <row r="10" ht="75" customHeight="1">
      <c r="A10" s="80" t="n">
        <v>122</v>
      </c>
      <c r="B10" s="95" t="inlineStr">
        <is>
          <t>84250.0</t>
        </is>
      </c>
      <c r="C10" s="95" t="inlineStr">
        <is>
          <t>Radon remediation</t>
        </is>
      </c>
      <c r="D10" s="40" t="inlineStr">
        <is>
          <t>Per ESA: Radon remediation in 9 areas, ($3,500-$4,500 per location) EBI recommends completing pilot testing, building characterization, and system design before mitigation to determine the proper system, at an estimated cost of $4,500–$5,500
Post-mitigation testing should be performed at all treated locations to confirm radon levels are reduced below 4.0 pCi/L, with an estimated cost of $1,000. An Operations, Maintenance, and Monitoring (OM&amp;M) Plan is recommended for all mitigation systems, estimated at $750.
Total Radon Costs: $47,750 Mold-impact materials, would cost $250 for moisture management plan (in one unit and in the fire riser room)</t>
        </is>
      </c>
      <c r="E10" s="74" t="inlineStr">
        <is>
          <t>GC</t>
        </is>
      </c>
      <c r="F10" s="95" t="inlineStr">
        <is>
          <t>Year 1</t>
        </is>
      </c>
      <c r="G10" s="75" t="n">
        <v>47750</v>
      </c>
      <c r="H10" s="75" t="n">
        <v>14325</v>
      </c>
      <c r="I10" s="76">
        <f>G10-H10</f>
        <v/>
      </c>
      <c r="J10" s="77">
        <f>IF(G10=0,0,H10/G10)</f>
        <v/>
      </c>
      <c r="K10" s="78" t="n">
        <v>3</v>
      </c>
      <c r="L10" s="77">
        <f>MIN(J10,1)</f>
        <v/>
      </c>
      <c r="M10" t="inlineStr">
        <is>
          <t>Per ESA: Radon remediation in 9 areas, ($3,500-$4,500 per location) EBI recommends completing pilot testing, building characterization, and system design before mitigation to determine the proper syst</t>
        </is>
      </c>
      <c r="N10" s="95">
        <f>IF(E10="GC","1st Call","Other")</f>
        <v/>
      </c>
      <c r="O10" s="95">
        <f>IF(L10&gt;=1,"Complete",IF(L10&gt;0,"In Progress","Not Started"))</f>
        <v/>
      </c>
      <c r="Q10" s="78">
        <f>IFERROR(MID($A$1,FIND(" acq",$A$1)-4,4)*1,"")</f>
        <v/>
      </c>
      <c r="R10" s="95" t="n"/>
      <c r="S10" s="116" t="n"/>
    </row>
    <row r="11" ht="75" customHeight="1">
      <c r="A11" s="95" t="n">
        <v>16</v>
      </c>
      <c r="B11" s="95" t="inlineStr">
        <is>
          <t>84204.0</t>
        </is>
      </c>
      <c r="C11" s="95" t="inlineStr">
        <is>
          <t xml:space="preserve">Asphalt Coating </t>
        </is>
      </c>
      <c r="D11" s="40" t="inlineStr">
        <is>
          <t>PNA: Repair potholes. Lender PCA: One area with a failed asphalt patch was noted in front of Building 11. Priority repairs are recommended for asphalt patching and repairs.</t>
        </is>
      </c>
      <c r="E11" s="74" t="inlineStr">
        <is>
          <t>GC</t>
        </is>
      </c>
      <c r="F11" s="95" t="inlineStr">
        <is>
          <t>Year 1</t>
        </is>
      </c>
      <c r="G11" s="75" t="n">
        <v>30000</v>
      </c>
      <c r="H11" s="75" t="n">
        <v>9000</v>
      </c>
      <c r="I11" s="76">
        <f>G11-H11</f>
        <v/>
      </c>
      <c r="J11" s="77">
        <f>IF(G11=0,0,H11/G11)</f>
        <v/>
      </c>
      <c r="K11" s="78" t="n">
        <v>3</v>
      </c>
      <c r="L11" s="77">
        <f>MIN(J11,1)</f>
        <v/>
      </c>
      <c r="M11" s="95" t="inlineStr">
        <is>
          <t xml:space="preserve">Asphalt as repairs per 1st </t>
        </is>
      </c>
      <c r="N11" s="95">
        <f>IF(E11="GC","1st Call","Other")</f>
        <v/>
      </c>
      <c r="O11" s="95" t="inlineStr">
        <is>
          <t>Completed</t>
        </is>
      </c>
      <c r="Q11" s="78">
        <f>IFERROR(MID($A$1,FIND(" acq",$A$1)-4,4)*1,"")</f>
        <v/>
      </c>
      <c r="R11" s="95" t="n"/>
      <c r="S11" s="133" t="n">
        <v>46444</v>
      </c>
    </row>
    <row r="12" ht="75" customHeight="1">
      <c r="A12" s="80" t="n">
        <v>140</v>
      </c>
      <c r="B12" s="95" t="inlineStr">
        <is>
          <t>84280.0</t>
        </is>
      </c>
      <c r="C12" s="95" t="inlineStr">
        <is>
          <t>Unit Model Update</t>
        </is>
      </c>
      <c r="D12" s="40" t="inlineStr">
        <is>
          <t>Post: Set up model unit</t>
        </is>
      </c>
      <c r="E12" s="82" t="inlineStr">
        <is>
          <t>Capex</t>
        </is>
      </c>
      <c r="F12" s="95" t="inlineStr">
        <is>
          <t>Year 1</t>
        </is>
      </c>
      <c r="G12" s="75" t="n">
        <v>30000</v>
      </c>
      <c r="H12" s="75" t="n">
        <v>0</v>
      </c>
      <c r="I12" s="76">
        <f>G12-H12</f>
        <v/>
      </c>
      <c r="J12" s="77">
        <f>IF(G12=0,0,H12/G12)</f>
        <v/>
      </c>
      <c r="K12" s="78" t="inlineStr">
        <is>
          <t>N/A</t>
        </is>
      </c>
      <c r="L12" s="77">
        <f>MIN(J12,1)</f>
        <v/>
      </c>
      <c r="M12" t="inlineStr">
        <is>
          <t>Post: Set up model unit</t>
        </is>
      </c>
      <c r="N12" s="95">
        <f>IF(E12="GC","1st Call","Other")</f>
        <v/>
      </c>
      <c r="O12" s="95">
        <f>IF(L12&gt;=1,"Complete",IF(L12&gt;0,"In Progress","Not Started"))</f>
        <v/>
      </c>
      <c r="Q12" s="78">
        <f>IFERROR(MID($A$1,FIND(" acq",$A$1)-4,4)*1,"")</f>
        <v/>
      </c>
      <c r="R12" s="95" t="n"/>
      <c r="S12" s="116" t="n"/>
    </row>
    <row r="13" ht="75" customHeight="1">
      <c r="A13" s="95" t="n">
        <v>152</v>
      </c>
      <c r="B13" s="95" t="inlineStr">
        <is>
          <t>84239.0</t>
        </is>
      </c>
      <c r="C13" s="95" t="inlineStr">
        <is>
          <t>Fire stops</t>
        </is>
      </c>
      <c r="D13" s="40" t="inlineStr">
        <is>
          <t>PNA: Fire stops</t>
        </is>
      </c>
      <c r="E13" s="82" t="inlineStr">
        <is>
          <t>Capex</t>
        </is>
      </c>
      <c r="F13" s="95" t="inlineStr">
        <is>
          <t>Year 1</t>
        </is>
      </c>
      <c r="G13" s="75" t="n">
        <v>24696</v>
      </c>
      <c r="H13" s="75" t="n">
        <v>41880</v>
      </c>
      <c r="I13" s="76">
        <f>G13-H13</f>
        <v/>
      </c>
      <c r="J13" s="77">
        <f>IF(G13=0,0,H13/G13)</f>
        <v/>
      </c>
      <c r="K13" s="78" t="inlineStr">
        <is>
          <t>N/A</t>
        </is>
      </c>
      <c r="L13" s="77">
        <f>MIN(J13,1)</f>
        <v/>
      </c>
      <c r="M13" t="inlineStr">
        <is>
          <t>PNA: Fire stops</t>
        </is>
      </c>
      <c r="N13" s="95">
        <f>IF(E13="GC","1st Call","Other")</f>
        <v/>
      </c>
      <c r="O13" s="95">
        <f>IF(L13&gt;=1,"Complete",IF(L13&gt;0,"In Progress","Not Started"))</f>
        <v/>
      </c>
      <c r="Q13" s="78">
        <f>IFERROR(MID($A$1,FIND(" acq",$A$1)-4,4)*1,"")</f>
        <v/>
      </c>
      <c r="R13" s="95" t="n"/>
      <c r="S13" s="116" t="n"/>
    </row>
    <row r="14" ht="75" customHeight="1">
      <c r="A14" s="80" t="n">
        <v>75</v>
      </c>
      <c r="B14" s="95" t="inlineStr">
        <is>
          <t>84433.0</t>
        </is>
      </c>
      <c r="C14" s="95" t="inlineStr">
        <is>
          <t>Asphalt composite shingle roofing</t>
        </is>
      </c>
      <c r="D14" s="40" t="inlineStr">
        <is>
          <t>PNA: Roof inspection and tune up</t>
        </is>
      </c>
      <c r="E14" s="74" t="inlineStr">
        <is>
          <t>GC</t>
        </is>
      </c>
      <c r="F14" s="95" t="inlineStr">
        <is>
          <t>Year 1</t>
        </is>
      </c>
      <c r="G14" s="75" t="n">
        <v>22000</v>
      </c>
      <c r="H14" s="75" t="n">
        <v>6600</v>
      </c>
      <c r="I14" s="76">
        <f>G14-H14</f>
        <v/>
      </c>
      <c r="J14" s="77">
        <f>IF(G14=0,0,H14/G14)</f>
        <v/>
      </c>
      <c r="K14" s="78" t="n">
        <v>3</v>
      </c>
      <c r="L14" s="77">
        <f>MIN(J14,1)</f>
        <v/>
      </c>
      <c r="M14" t="inlineStr">
        <is>
          <t>PNA: Roof inspection and tune up</t>
        </is>
      </c>
      <c r="N14" s="95">
        <f>IF(E14="GC","1st Call","Other")</f>
        <v/>
      </c>
      <c r="O14" s="95">
        <f>IF(L14&gt;=1,"Complete",IF(L14&gt;0,"In Progress","Not Started"))</f>
        <v/>
      </c>
      <c r="Q14" s="78">
        <f>IFERROR(MID($A$1,FIND(" acq",$A$1)-4,4)*1,"")</f>
        <v/>
      </c>
      <c r="R14" s="95" t="n"/>
      <c r="S14" s="116" t="n"/>
    </row>
    <row r="15" ht="75" customHeight="1">
      <c r="A15" s="95" t="n">
        <v>132</v>
      </c>
      <c r="B15" s="95" t="inlineStr">
        <is>
          <t>84190.0</t>
        </is>
      </c>
      <c r="C15" s="95" t="inlineStr">
        <is>
          <t>Fitness Center Remodel</t>
        </is>
      </c>
      <c r="D15" s="40" t="inlineStr">
        <is>
          <t>PNA: Repair sheetrock and paint fitness center and package room</t>
        </is>
      </c>
      <c r="E15" s="74" t="inlineStr">
        <is>
          <t>GC</t>
        </is>
      </c>
      <c r="F15" s="95" t="inlineStr">
        <is>
          <t>Year 1</t>
        </is>
      </c>
      <c r="G15" s="75" t="n">
        <v>20000</v>
      </c>
      <c r="H15" s="75" t="n">
        <v>6000</v>
      </c>
      <c r="I15" s="76">
        <f>G15-H15</f>
        <v/>
      </c>
      <c r="J15" s="77">
        <f>IF(G15=0,0,H15/G15)</f>
        <v/>
      </c>
      <c r="K15" s="78" t="n">
        <v>3</v>
      </c>
      <c r="L15" s="77">
        <f>MIN(J15,1)</f>
        <v/>
      </c>
      <c r="M15" s="95" t="inlineStr">
        <is>
          <t>Paint, &amp; Drywall Repair</t>
        </is>
      </c>
      <c r="N15" s="95">
        <f>IF(E15="GC","1st Call","Other")</f>
        <v/>
      </c>
      <c r="O15" s="95">
        <f>IF(L15&gt;=1,"Complete",IF(L15&gt;0,"In Progress","Not Started"))</f>
        <v/>
      </c>
      <c r="P15" s="95" t="inlineStr">
        <is>
          <t>1st Call will be done 10/10 , ASD 9/15</t>
        </is>
      </c>
      <c r="Q15" s="78">
        <f>IFERROR(MID($A$1,FIND(" acq",$A$1)-4,4)*1,"")</f>
        <v/>
      </c>
      <c r="R15" s="95" t="n"/>
      <c r="S15" s="116" t="n"/>
    </row>
    <row r="16" ht="75" customHeight="1">
      <c r="A16" s="80" t="n">
        <v>70</v>
      </c>
      <c r="B16" s="95" t="inlineStr">
        <is>
          <t>84104.0</t>
        </is>
      </c>
      <c r="C16" s="95" t="inlineStr">
        <is>
          <t>Repair balcony framing &amp; decking</t>
        </is>
      </c>
      <c r="D16" s="40" t="inlineStr">
        <is>
          <t>PNA: Repair vinyl on balcony band board ($10,000) and secure all patio railings ($6,500)</t>
        </is>
      </c>
      <c r="E16" s="74" t="inlineStr">
        <is>
          <t>GC</t>
        </is>
      </c>
      <c r="F16" s="95" t="inlineStr">
        <is>
          <t>Year 1</t>
        </is>
      </c>
      <c r="G16" s="75" t="n">
        <v>16500</v>
      </c>
      <c r="H16" s="75" t="n">
        <v>4950</v>
      </c>
      <c r="I16" s="76">
        <f>G16-H16</f>
        <v/>
      </c>
      <c r="J16" s="77">
        <f>IF(G16=0,0,H16/G16)</f>
        <v/>
      </c>
      <c r="K16" s="78" t="n">
        <v>3</v>
      </c>
      <c r="L16" s="77">
        <f>MIN(J16,1)</f>
        <v/>
      </c>
      <c r="M16" t="inlineStr">
        <is>
          <t>PNA: Repair vinyl on balcony band board ($10,000) and secure all patio railings ($6,500)</t>
        </is>
      </c>
      <c r="N16" s="95">
        <f>IF(E16="GC","1st Call","Other")</f>
        <v/>
      </c>
      <c r="O16" s="95">
        <f>IF(L16&gt;=1,"Complete",IF(L16&gt;0,"In Progress","Not Started"))</f>
        <v/>
      </c>
      <c r="Q16" s="78">
        <f>IFERROR(MID($A$1,FIND(" acq",$A$1)-4,4)*1,"")</f>
        <v/>
      </c>
      <c r="R16" s="95" t="n"/>
      <c r="S16" s="116" t="n"/>
    </row>
    <row r="17" ht="75" customHeight="1">
      <c r="A17" s="95" t="n">
        <v>84</v>
      </c>
      <c r="B17" s="95" t="inlineStr">
        <is>
          <t>84433.0</t>
        </is>
      </c>
      <c r="C17" s="95" t="inlineStr">
        <is>
          <t>Flashing</t>
        </is>
      </c>
      <c r="D17" s="40" t="inlineStr">
        <is>
          <t>PNA: Replace damaged flashing on breezeway roofs                                                                                Lender PCA: It is likely the cracking at building 9 was caused by a more prevalent design or construction flaw, which exposes the top edge of the plywood plate behind the brick veneer visible from the 2nd floor breezeway. If the plywood becomes saturated and then freezes, this would expand behind the brick face with no additional room for that expansion. The balcony planks abut into the mortar behind and above the plywood edge, so water is able to pass behind the brick. Repairs are recommended to add the proper flashing to prevent this infiltration.</t>
        </is>
      </c>
      <c r="E17" s="74" t="inlineStr">
        <is>
          <t>GC</t>
        </is>
      </c>
      <c r="F17" s="95" t="inlineStr">
        <is>
          <t>Year 1</t>
        </is>
      </c>
      <c r="G17" s="75" t="n">
        <v>12000</v>
      </c>
      <c r="H17" s="75" t="n">
        <v>3600</v>
      </c>
      <c r="I17" s="76">
        <f>G17-H17</f>
        <v/>
      </c>
      <c r="J17" s="77">
        <f>IF(G17=0,0,H17/G17)</f>
        <v/>
      </c>
      <c r="K17" s="78" t="n">
        <v>3</v>
      </c>
      <c r="L17" s="77">
        <f>MIN(J17,1)</f>
        <v/>
      </c>
      <c r="M17" t="inlineStr">
        <is>
          <t>PNA: Replace damaged flashing on breezeway roofs                                                                                Lender PCA: It is likely the cracking at building 9 was caused by a more</t>
        </is>
      </c>
      <c r="N17" s="95">
        <f>IF(E17="GC","1st Call","Other")</f>
        <v/>
      </c>
      <c r="O17" s="95">
        <f>IF(L17&gt;=1,"Complete",IF(L17&gt;0,"In Progress","Not Started"))</f>
        <v/>
      </c>
      <c r="Q17" s="78">
        <f>IFERROR(MID($A$1,FIND(" acq",$A$1)-4,4)*1,"")</f>
        <v/>
      </c>
      <c r="R17" s="95" t="n"/>
      <c r="S17" s="133" t="n">
        <v>46444</v>
      </c>
    </row>
    <row r="18" ht="75" customHeight="1">
      <c r="A18" s="80" t="n">
        <v>80</v>
      </c>
      <c r="B18" s="95" t="inlineStr">
        <is>
          <t>84202.0</t>
        </is>
      </c>
      <c r="C18" s="95" t="inlineStr">
        <is>
          <t>Gutters &amp; downspouts</t>
        </is>
      </c>
      <c r="D18" s="40" t="inlineStr">
        <is>
          <t>PNA: Replace damaged gutter and downspouts, clean, re-pitch remaining                                                                                                                                  Lender PCA: Impact damage to the gutter of the G-14 building was observed, and will create drainage problems during heavy rain. Priorty repairs are recommended to replace the damaged guttter.</t>
        </is>
      </c>
      <c r="E18" s="74" t="inlineStr">
        <is>
          <t>GC</t>
        </is>
      </c>
      <c r="F18" s="95" t="inlineStr">
        <is>
          <t>Year 1</t>
        </is>
      </c>
      <c r="G18" s="75" t="n">
        <v>11000</v>
      </c>
      <c r="H18" s="75" t="n">
        <v>3300</v>
      </c>
      <c r="I18" s="76">
        <f>G18-H18</f>
        <v/>
      </c>
      <c r="J18" s="77">
        <f>IF(G18=0,0,H18/G18)</f>
        <v/>
      </c>
      <c r="K18" s="78" t="n">
        <v>3</v>
      </c>
      <c r="L18" s="77">
        <f>MIN(J18,1)</f>
        <v/>
      </c>
      <c r="M18" t="inlineStr">
        <is>
          <t>PNA: Replace damaged gutter and downspouts, clean, re-pitch remaining                                                                                                                                  L</t>
        </is>
      </c>
      <c r="N18" s="95">
        <f>IF(E18="GC","1st Call","Other")</f>
        <v/>
      </c>
      <c r="O18" s="95">
        <f>IF(L18&gt;=1,"Complete",IF(L18&gt;0,"In Progress","Not Started"))</f>
        <v/>
      </c>
      <c r="Q18" s="78">
        <f>IFERROR(MID($A$1,FIND(" acq",$A$1)-4,4)*1,"")</f>
        <v/>
      </c>
      <c r="R18" s="95" t="n"/>
      <c r="S18" s="133" t="n">
        <v>46444</v>
      </c>
    </row>
    <row r="19" ht="75" customHeight="1">
      <c r="A19" s="95" t="n">
        <v>26</v>
      </c>
      <c r="B19" s="95" t="inlineStr">
        <is>
          <t>83517.0</t>
        </is>
      </c>
      <c r="C19" s="95" t="inlineStr">
        <is>
          <t xml:space="preserve">Erosion control </t>
        </is>
      </c>
      <c r="D19" s="40" t="inlineStr">
        <is>
          <t>PNA: Add rocks at downspout in eroded areas</t>
        </is>
      </c>
      <c r="E19" s="74" t="inlineStr">
        <is>
          <t>GC</t>
        </is>
      </c>
      <c r="F19" s="95" t="inlineStr">
        <is>
          <t>Year 1</t>
        </is>
      </c>
      <c r="G19" s="75" t="n">
        <v>10000</v>
      </c>
      <c r="H19" s="75" t="n">
        <v>3000</v>
      </c>
      <c r="I19" s="76">
        <f>G19-H19</f>
        <v/>
      </c>
      <c r="J19" s="77">
        <f>IF(G19=0,0,H19/G19)</f>
        <v/>
      </c>
      <c r="K19" s="78" t="n">
        <v>3</v>
      </c>
      <c r="L19" s="77">
        <f>MIN(J19,1)</f>
        <v/>
      </c>
      <c r="M19" t="inlineStr">
        <is>
          <t>PNA: Add rocks at downspout in eroded areas</t>
        </is>
      </c>
      <c r="N19" s="95">
        <f>IF(E19="GC","1st Call","Other")</f>
        <v/>
      </c>
      <c r="O19" s="95">
        <f>IF(L19&gt;=1,"Complete",IF(L19&gt;0,"In Progress","Not Started"))</f>
        <v/>
      </c>
      <c r="Q19" s="78">
        <f>IFERROR(MID($A$1,FIND(" acq",$A$1)-4,4)*1,"")</f>
        <v/>
      </c>
      <c r="R19" s="95" t="n"/>
      <c r="S19" s="116" t="n"/>
    </row>
    <row r="20" ht="75" customHeight="1">
      <c r="A20" s="80" t="n">
        <v>87</v>
      </c>
      <c r="B20" s="95" t="inlineStr">
        <is>
          <t>84206.0</t>
        </is>
      </c>
      <c r="C20" s="95" t="inlineStr">
        <is>
          <t>Repair / replace cement fiber siding</t>
        </is>
      </c>
      <c r="D20" s="40" t="inlineStr">
        <is>
          <t>PNA: Replace damaged siding and paint</t>
        </is>
      </c>
      <c r="E20" s="74" t="inlineStr">
        <is>
          <t>GC</t>
        </is>
      </c>
      <c r="F20" s="95" t="inlineStr">
        <is>
          <t>Year 1</t>
        </is>
      </c>
      <c r="G20" s="75" t="n">
        <v>10000</v>
      </c>
      <c r="H20" s="75" t="n">
        <v>3000</v>
      </c>
      <c r="I20" s="76">
        <f>G20-H20</f>
        <v/>
      </c>
      <c r="J20" s="77">
        <f>IF(G20=0,0,H20/G20)</f>
        <v/>
      </c>
      <c r="K20" s="78" t="n">
        <v>3</v>
      </c>
      <c r="L20" s="77">
        <f>MIN(J20,1)</f>
        <v/>
      </c>
      <c r="M20" t="inlineStr">
        <is>
          <t>PNA: Replace damaged siding and paint</t>
        </is>
      </c>
      <c r="N20" s="95">
        <f>IF(E20="GC","1st Call","Other")</f>
        <v/>
      </c>
      <c r="O20" s="95">
        <f>IF(L20&gt;=1,"Complete",IF(L20&gt;0,"In Progress","Not Started"))</f>
        <v/>
      </c>
      <c r="Q20" s="78">
        <f>IFERROR(MID($A$1,FIND(" acq",$A$1)-4,4)*1,"")</f>
        <v/>
      </c>
      <c r="R20" s="95" t="n"/>
      <c r="S20" s="116" t="n"/>
    </row>
    <row r="21" ht="75" customHeight="1">
      <c r="A21" s="95" t="n">
        <v>102</v>
      </c>
      <c r="B21" s="95" t="inlineStr">
        <is>
          <t>84102.0</t>
        </is>
      </c>
      <c r="C21" s="95" t="inlineStr">
        <is>
          <t>Masonry Repairs</t>
        </is>
      </c>
      <c r="D21" s="40" t="inlineStr">
        <is>
          <t>PNA: Pressure wash vinyl on posts and balcony head                                                                                            Lender PCA: Mildew growth was noted on the rear elevations of the apartment buildings. Priority repairs are recommended to power and wash and clean the facades.</t>
        </is>
      </c>
      <c r="E21" s="74" t="inlineStr">
        <is>
          <t>GC</t>
        </is>
      </c>
      <c r="F21" s="95" t="inlineStr">
        <is>
          <t>Year 1</t>
        </is>
      </c>
      <c r="G21" s="75" t="n">
        <v>10000</v>
      </c>
      <c r="H21" s="75" t="n">
        <v>3000</v>
      </c>
      <c r="I21" s="76">
        <f>G21-H21</f>
        <v/>
      </c>
      <c r="J21" s="77">
        <f>IF(G21=0,0,H21/G21)</f>
        <v/>
      </c>
      <c r="K21" s="78" t="n">
        <v>3</v>
      </c>
      <c r="L21" s="77">
        <f>MIN(J21,1)</f>
        <v/>
      </c>
      <c r="M21" t="inlineStr">
        <is>
          <t>PNA: Pressure wash vinyl on posts and balcony head                                                                                            Lender PCA: Mildew growth was noted on the rear elevations</t>
        </is>
      </c>
      <c r="N21" s="95">
        <f>IF(E21="GC","1st Call","Other")</f>
        <v/>
      </c>
      <c r="O21" s="95">
        <f>IF(L21&gt;=1,"Complete",IF(L21&gt;0,"In Progress","Not Started"))</f>
        <v/>
      </c>
      <c r="Q21" s="78">
        <f>IFERROR(MID($A$1,FIND(" acq",$A$1)-4,4)*1,"")</f>
        <v/>
      </c>
      <c r="R21" s="95" t="n"/>
      <c r="S21" s="133" t="n">
        <v>46444</v>
      </c>
    </row>
    <row r="22" ht="75" customHeight="1">
      <c r="A22" s="80" t="n">
        <v>93</v>
      </c>
      <c r="B22" s="95" t="inlineStr">
        <is>
          <t>84120.0</t>
        </is>
      </c>
      <c r="C22" s="95" t="inlineStr">
        <is>
          <t xml:space="preserve">Breezeway soffit repairs </t>
        </is>
      </c>
      <c r="D22" s="40" t="inlineStr">
        <is>
          <t>PNA: Repair breezeway soffit</t>
        </is>
      </c>
      <c r="E22" s="74" t="inlineStr">
        <is>
          <t>GC</t>
        </is>
      </c>
      <c r="F22" s="95" t="inlineStr">
        <is>
          <t>Year 1</t>
        </is>
      </c>
      <c r="G22" s="75" t="n">
        <v>9500</v>
      </c>
      <c r="H22" s="75" t="n">
        <v>2850</v>
      </c>
      <c r="I22" s="76">
        <f>G22-H22</f>
        <v/>
      </c>
      <c r="J22" s="77">
        <f>IF(G22=0,0,H22/G22)</f>
        <v/>
      </c>
      <c r="K22" s="78" t="n">
        <v>3</v>
      </c>
      <c r="L22" s="77">
        <f>MIN(J22,1)</f>
        <v/>
      </c>
      <c r="M22" t="inlineStr">
        <is>
          <t>PNA: Repair breezeway soffit</t>
        </is>
      </c>
      <c r="N22" s="95">
        <f>IF(E22="GC","1st Call","Other")</f>
        <v/>
      </c>
      <c r="O22" s="95">
        <f>IF(L22&gt;=1,"Complete",IF(L22&gt;0,"In Progress","Not Started"))</f>
        <v/>
      </c>
      <c r="Q22" s="78">
        <f>IFERROR(MID($A$1,FIND(" acq",$A$1)-4,4)*1,"")</f>
        <v/>
      </c>
      <c r="R22" s="95" t="n"/>
      <c r="S22" s="116" t="n"/>
    </row>
    <row r="23" ht="75" customHeight="1">
      <c r="A23" s="95" t="n">
        <v>24</v>
      </c>
      <c r="B23" s="95" t="inlineStr">
        <is>
          <t>84221.0</t>
        </is>
      </c>
      <c r="C23" s="95" t="inlineStr">
        <is>
          <t>Sidewalks</t>
        </is>
      </c>
      <c r="D23" s="40" t="inlineStr">
        <is>
          <t>PNA: Repair trip hazards                                                                                                                    Lender PCA: No observed areas of deterioration were noted in the sidewalks, however, trip hazards were observed. These areas were noted at 3110. Priority repairs are recommended for repair of the concrete sidewalk trip hazards.</t>
        </is>
      </c>
      <c r="E23" s="74" t="inlineStr">
        <is>
          <t>GC</t>
        </is>
      </c>
      <c r="F23" s="95" t="inlineStr">
        <is>
          <t>Year 1</t>
        </is>
      </c>
      <c r="G23" s="75" t="n">
        <v>8500</v>
      </c>
      <c r="H23" s="75" t="n">
        <v>2550</v>
      </c>
      <c r="I23" s="76">
        <f>G23-H23</f>
        <v/>
      </c>
      <c r="J23" s="77">
        <f>IF(G23=0,0,H23/G23)</f>
        <v/>
      </c>
      <c r="K23" s="78" t="n">
        <v>3</v>
      </c>
      <c r="L23" s="77">
        <f>MIN(J23,1)</f>
        <v/>
      </c>
      <c r="M23" t="inlineStr">
        <is>
          <t>PNA: Repair trip hazards                                                                                                                    Lender PCA: No observed areas of deterioration were noted in</t>
        </is>
      </c>
      <c r="N23" s="95">
        <f>IF(E23="GC","1st Call","Other")</f>
        <v/>
      </c>
      <c r="O23" s="95">
        <f>IF(L23&gt;=1,"Complete",IF(L23&gt;0,"In Progress","Not Started"))</f>
        <v/>
      </c>
      <c r="Q23" s="78">
        <f>IFERROR(MID($A$1,FIND(" acq",$A$1)-4,4)*1,"")</f>
        <v/>
      </c>
      <c r="R23" s="95" t="n"/>
      <c r="S23" s="133" t="n">
        <v>46169</v>
      </c>
    </row>
    <row r="24" ht="75" customHeight="1">
      <c r="A24" s="80" t="n">
        <v>69</v>
      </c>
      <c r="B24" s="95" t="inlineStr">
        <is>
          <t>84121.0</t>
        </is>
      </c>
      <c r="C24" s="95" t="inlineStr">
        <is>
          <t>Repair exterior stair railings</t>
        </is>
      </c>
      <c r="D24" s="40" t="inlineStr">
        <is>
          <t>PNA: Secure stair rails</t>
        </is>
      </c>
      <c r="E24" s="74" t="inlineStr">
        <is>
          <t>GC</t>
        </is>
      </c>
      <c r="F24" s="95" t="inlineStr">
        <is>
          <t>Year 1</t>
        </is>
      </c>
      <c r="G24" s="75" t="n">
        <v>8500</v>
      </c>
      <c r="H24" s="75" t="n">
        <v>2550</v>
      </c>
      <c r="I24" s="76">
        <f>G24-H24</f>
        <v/>
      </c>
      <c r="J24" s="77">
        <f>IF(G24=0,0,H24/G24)</f>
        <v/>
      </c>
      <c r="K24" s="78" t="n">
        <v>3</v>
      </c>
      <c r="L24" s="77">
        <f>MIN(J24,1)</f>
        <v/>
      </c>
      <c r="M24" t="inlineStr">
        <is>
          <t>PNA: Secure stair rails</t>
        </is>
      </c>
      <c r="N24" s="95">
        <f>IF(E24="GC","1st Call","Other")</f>
        <v/>
      </c>
      <c r="O24" s="95">
        <f>IF(L24&gt;=1,"Complete",IF(L24&gt;0,"In Progress","Not Started"))</f>
        <v/>
      </c>
      <c r="Q24" s="78">
        <f>IFERROR(MID($A$1,FIND(" acq",$A$1)-4,4)*1,"")</f>
        <v/>
      </c>
      <c r="R24" s="95" t="n"/>
      <c r="S24" s="116" t="n"/>
    </row>
    <row r="25" ht="75" customHeight="1">
      <c r="A25" s="95" t="n">
        <v>81</v>
      </c>
      <c r="B25" s="95" t="inlineStr">
        <is>
          <t>84433.0</t>
        </is>
      </c>
      <c r="C25" s="95" t="inlineStr">
        <is>
          <t xml:space="preserve">Sealants &amp; caulking </t>
        </is>
      </c>
      <c r="D25" s="40" t="inlineStr">
        <is>
          <t>Roof Sealants and Caulking</t>
        </is>
      </c>
      <c r="E25" s="74" t="inlineStr">
        <is>
          <t>GC</t>
        </is>
      </c>
      <c r="F25" s="95" t="inlineStr">
        <is>
          <t>Year 1</t>
        </is>
      </c>
      <c r="G25" s="75" t="n">
        <v>8500</v>
      </c>
      <c r="H25" s="75" t="n">
        <v>2550</v>
      </c>
      <c r="I25" s="76">
        <f>G25-H25</f>
        <v/>
      </c>
      <c r="J25" s="77">
        <f>IF(G25=0,0,H25/G25)</f>
        <v/>
      </c>
      <c r="K25" s="78" t="n">
        <v>3</v>
      </c>
      <c r="L25" s="77">
        <f>MIN(J25,1)</f>
        <v/>
      </c>
      <c r="M25" t="inlineStr">
        <is>
          <t>Roof Sealants and Caulking</t>
        </is>
      </c>
      <c r="N25" s="95">
        <f>IF(E25="GC","1st Call","Other")</f>
        <v/>
      </c>
      <c r="O25" s="95">
        <f>IF(L25&gt;=1,"Complete",IF(L25&gt;0,"In Progress","Not Started"))</f>
        <v/>
      </c>
      <c r="Q25" s="78">
        <f>IFERROR(MID($A$1,FIND(" acq",$A$1)-4,4)*1,"")</f>
        <v/>
      </c>
      <c r="R25" s="95" t="n"/>
      <c r="S25" s="116" t="n"/>
    </row>
    <row r="26" ht="75" customHeight="1">
      <c r="A26" s="80" t="n">
        <v>72</v>
      </c>
      <c r="B26" s="95" t="inlineStr">
        <is>
          <t>84206.0</t>
        </is>
      </c>
      <c r="C26" s="95" t="inlineStr">
        <is>
          <t>Expansion joints</t>
        </is>
      </c>
      <c r="D26" s="40" t="inlineStr">
        <is>
          <t>Expansion Joints</t>
        </is>
      </c>
      <c r="E26" s="74" t="inlineStr">
        <is>
          <t>GC</t>
        </is>
      </c>
      <c r="F26" s="95" t="inlineStr">
        <is>
          <t>Year 1</t>
        </is>
      </c>
      <c r="G26" s="75" t="n">
        <v>8000</v>
      </c>
      <c r="H26" s="75" t="n">
        <v>2400</v>
      </c>
      <c r="I26" s="76">
        <f>G26-H26</f>
        <v/>
      </c>
      <c r="J26" s="77">
        <f>IF(G26=0,0,H26/G26)</f>
        <v/>
      </c>
      <c r="K26" s="78" t="n">
        <v>3</v>
      </c>
      <c r="L26" s="77">
        <f>MIN(J26,1)</f>
        <v/>
      </c>
      <c r="M26" t="inlineStr">
        <is>
          <t>Expansion Joints</t>
        </is>
      </c>
      <c r="N26" s="95">
        <f>IF(E26="GC","1st Call","Other")</f>
        <v/>
      </c>
      <c r="O26" s="95">
        <f>IF(L26&gt;=1,"Complete",IF(L26&gt;0,"In Progress","Not Started"))</f>
        <v/>
      </c>
      <c r="Q26" s="78">
        <f>IFERROR(MID($A$1,FIND(" acq",$A$1)-4,4)*1,"")</f>
        <v/>
      </c>
      <c r="R26" s="95" t="n"/>
      <c r="S26" s="116" t="n"/>
    </row>
    <row r="27" ht="75" customHeight="1">
      <c r="A27" s="95" t="n">
        <v>88</v>
      </c>
      <c r="B27" s="95" t="inlineStr">
        <is>
          <t>84113.0</t>
        </is>
      </c>
      <c r="C27" s="95" t="inlineStr">
        <is>
          <t>Repair / replace wood shingles</t>
        </is>
      </c>
      <c r="D27" s="40" t="inlineStr">
        <is>
          <t>PNA: Replace rotted trim and paint to match</t>
        </is>
      </c>
      <c r="E27" s="74" t="inlineStr">
        <is>
          <t>GC</t>
        </is>
      </c>
      <c r="F27" s="95" t="inlineStr">
        <is>
          <t>Year 1</t>
        </is>
      </c>
      <c r="G27" s="75" t="n">
        <v>5000</v>
      </c>
      <c r="H27" s="75" t="n">
        <v>1500</v>
      </c>
      <c r="I27" s="76">
        <f>G27-H27</f>
        <v/>
      </c>
      <c r="J27" s="77">
        <f>IF(G27=0,0,H27/G27)</f>
        <v/>
      </c>
      <c r="K27" s="78" t="n">
        <v>3</v>
      </c>
      <c r="L27" s="77">
        <f>MIN(J27,1)</f>
        <v/>
      </c>
      <c r="M27" t="inlineStr">
        <is>
          <t>PNA: Replace rotted trim and paint to match</t>
        </is>
      </c>
      <c r="N27" s="95">
        <f>IF(E27="GC","1st Call","Other")</f>
        <v/>
      </c>
      <c r="O27" s="95">
        <f>IF(L27&gt;=1,"Complete",IF(L27&gt;0,"In Progress","Not Started"))</f>
        <v/>
      </c>
      <c r="Q27" s="78">
        <f>IFERROR(MID($A$1,FIND(" acq",$A$1)-4,4)*1,"")</f>
        <v/>
      </c>
      <c r="R27" s="95" t="n"/>
      <c r="S27" s="116" t="n"/>
    </row>
    <row r="28" ht="75" customHeight="1">
      <c r="A28" s="80" t="n">
        <v>156</v>
      </c>
      <c r="B28" s="95" t="inlineStr">
        <is>
          <t>84432.0</t>
        </is>
      </c>
      <c r="C28" s="95" t="inlineStr">
        <is>
          <t>Stormwater Pipe Repair</t>
        </is>
      </c>
      <c r="D28" s="40" t="inlineStr">
        <is>
          <t>PNA: Clean storm sewer basins</t>
        </is>
      </c>
      <c r="E28" s="74" t="inlineStr">
        <is>
          <t>GC</t>
        </is>
      </c>
      <c r="F28" s="95" t="inlineStr">
        <is>
          <t>Year 1</t>
        </is>
      </c>
      <c r="G28" s="75" t="n">
        <v>4000</v>
      </c>
      <c r="H28" s="75" t="n">
        <v>1200</v>
      </c>
      <c r="I28" s="76">
        <f>G28-H28</f>
        <v/>
      </c>
      <c r="J28" s="77">
        <f>IF(G28=0,0,H28/G28)</f>
        <v/>
      </c>
      <c r="K28" s="78" t="n">
        <v>3</v>
      </c>
      <c r="L28" s="77">
        <f>MIN(J28,1)</f>
        <v/>
      </c>
      <c r="M28" t="inlineStr">
        <is>
          <t>PNA: Clean storm sewer basins</t>
        </is>
      </c>
      <c r="N28" s="95">
        <f>IF(E28="GC","1st Call","Other")</f>
        <v/>
      </c>
      <c r="O28" s="95">
        <f>IF(L28&gt;=1,"Complete",IF(L28&gt;0,"In Progress","Not Started"))</f>
        <v/>
      </c>
      <c r="Q28" s="78">
        <f>IFERROR(MID($A$1,FIND(" acq",$A$1)-4,4)*1,"")</f>
        <v/>
      </c>
      <c r="R28" s="95" t="n"/>
      <c r="S28" s="116" t="n"/>
    </row>
    <row r="29" ht="75" customHeight="1">
      <c r="A29" s="95" t="n">
        <v>46</v>
      </c>
      <c r="B29" s="95" t="inlineStr">
        <is>
          <t>83160.0</t>
        </is>
      </c>
      <c r="C29" s="95" t="inlineStr">
        <is>
          <t>Mold and water remediation</t>
        </is>
      </c>
      <c r="D29" s="40" t="inlineStr">
        <is>
          <t>Lender PCA: Approximately 12 sf of suspect mold was observed at the fire sprinkler room of Building 8, possibly from testing. There were no active leaks observed or reported. Removal of building materials with suspect mold and replacement with new, unaffected materials can be conducted by propertly trained maintenance staff. Priority repairs are recommended for mold remediation. Lender PCA: Approximately 1-2 sf of suspect mold was noted at the ceiling vent of the bathroom of Unit 9109, likely due to poor ventilation. Removal of building materials with the suspect mold and replacement with new, unafffected materials can be conducted by properly trained maintenance staff.</t>
        </is>
      </c>
      <c r="E29" s="81" t="inlineStr">
        <is>
          <t>PMC</t>
        </is>
      </c>
      <c r="F29" s="95" t="inlineStr">
        <is>
          <t>Year 1</t>
        </is>
      </c>
      <c r="G29" s="75" t="n">
        <v>2500</v>
      </c>
      <c r="H29" s="75" t="n">
        <v>0</v>
      </c>
      <c r="I29" s="76">
        <f>G29-H29</f>
        <v/>
      </c>
      <c r="J29" s="77">
        <f>IF(G29=0,0,H29/G29)</f>
        <v/>
      </c>
      <c r="K29" s="78" t="inlineStr">
        <is>
          <t>N/A</t>
        </is>
      </c>
      <c r="L29" s="77">
        <f>MIN(J29,1)</f>
        <v/>
      </c>
      <c r="M29" t="inlineStr">
        <is>
          <t>Lender PCA: Approximately 12 sf of suspect mold was observed at the fire sprinkler room of Building 8, possibly from testing. There were no active leaks observed or reported. Removal of building mater</t>
        </is>
      </c>
      <c r="N29" s="95">
        <f>IF(E29="GC","1st Call","Other")</f>
        <v/>
      </c>
      <c r="O29" s="95">
        <f>IF(L29&gt;=1,"Complete",IF(L29&gt;0,"In Progress","Not Started"))</f>
        <v/>
      </c>
      <c r="Q29" s="78">
        <f>IFERROR(MID($A$1,FIND(" acq",$A$1)-4,4)*1,"")</f>
        <v/>
      </c>
      <c r="R29" s="95" t="n"/>
      <c r="S29" s="133" t="n">
        <v>46169</v>
      </c>
    </row>
    <row r="30" ht="75" customHeight="1">
      <c r="A30" s="80" t="n">
        <v>27</v>
      </c>
      <c r="B30" s="95" t="inlineStr">
        <is>
          <t>84205.0</t>
        </is>
      </c>
      <c r="C30" s="95" t="inlineStr">
        <is>
          <t>Fences &amp; gates - site perimeter</t>
        </is>
      </c>
      <c r="D30" s="40" t="inlineStr">
        <is>
          <t>Lender PCA: The site fencing near the pet wash station near the operable gate is damaged. Priority repairs are recommended for fence repairs. ($500)                                                                                                                                                     Lender PCA: The north automatic access/egress gate is inoperable and is stuck in the open position. Priority repairs are recommended to repair the gate.   ($1,500)</t>
        </is>
      </c>
      <c r="E30" s="81" t="inlineStr">
        <is>
          <t>PMC</t>
        </is>
      </c>
      <c r="F30" s="95" t="inlineStr">
        <is>
          <t>Year 1</t>
        </is>
      </c>
      <c r="G30" s="75" t="n">
        <v>2000</v>
      </c>
      <c r="H30" s="75" t="n">
        <v>0</v>
      </c>
      <c r="I30" s="76">
        <f>G30-H30</f>
        <v/>
      </c>
      <c r="J30" s="77">
        <f>IF(G30=0,0,H30/G30)</f>
        <v/>
      </c>
      <c r="K30" s="78" t="inlineStr">
        <is>
          <t>N/A</t>
        </is>
      </c>
      <c r="L30" s="77">
        <f>MIN(J30,1)</f>
        <v/>
      </c>
      <c r="M30" t="inlineStr">
        <is>
          <t xml:space="preserve">Lender PCA: The site fencing near the pet wash station near the operable gate is damaged. Priority repairs are recommended for fence repairs. ($500)                                                    </t>
        </is>
      </c>
      <c r="N30" s="95">
        <f>IF(E30="GC","1st Call","Other")</f>
        <v/>
      </c>
      <c r="O30" s="95">
        <f>IF(L30&gt;=1,"Complete",IF(L30&gt;0,"In Progress","Not Started"))</f>
        <v/>
      </c>
      <c r="Q30" s="78">
        <f>IFERROR(MID($A$1,FIND(" acq",$A$1)-4,4)*1,"")</f>
        <v/>
      </c>
      <c r="R30" s="95" t="n"/>
      <c r="S30" s="133" t="n">
        <v>46444</v>
      </c>
    </row>
    <row r="31" ht="75" customHeight="1">
      <c r="A31" s="95" t="n">
        <v>91</v>
      </c>
      <c r="B31" s="95" t="inlineStr">
        <is>
          <t>83212.0</t>
        </is>
      </c>
      <c r="C31" s="95" t="inlineStr">
        <is>
          <t>Tuck-pointing</t>
        </is>
      </c>
      <c r="D31" s="40" t="inlineStr">
        <is>
          <t>Lender PCA: One stairstep cracked area was observed in the central part of an entrance arch of brick masonry facade at building 9. Priority repairs are recommended for brick replacement, tuck pointing, and cleaning.</t>
        </is>
      </c>
      <c r="E31" s="74" t="inlineStr">
        <is>
          <t>GC</t>
        </is>
      </c>
      <c r="F31" s="95" t="inlineStr">
        <is>
          <t>Year 1</t>
        </is>
      </c>
      <c r="G31" s="75" t="n">
        <v>1000</v>
      </c>
      <c r="H31" s="75" t="n">
        <v>300</v>
      </c>
      <c r="I31" s="76">
        <f>G31-H31</f>
        <v/>
      </c>
      <c r="J31" s="77">
        <f>IF(G31=0,0,H31/G31)</f>
        <v/>
      </c>
      <c r="K31" s="78" t="n">
        <v>3</v>
      </c>
      <c r="L31" s="77">
        <f>MIN(J31,1)</f>
        <v/>
      </c>
      <c r="M31" t="inlineStr">
        <is>
          <t>Lender PCA: One stairstep cracked area was observed in the central part of an entrance arch of brick masonry facade at building 9. Priority repairs are recommended for brick replacement, tuck pointing</t>
        </is>
      </c>
      <c r="N31" s="95">
        <f>IF(E31="GC","1st Call","Other")</f>
        <v/>
      </c>
      <c r="O31" s="95">
        <f>IF(L31&gt;=1,"Complete",IF(L31&gt;0,"In Progress","Not Started"))</f>
        <v/>
      </c>
      <c r="Q31" s="78">
        <f>IFERROR(MID($A$1,FIND(" acq",$A$1)-4,4)*1,"")</f>
        <v/>
      </c>
      <c r="R31" s="95" t="n"/>
      <c r="S31" s="133" t="n">
        <v>46444</v>
      </c>
    </row>
    <row r="32" ht="75" customHeight="1">
      <c r="A32" s="80" t="n">
        <v>25</v>
      </c>
      <c r="B32" s="95" t="inlineStr">
        <is>
          <t>84302.0</t>
        </is>
      </c>
      <c r="C32" s="95" t="inlineStr">
        <is>
          <t>Landscape irrigation</t>
        </is>
      </c>
      <c r="D32" s="40" t="inlineStr">
        <is>
          <t>Lender PCA: A broken irrigation line was observed at Building 6. Priorty repairs are recommended to repair the broken irrigation line</t>
        </is>
      </c>
      <c r="E32" s="81" t="inlineStr">
        <is>
          <t>PMC</t>
        </is>
      </c>
      <c r="F32" s="95" t="inlineStr">
        <is>
          <t>Year 1</t>
        </is>
      </c>
      <c r="G32" s="75" t="n">
        <v>500</v>
      </c>
      <c r="H32" s="75" t="n">
        <v>0</v>
      </c>
      <c r="I32" s="76">
        <f>G32-H32</f>
        <v/>
      </c>
      <c r="J32" s="77">
        <f>IF(G32=0,0,H32/G32)</f>
        <v/>
      </c>
      <c r="K32" s="78" t="inlineStr">
        <is>
          <t>N/A</t>
        </is>
      </c>
      <c r="L32" s="77">
        <f>MIN(J32,1)</f>
        <v/>
      </c>
      <c r="M32" t="inlineStr">
        <is>
          <t>Lender PCA: A broken irrigation line was observed at Building 6. Priorty repairs are recommended to repair the broken irrigation line</t>
        </is>
      </c>
      <c r="N32" s="95">
        <f>IF(E32="GC","1st Call","Other")</f>
        <v/>
      </c>
      <c r="O32" s="95">
        <f>IF(L32&gt;=1,"Complete",IF(L32&gt;0,"In Progress","Not Started"))</f>
        <v/>
      </c>
      <c r="Q32" s="78">
        <f>IFERROR(MID($A$1,FIND(" acq",$A$1)-4,4)*1,"")</f>
        <v/>
      </c>
      <c r="R32" s="95" t="n"/>
      <c r="S32" s="133" t="n">
        <v>46444</v>
      </c>
    </row>
    <row r="33" ht="75" customHeight="1">
      <c r="A33" s="95" t="n">
        <v>171</v>
      </c>
      <c r="B33" s="95" t="inlineStr">
        <is>
          <t>83217.0</t>
        </is>
      </c>
      <c r="C33" s="95" t="inlineStr">
        <is>
          <t>Replace electric baseboard heater</t>
        </is>
      </c>
      <c r="D33" s="40" t="inlineStr">
        <is>
          <t>Lender PCA: One electric baseboard heater located within the sprinkler system closet in building 8 was noted to have disconnected wires and is reportedly inoperable. Priority repairs are recommended to repair or replace the unit to avoide any freeze damage to the sprinkler system</t>
        </is>
      </c>
      <c r="E33" s="81" t="inlineStr">
        <is>
          <t>PMC</t>
        </is>
      </c>
      <c r="F33" s="95" t="inlineStr">
        <is>
          <t>Year 1</t>
        </is>
      </c>
      <c r="G33" s="75" t="n">
        <v>500</v>
      </c>
      <c r="H33" s="75" t="n">
        <v>1249</v>
      </c>
      <c r="I33" s="76">
        <f>G33-H33</f>
        <v/>
      </c>
      <c r="J33" s="77">
        <f>IF(G33=0,0,H33/G33)</f>
        <v/>
      </c>
      <c r="K33" s="78" t="inlineStr">
        <is>
          <t>N/A</t>
        </is>
      </c>
      <c r="L33" s="77">
        <f>MIN(J33,1)</f>
        <v/>
      </c>
      <c r="M33" t="inlineStr">
        <is>
          <t>Lender PCA: One electric baseboard heater located within the sprinkler system closet in building 8 was noted to have disconnected wires and is reportedly inoperable. Priority repairs are recommended t</t>
        </is>
      </c>
      <c r="N33" s="95">
        <f>IF(E33="GC","1st Call","Other")</f>
        <v/>
      </c>
      <c r="O33" s="95">
        <f>IF(L33&gt;=1,"Complete",IF(L33&gt;0,"In Progress","Not Started"))</f>
        <v/>
      </c>
      <c r="Q33" s="78">
        <f>IFERROR(MID($A$1,FIND(" acq",$A$1)-4,4)*1,"")</f>
        <v/>
      </c>
      <c r="R33" s="95" t="n"/>
      <c r="S33" s="133" t="n">
        <v>46169</v>
      </c>
    </row>
    <row r="34" ht="75" customHeight="1">
      <c r="A34" s="80" t="n">
        <v>90</v>
      </c>
      <c r="B34" s="95" t="inlineStr">
        <is>
          <t>83106.0</t>
        </is>
      </c>
      <c r="C34" s="95" t="inlineStr">
        <is>
          <t>Dryer Vents</t>
        </is>
      </c>
      <c r="D34" s="40" t="inlineStr">
        <is>
          <t>Lender PCA: Three locations total, at Building 5 and 10, exhibit missing laundry vent covers which allows for moisture and/or pest infiltration. Priority repairs are recommended for the replacement of the laundry vent covers</t>
        </is>
      </c>
      <c r="E34" s="81" t="inlineStr">
        <is>
          <t>PMC</t>
        </is>
      </c>
      <c r="F34" s="95" t="inlineStr">
        <is>
          <t>Year 1</t>
        </is>
      </c>
      <c r="G34" s="75" t="n">
        <v>225</v>
      </c>
      <c r="H34" s="75" t="n">
        <v>0</v>
      </c>
      <c r="I34" s="76">
        <f>G34-H34</f>
        <v/>
      </c>
      <c r="J34" s="77">
        <f>IF(G34=0,0,H34/G34)</f>
        <v/>
      </c>
      <c r="K34" s="78" t="inlineStr">
        <is>
          <t>N/A</t>
        </is>
      </c>
      <c r="L34" s="77">
        <f>MIN(J34,1)</f>
        <v/>
      </c>
      <c r="M34" t="inlineStr">
        <is>
          <t>Lender PCA: Three locations total, at Building 5 and 10, exhibit missing laundry vent covers which allows for moisture and/or pest infiltration. Priority repairs are recommended for the replacement of</t>
        </is>
      </c>
      <c r="N34" s="95">
        <f>IF(E34="GC","1st Call","Other")</f>
        <v/>
      </c>
      <c r="O34" s="95">
        <f>IF(L34&gt;=1,"Complete",IF(L34&gt;0,"In Progress","Not Started"))</f>
        <v/>
      </c>
      <c r="Q34" s="78">
        <f>IFERROR(MID($A$1,FIND(" acq",$A$1)-4,4)*1,"")</f>
        <v/>
      </c>
      <c r="R34" s="95" t="n"/>
      <c r="S34" s="133" t="n">
        <v>46444</v>
      </c>
    </row>
    <row r="35" ht="75" customHeight="1">
      <c r="A35" s="95" t="n">
        <v>23</v>
      </c>
      <c r="B35" s="95" t="inlineStr">
        <is>
          <t>84221.0</t>
        </is>
      </c>
      <c r="C35" s="95" t="inlineStr">
        <is>
          <t>ADA parking &amp; curb cuts</t>
        </is>
      </c>
      <c r="D35" s="40" t="inlineStr">
        <is>
          <t>Lender PCA: One ADA parking space at the leasing office has a post for an ADA sign, but the face is blank and missing the sign. Priority repairs are recommended for its replacement</t>
        </is>
      </c>
      <c r="E35" s="81" t="inlineStr">
        <is>
          <t>PMC</t>
        </is>
      </c>
      <c r="F35" s="95" t="inlineStr">
        <is>
          <t>Year 1</t>
        </is>
      </c>
      <c r="G35" s="75" t="n">
        <v>150</v>
      </c>
      <c r="H35" s="75" t="n">
        <v>0</v>
      </c>
      <c r="I35" s="76">
        <f>G35-H35</f>
        <v/>
      </c>
      <c r="J35" s="77">
        <f>IF(G35=0,0,H35/G35)</f>
        <v/>
      </c>
      <c r="K35" s="78" t="inlineStr">
        <is>
          <t>N/A</t>
        </is>
      </c>
      <c r="L35" s="77">
        <f>MIN(J35,1)</f>
        <v/>
      </c>
      <c r="M35" t="inlineStr">
        <is>
          <t>Lender PCA: One ADA parking space at the leasing office has a post for an ADA sign, but the face is blank and missing the sign. Priority repairs are recommended for its replacement</t>
        </is>
      </c>
      <c r="N35" s="95">
        <f>IF(E35="GC","1st Call","Other")</f>
        <v/>
      </c>
      <c r="O35" s="95">
        <f>IF(L35&gt;=1,"Complete",IF(L35&gt;0,"In Progress","Not Started"))</f>
        <v/>
      </c>
      <c r="Q35" s="78">
        <f>IFERROR(MID($A$1,FIND(" acq",$A$1)-4,4)*1,"")</f>
        <v/>
      </c>
      <c r="R35" s="95" t="n"/>
      <c r="S35" s="133" t="n">
        <v>46444</v>
      </c>
    </row>
    <row r="36" ht="75" customHeight="1">
      <c r="A36" s="80" t="n">
        <v>130</v>
      </c>
      <c r="B36" s="95" t="inlineStr">
        <is>
          <t>84116.0</t>
        </is>
      </c>
      <c r="C36" s="95" t="inlineStr">
        <is>
          <t>Leasing office</t>
        </is>
      </c>
      <c r="D36" s="40" t="inlineStr">
        <is>
          <t>Lender PCA: The sinks at the leasing office bathroom do not appear to havescald/abrasion protection at the sink piping and ADA signage on the bathroom doors. Priority repairs are recommended for installation.</t>
        </is>
      </c>
      <c r="E36" s="74" t="inlineStr">
        <is>
          <t>GC</t>
        </is>
      </c>
      <c r="F36" s="95" t="inlineStr">
        <is>
          <t>Year 1</t>
        </is>
      </c>
      <c r="G36" s="75" t="n">
        <v>150</v>
      </c>
      <c r="H36" s="75" t="n">
        <v>45</v>
      </c>
      <c r="I36" s="76">
        <f>G36-H36</f>
        <v/>
      </c>
      <c r="J36" s="77">
        <f>IF(G36=0,0,H36/G36)</f>
        <v/>
      </c>
      <c r="K36" s="78" t="n">
        <v>3</v>
      </c>
      <c r="L36" s="77">
        <f>MIN(J36,1)</f>
        <v/>
      </c>
      <c r="M36" t="inlineStr">
        <is>
          <t>Lender PCA: The sinks at the leasing office bathroom do not appear to havescald/abrasion protection at the sink piping and ADA signage on the bathroom doors. Priority repairs are recommended for insta</t>
        </is>
      </c>
      <c r="N36" s="95">
        <f>IF(E36="GC","1st Call","Other")</f>
        <v/>
      </c>
      <c r="O36" s="95">
        <f>IF(L36&gt;=1,"Complete",IF(L36&gt;0,"In Progress","Not Started"))</f>
        <v/>
      </c>
      <c r="Q36" s="78">
        <f>IFERROR(MID($A$1,FIND(" acq",$A$1)-4,4)*1,"")</f>
        <v/>
      </c>
      <c r="R36" s="95" t="n"/>
      <c r="S36" s="133" t="n">
        <v>46169</v>
      </c>
    </row>
    <row r="37" ht="75" customHeight="1">
      <c r="A37" s="95" t="n">
        <v>169</v>
      </c>
      <c r="B37" s="95" t="inlineStr">
        <is>
          <t>84210.0</t>
        </is>
      </c>
      <c r="C37" s="95" t="inlineStr">
        <is>
          <t>Replace defective outlet</t>
        </is>
      </c>
      <c r="D37" s="40" t="inlineStr">
        <is>
          <t>Lender PCA: One GFCI outlet at unit 4206 in the kitchen does not reset, and priorty repairs are recommended to replace the GFCI outlet.</t>
        </is>
      </c>
      <c r="E37" s="81" t="inlineStr">
        <is>
          <t>PMC</t>
        </is>
      </c>
      <c r="F37" s="95" t="inlineStr">
        <is>
          <t>Year 1</t>
        </is>
      </c>
      <c r="G37" s="75" t="n">
        <v>30</v>
      </c>
      <c r="H37" s="75" t="n">
        <v>0</v>
      </c>
      <c r="I37" s="76">
        <f>G37-H37</f>
        <v/>
      </c>
      <c r="J37" s="77">
        <f>IF(G37=0,0,H37/G37)</f>
        <v/>
      </c>
      <c r="K37" s="78" t="inlineStr">
        <is>
          <t>N/A</t>
        </is>
      </c>
      <c r="L37" s="77">
        <f>MIN(J37,1)</f>
        <v/>
      </c>
      <c r="M37" t="inlineStr">
        <is>
          <t>Lender PCA: One GFCI outlet at unit 4206 in the kitchen does not reset, and priorty repairs are recommended to replace the GFCI outlet.</t>
        </is>
      </c>
      <c r="N37" s="95">
        <f>IF(E37="GC","1st Call","Other")</f>
        <v/>
      </c>
      <c r="O37" s="95">
        <f>IF(L37&gt;=1,"Complete",IF(L37&gt;0,"In Progress","Not Started"))</f>
        <v/>
      </c>
      <c r="Q37" s="78">
        <f>IFERROR(MID($A$1,FIND(" acq",$A$1)-4,4)*1,"")</f>
        <v/>
      </c>
      <c r="R37" s="95" t="n"/>
      <c r="S37" s="133" t="n">
        <v>46169</v>
      </c>
    </row>
    <row r="38">
      <c r="E38" s="81" t="n"/>
      <c r="G38" s="75" t="n"/>
      <c r="H38" s="75" t="n"/>
      <c r="I38" s="76" t="n"/>
      <c r="J38" s="77" t="n"/>
      <c r="K38" s="78" t="n"/>
      <c r="S38" s="117" t="n"/>
    </row>
    <row r="39" ht="30" customHeight="1">
      <c r="C39" s="84" t="inlineStr">
        <is>
          <t>PROJECTS subtotal (excl. contingency/CM fee)</t>
        </is>
      </c>
      <c r="E39" s="85" t="n"/>
      <c r="G39" s="86">
        <f>SUM(G5:G37)</f>
        <v/>
      </c>
      <c r="H39" s="86">
        <f>SUM(H5:H37)</f>
        <v/>
      </c>
      <c r="I39" s="86">
        <f>SUM(I5:I37)</f>
        <v/>
      </c>
      <c r="J39" s="87">
        <f>IF(G39=0,0,H39/G39)</f>
        <v/>
      </c>
      <c r="K39" s="78" t="n"/>
      <c r="L39" s="87">
        <f>MIN(J39,1)</f>
        <v/>
      </c>
      <c r="M39" s="84" t="n"/>
      <c r="N39" s="84" t="n"/>
      <c r="O39" s="84">
        <f>IF(L39&gt;=1,"Complete",IF(L39&gt;0,"In Progress","Not Started"))</f>
        <v/>
      </c>
      <c r="P39" s="84" t="n"/>
      <c r="Q39" s="87" t="n"/>
      <c r="S39" s="117" t="n"/>
    </row>
    <row r="40">
      <c r="E40" s="88" t="n"/>
      <c r="K40" s="78" t="n"/>
      <c r="S40" s="117" t="n"/>
    </row>
    <row r="41">
      <c r="A41" s="95" t="n">
        <v>174</v>
      </c>
      <c r="B41" s="95" t="n">
        <v>85305</v>
      </c>
      <c r="C41" s="95" t="inlineStr">
        <is>
          <t>Construction Management Fee</t>
        </is>
      </c>
      <c r="D41" s="40" t="inlineStr">
        <is>
          <t>CM Fee</t>
        </is>
      </c>
      <c r="E41" s="82" t="inlineStr">
        <is>
          <t>CMF</t>
        </is>
      </c>
      <c r="F41" s="89" t="inlineStr">
        <is>
          <t>CM Fee</t>
        </is>
      </c>
      <c r="G41" s="75" t="n">
        <v>58813</v>
      </c>
      <c r="H41" s="75" t="n">
        <v>0</v>
      </c>
      <c r="I41" s="76" t="n">
        <v>58813</v>
      </c>
      <c r="J41" s="77">
        <f>IF(G41=0,0,H41/G41)</f>
        <v/>
      </c>
      <c r="K41" s="78" t="inlineStr">
        <is>
          <t>N/A</t>
        </is>
      </c>
      <c r="L41" s="77">
        <f>MIN(J41,1)</f>
        <v/>
      </c>
      <c r="M41" t="inlineStr">
        <is>
          <t>CM Fee</t>
        </is>
      </c>
      <c r="N41" s="95">
        <f>IF(E41="GC","1st Call","Other")</f>
        <v/>
      </c>
      <c r="O41" s="95">
        <f>IF(L41&gt;=1,"Complete",IF(L41&gt;0,"In Progress","Not Started"))</f>
        <v/>
      </c>
      <c r="Q41" s="78">
        <f>IFERROR(MID($A$1,FIND(" acq",$A$1)-4,4)*1,"")</f>
        <v/>
      </c>
      <c r="S41" s="117" t="n"/>
    </row>
    <row r="42">
      <c r="A42" s="95" t="n">
        <v>173</v>
      </c>
      <c r="B42" s="95" t="inlineStr">
        <is>
          <t>84510.0</t>
        </is>
      </c>
      <c r="C42" s="95" t="inlineStr">
        <is>
          <t>Contingency</t>
        </is>
      </c>
      <c r="D42" s="40" t="inlineStr">
        <is>
          <t>Contingency Amount</t>
        </is>
      </c>
      <c r="E42" s="82" t="inlineStr">
        <is>
          <t>CON</t>
        </is>
      </c>
      <c r="F42" s="89" t="inlineStr">
        <is>
          <t>Contingency</t>
        </is>
      </c>
      <c r="G42" s="75" t="n">
        <v>56013</v>
      </c>
      <c r="H42" s="75" t="n">
        <v>0</v>
      </c>
      <c r="I42" s="76" t="n">
        <v>56013</v>
      </c>
      <c r="J42" s="77">
        <f>IF(G42=0,0,H42/G42)</f>
        <v/>
      </c>
      <c r="K42" s="78" t="inlineStr">
        <is>
          <t>N/A</t>
        </is>
      </c>
      <c r="L42" s="77">
        <f>MIN(J42,1)</f>
        <v/>
      </c>
      <c r="M42" t="inlineStr">
        <is>
          <t>Contingency Amount</t>
        </is>
      </c>
      <c r="N42" s="95">
        <f>IF(E42="GC","1st Call","Other")</f>
        <v/>
      </c>
      <c r="O42" s="95">
        <f>IF(L42&gt;=1,"Complete",IF(L42&gt;0,"In Progress","Not Started"))</f>
        <v/>
      </c>
      <c r="Q42" s="78">
        <f>IFERROR(MID($A$1,FIND(" acq",$A$1)-4,4)*1,"")</f>
        <v/>
      </c>
      <c r="S42" s="117" t="n"/>
    </row>
    <row r="43">
      <c r="K43" s="78" t="n"/>
      <c r="S43" s="117" t="n"/>
    </row>
    <row r="44">
      <c r="K44" s="78" t="n"/>
      <c r="S44" s="117" t="n"/>
    </row>
    <row r="45">
      <c r="K45" s="78" t="n"/>
      <c r="S45" s="117" t="n"/>
    </row>
    <row r="46">
      <c r="K46" s="78" t="n"/>
      <c r="S46" s="117" t="n"/>
    </row>
    <row r="47">
      <c r="K47" s="78" t="n"/>
      <c r="S47" s="117" t="n"/>
    </row>
    <row r="48">
      <c r="K48" s="78" t="n"/>
      <c r="S48" s="117" t="n"/>
    </row>
    <row r="49">
      <c r="K49" s="78" t="n"/>
      <c r="S49" s="117" t="n"/>
    </row>
    <row r="50">
      <c r="K50" s="78" t="n"/>
      <c r="S50" s="117" t="n"/>
    </row>
    <row r="51">
      <c r="K51" s="78" t="n"/>
      <c r="S51" s="117" t="n"/>
    </row>
    <row r="52">
      <c r="K52" s="78" t="n"/>
      <c r="S52" s="117" t="n"/>
    </row>
    <row r="53">
      <c r="K53" s="78" t="n"/>
      <c r="S53" s="117" t="n"/>
    </row>
    <row r="54">
      <c r="K54" s="78" t="n"/>
      <c r="S54" s="117" t="n"/>
    </row>
    <row r="55">
      <c r="K55" s="78" t="n"/>
      <c r="S55" s="117" t="n"/>
    </row>
    <row r="56">
      <c r="K56" s="78" t="n"/>
      <c r="S56" s="117" t="n"/>
    </row>
    <row r="57">
      <c r="K57" s="78" t="n"/>
      <c r="S57" s="117" t="n"/>
    </row>
    <row r="58">
      <c r="K58" s="78" t="n"/>
      <c r="S58" s="117" t="n"/>
    </row>
    <row r="59">
      <c r="K59" s="78" t="n"/>
      <c r="S59" s="117" t="n"/>
    </row>
    <row r="60">
      <c r="K60" s="78" t="n"/>
      <c r="S60" s="117" t="n"/>
    </row>
    <row r="61">
      <c r="K61" s="78" t="n"/>
      <c r="S61" s="117" t="n"/>
    </row>
    <row r="62">
      <c r="K62" s="78" t="n"/>
      <c r="S62" s="117" t="n"/>
    </row>
    <row r="63">
      <c r="K63" s="78" t="n"/>
      <c r="S63" s="117" t="n"/>
    </row>
    <row r="64">
      <c r="K64" s="78" t="n"/>
      <c r="S64" s="117" t="n"/>
    </row>
    <row r="65">
      <c r="K65" s="78" t="n"/>
      <c r="S65" s="117" t="n"/>
    </row>
    <row r="66">
      <c r="K66" s="78" t="n"/>
      <c r="S66" s="117" t="n"/>
    </row>
    <row r="67">
      <c r="K67" s="78" t="n"/>
      <c r="S67" s="117" t="n"/>
    </row>
    <row r="68">
      <c r="K68" s="78" t="n"/>
      <c r="S68" s="117" t="n"/>
    </row>
    <row r="69">
      <c r="K69" s="78" t="n"/>
      <c r="S69" s="117" t="n"/>
    </row>
    <row r="70">
      <c r="K70" s="78" t="n"/>
      <c r="S70" s="117" t="n"/>
    </row>
    <row r="71">
      <c r="K71" s="78" t="n"/>
      <c r="S71" s="117" t="n"/>
    </row>
    <row r="72">
      <c r="K72" s="78" t="n"/>
      <c r="S72" s="117" t="n"/>
    </row>
    <row r="73">
      <c r="S73" s="117" t="n"/>
    </row>
    <row r="74">
      <c r="S74" s="117" t="n"/>
    </row>
    <row r="75">
      <c r="S75" s="117" t="n"/>
    </row>
    <row r="76">
      <c r="S76" s="117" t="n"/>
    </row>
    <row r="77">
      <c r="S77" s="117" t="n"/>
    </row>
    <row r="78">
      <c r="S78" s="117" t="n"/>
    </row>
    <row r="79">
      <c r="S79" s="117" t="n"/>
    </row>
    <row r="80">
      <c r="S80" s="117" t="n"/>
    </row>
    <row r="81">
      <c r="S81" s="117" t="n"/>
    </row>
    <row r="82">
      <c r="S82" s="117" t="n"/>
    </row>
    <row r="83">
      <c r="S83" s="117" t="n"/>
    </row>
    <row r="84">
      <c r="S84" s="117" t="n"/>
    </row>
    <row r="85">
      <c r="S85" s="117" t="n"/>
    </row>
    <row r="86">
      <c r="S86" s="117" t="n"/>
    </row>
    <row r="87">
      <c r="S87" s="117" t="n"/>
    </row>
    <row r="88">
      <c r="S88" s="117" t="n"/>
    </row>
    <row r="89">
      <c r="S89" s="117" t="n"/>
    </row>
    <row r="90">
      <c r="S90" s="117" t="n"/>
    </row>
    <row r="91">
      <c r="S91" s="117" t="n"/>
    </row>
    <row r="92">
      <c r="S92" s="117" t="n"/>
    </row>
    <row r="93">
      <c r="S93" s="117" t="n"/>
    </row>
    <row r="94">
      <c r="S94" s="117" t="n"/>
    </row>
    <row r="95">
      <c r="S95" s="117" t="n"/>
    </row>
    <row r="96">
      <c r="S96" s="117" t="n"/>
    </row>
    <row r="97">
      <c r="S97" s="117" t="n"/>
    </row>
    <row r="98">
      <c r="S98" s="117" t="n"/>
    </row>
    <row r="99">
      <c r="S99" s="117" t="n"/>
    </row>
    <row r="100">
      <c r="S100" s="117" t="n"/>
    </row>
    <row r="101">
      <c r="S101" s="117" t="n"/>
    </row>
    <row r="102">
      <c r="S102" s="117" t="n"/>
    </row>
    <row r="103">
      <c r="S103" s="117" t="n"/>
    </row>
    <row r="104">
      <c r="S104" s="117" t="n"/>
    </row>
    <row r="105">
      <c r="S105" s="117" t="n"/>
    </row>
    <row r="106">
      <c r="S106" s="117" t="n"/>
    </row>
    <row r="107">
      <c r="S107" s="117" t="n"/>
    </row>
    <row r="108">
      <c r="S108" s="117" t="n"/>
    </row>
    <row r="109">
      <c r="S109" s="117" t="n"/>
    </row>
    <row r="110">
      <c r="S110" s="117" t="n"/>
    </row>
    <row r="111">
      <c r="S111" s="117" t="n"/>
    </row>
    <row r="112">
      <c r="S112" s="117" t="n"/>
    </row>
    <row r="113">
      <c r="S113" s="117" t="n"/>
    </row>
    <row r="114">
      <c r="S114" s="117" t="n"/>
    </row>
    <row r="115">
      <c r="S115" s="117" t="n"/>
    </row>
    <row r="116">
      <c r="S116" s="117" t="n"/>
    </row>
    <row r="117">
      <c r="S117" s="117" t="n"/>
    </row>
    <row r="118">
      <c r="S118" s="117" t="n"/>
    </row>
    <row r="119">
      <c r="S119" s="117" t="n"/>
    </row>
    <row r="120">
      <c r="S120" s="117" t="n"/>
    </row>
    <row r="121">
      <c r="S121" s="117" t="n"/>
    </row>
    <row r="122">
      <c r="S122" s="117" t="n"/>
    </row>
    <row r="123">
      <c r="S123" s="117" t="n"/>
    </row>
    <row r="124">
      <c r="S124" s="117" t="n"/>
    </row>
    <row r="125">
      <c r="S125" s="117" t="n"/>
    </row>
    <row r="126">
      <c r="S126" s="117" t="n"/>
    </row>
    <row r="127">
      <c r="S127" s="117" t="n"/>
    </row>
    <row r="128">
      <c r="S128" s="117" t="n"/>
    </row>
    <row r="129">
      <c r="S129" s="117" t="n"/>
    </row>
    <row r="130">
      <c r="S130" s="117" t="n"/>
    </row>
    <row r="131">
      <c r="S131" s="117" t="n"/>
    </row>
    <row r="132">
      <c r="S132" s="117" t="n"/>
    </row>
    <row r="133">
      <c r="S133" s="117" t="n"/>
    </row>
    <row r="134">
      <c r="S134" s="117" t="n"/>
    </row>
    <row r="135">
      <c r="S135" s="117" t="n"/>
    </row>
    <row r="136">
      <c r="S136" s="117" t="n"/>
    </row>
    <row r="137">
      <c r="S137" s="117" t="n"/>
    </row>
    <row r="138">
      <c r="S138" s="117" t="n"/>
    </row>
    <row r="139">
      <c r="S139" s="117" t="n"/>
    </row>
    <row r="140">
      <c r="S140" s="117" t="n"/>
    </row>
    <row r="141">
      <c r="S141" s="117" t="n"/>
    </row>
    <row r="142">
      <c r="S142" s="117" t="n"/>
    </row>
    <row r="143">
      <c r="S143" s="117" t="n"/>
    </row>
    <row r="144">
      <c r="S144" s="117" t="n"/>
    </row>
    <row r="145">
      <c r="S145" s="117" t="n"/>
    </row>
    <row r="146">
      <c r="S146" s="117" t="n"/>
    </row>
    <row r="147">
      <c r="S147" s="117" t="n"/>
    </row>
    <row r="148">
      <c r="S148" s="117" t="n"/>
    </row>
    <row r="149">
      <c r="S149" s="117" t="n"/>
    </row>
    <row r="150">
      <c r="S150" s="117" t="n"/>
    </row>
    <row r="151">
      <c r="S151" s="117" t="n"/>
    </row>
    <row r="152">
      <c r="S152" s="117" t="n"/>
    </row>
    <row r="153">
      <c r="S153" s="117" t="n"/>
    </row>
    <row r="154">
      <c r="S154" s="117" t="n"/>
    </row>
    <row r="155">
      <c r="S155" s="117" t="n"/>
    </row>
    <row r="156">
      <c r="S156" s="117" t="n"/>
    </row>
    <row r="157">
      <c r="S157" s="117" t="n"/>
    </row>
    <row r="158">
      <c r="S158" s="117" t="n"/>
    </row>
    <row r="159">
      <c r="S159" s="117" t="n"/>
    </row>
    <row r="160">
      <c r="S160" s="117" t="n"/>
    </row>
    <row r="161">
      <c r="S161" s="117" t="n"/>
    </row>
    <row r="162">
      <c r="S162" s="117" t="n"/>
    </row>
    <row r="163">
      <c r="S163" s="117" t="n"/>
    </row>
    <row r="164">
      <c r="S164" s="117" t="n"/>
    </row>
    <row r="165">
      <c r="S165" s="117" t="n"/>
    </row>
    <row r="166">
      <c r="S166" s="117" t="n"/>
    </row>
    <row r="167">
      <c r="S167" s="117" t="n"/>
    </row>
    <row r="168">
      <c r="S168" s="117" t="n"/>
    </row>
    <row r="169">
      <c r="S169" s="117" t="n"/>
    </row>
    <row r="170">
      <c r="S170" s="117" t="n"/>
    </row>
    <row r="171">
      <c r="S171" s="117" t="n"/>
    </row>
    <row r="172">
      <c r="S172" s="117" t="n"/>
    </row>
    <row r="173">
      <c r="S173" s="117" t="n"/>
    </row>
  </sheetData>
  <autoFilter ref="A4:J37"/>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59.xml><?xml version="1.0" encoding="utf-8"?>
<worksheet xmlns="http://schemas.openxmlformats.org/spreadsheetml/2006/main">
  <sheetPr filterMode="1">
    <outlinePr summaryBelow="1" summaryRight="1"/>
    <pageSetUpPr/>
  </sheetPr>
  <dimension ref="A1:T173"/>
  <sheetViews>
    <sheetView topLeftCell="B1" zoomScaleNormal="100" workbookViewId="0">
      <pane xSplit="1" topLeftCell="C1" activePane="topRight" state="frozen"/>
      <selection activeCell="K10" sqref="K10"/>
      <selection pane="topRight"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2"/>
    <col width="29" customWidth="1" style="7" min="13" max="13"/>
    <col width="20.7109375" customWidth="1" style="7" min="14" max="17"/>
    <col width="20.7109375" customWidth="1" style="6" min="18" max="20"/>
    <col width="9.140625" customWidth="1" style="6" min="21" max="16384"/>
  </cols>
  <sheetData>
    <row r="1" ht="17.25" customFormat="1" customHeight="1" s="30">
      <c r="A1" s="96" t="inlineStr">
        <is>
          <t>Bentley Parke — 2026 acq · GC pay app</t>
        </is>
      </c>
      <c r="E1" s="7" t="inlineStr">
        <is>
          <t xml:space="preserve">Repair Reserve </t>
        </is>
      </c>
      <c r="F1" s="7" t="inlineStr">
        <is>
          <t>Immediate Reserve</t>
        </is>
      </c>
      <c r="G1" s="7" t="inlineStr">
        <is>
          <t>Upper Tier</t>
        </is>
      </c>
      <c r="M1" s="7" t="n"/>
    </row>
    <row r="2" customFormat="1" s="30">
      <c r="A2" s="97" t="inlineStr">
        <is>
          <t>← Back</t>
        </is>
      </c>
      <c r="M2" s="7" t="n"/>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idden="1" ht="75" customHeight="1">
      <c r="A5" s="7" t="n">
        <v>43</v>
      </c>
      <c r="B5" s="7" t="n">
        <v>51080</v>
      </c>
      <c r="C5" s="7" t="inlineStr">
        <is>
          <t>Exterior building</t>
        </is>
      </c>
      <c r="D5" s="40" t="inlineStr">
        <is>
          <t>PNA - Paint community 100% paintable 
3.2.4. Painting, Exterior. The paint finish on the apartment buildings was observed weather worn and stained throughout, with areas of unpainted patched stucco noted typically at roof scupper drains. Reapplication of exterior paint is recommended.</t>
        </is>
      </c>
      <c r="E5" s="41" t="inlineStr">
        <is>
          <t>GC</t>
        </is>
      </c>
      <c r="F5" s="7" t="inlineStr">
        <is>
          <t>Year 1</t>
        </is>
      </c>
      <c r="G5" s="20" t="n">
        <v>382800</v>
      </c>
      <c r="H5" s="20" t="n">
        <v>114840</v>
      </c>
      <c r="I5" s="21">
        <f>G5-H5</f>
        <v/>
      </c>
      <c r="J5" s="8">
        <f>IF(G5=0,0,H5/G5)</f>
        <v/>
      </c>
      <c r="K5" s="35" t="n">
        <v>3</v>
      </c>
      <c r="L5" s="8">
        <f>MIN(J5,1)</f>
        <v/>
      </c>
      <c r="M5" s="95" t="inlineStr">
        <is>
          <t>Mobilization has been paid, project is 30% completed</t>
        </is>
      </c>
      <c r="N5" s="7">
        <f>IF(E5="GC","1st Call","Other")</f>
        <v/>
      </c>
      <c r="O5" s="7">
        <f>IF(L5&gt;=1,"Complete",IF(L5&gt;0,"In Progress","Not Started"))</f>
        <v/>
      </c>
      <c r="P5" s="95" t="inlineStr">
        <is>
          <t xml:space="preserve">Based on last 1st Call update </t>
        </is>
      </c>
      <c r="Q5" s="35">
        <f>IFERROR(MID($A$1,FIND(" acq",$A$1)-4,4)*1,"")</f>
        <v/>
      </c>
      <c r="R5" s="7" t="inlineStr">
        <is>
          <t>Lender</t>
        </is>
      </c>
      <c r="S5" s="131" t="n">
        <v>46506</v>
      </c>
    </row>
    <row r="6" ht="75" customHeight="1">
      <c r="A6" s="17" t="n">
        <v>97</v>
      </c>
      <c r="B6" s="7" t="n">
        <v>51150</v>
      </c>
      <c r="C6" s="7" t="inlineStr">
        <is>
          <t>Interior Upgrades</t>
        </is>
      </c>
      <c r="D6" s="40" t="inlineStr">
        <is>
          <t>Raising Y1 of Unit Interior Upgrades upfront</t>
        </is>
      </c>
      <c r="E6" s="67" t="inlineStr">
        <is>
          <t>Capex</t>
        </is>
      </c>
      <c r="F6" s="7" t="inlineStr">
        <is>
          <t>Year 1</t>
        </is>
      </c>
      <c r="G6" s="20" t="n">
        <v>260680</v>
      </c>
      <c r="H6" s="20" t="n">
        <v>38010</v>
      </c>
      <c r="I6" s="21">
        <f>G6-H6</f>
        <v/>
      </c>
      <c r="J6" s="8">
        <f>IF(G6=0,0,H6/G6)</f>
        <v/>
      </c>
      <c r="K6" s="35" t="inlineStr">
        <is>
          <t>N/A</t>
        </is>
      </c>
      <c r="L6" s="8">
        <f>MIN(J6,1)</f>
        <v/>
      </c>
      <c r="M6" s="7" t="inlineStr">
        <is>
          <t>Unit Upgrades on Turns</t>
        </is>
      </c>
      <c r="N6" s="7">
        <f>IF(E6="GC","1st Call","Other")</f>
        <v/>
      </c>
      <c r="O6" s="7">
        <f>IF(L6&gt;=1,"Complete",IF(L6&gt;0,"In Progress","Not Started"))</f>
        <v/>
      </c>
      <c r="P6" s="95" t="inlineStr">
        <is>
          <t>PMC led renovation based on UW</t>
        </is>
      </c>
      <c r="Q6" s="35">
        <f>IFERROR(MID($A$1,FIND(" acq",$A$1)-4,4)*1,"")</f>
        <v/>
      </c>
      <c r="R6" s="7" t="n"/>
      <c r="S6" s="111" t="n"/>
    </row>
    <row r="7" hidden="1" ht="75" customHeight="1">
      <c r="A7" s="7" t="n">
        <v>55</v>
      </c>
      <c r="B7" s="7" t="n">
        <v>51062</v>
      </c>
      <c r="C7" s="7" t="inlineStr">
        <is>
          <t>Modified bitumen membrane roof repairs</t>
        </is>
      </c>
      <c r="D7" s="40" t="inlineStr">
        <is>
          <t>PNA - Repairs to flat roofing and repairs with modified bit  3.2.8. - Built-up roof / Modified Bitumen</t>
        </is>
      </c>
      <c r="E7" s="41" t="inlineStr">
        <is>
          <t>GC</t>
        </is>
      </c>
      <c r="F7" s="7" t="inlineStr">
        <is>
          <t>Year 1</t>
        </is>
      </c>
      <c r="G7" s="20" t="n">
        <v>75000</v>
      </c>
      <c r="H7" s="20" t="n">
        <v>22800</v>
      </c>
      <c r="I7" s="21">
        <f>G7-H7</f>
        <v/>
      </c>
      <c r="J7" s="8">
        <f>IF(G7=0,0,H7/G7)</f>
        <v/>
      </c>
      <c r="K7" s="35" t="n">
        <v>3</v>
      </c>
      <c r="L7" s="8">
        <f>MIN(J7,1)</f>
        <v/>
      </c>
      <c r="M7" s="95" t="inlineStr">
        <is>
          <t>Mobilization has been paid, project is 30% completed</t>
        </is>
      </c>
      <c r="N7" s="7">
        <f>IF(E7="GC","1st Call","Other")</f>
        <v/>
      </c>
      <c r="O7" s="7">
        <f>IF(L7&gt;=1,"Complete",IF(L7&gt;0,"In Progress","Not Started"))</f>
        <v/>
      </c>
      <c r="P7" s="95" t="inlineStr">
        <is>
          <t xml:space="preserve">Based on last 1st Call update </t>
        </is>
      </c>
      <c r="Q7" s="35">
        <f>IFERROR(MID($A$1,FIND(" acq",$A$1)-4,4)*1,"")</f>
        <v/>
      </c>
      <c r="R7" s="7" t="inlineStr">
        <is>
          <t>Lender</t>
        </is>
      </c>
      <c r="S7" s="131" t="n">
        <v>46503</v>
      </c>
    </row>
    <row r="8" hidden="1" ht="75" customHeight="1">
      <c r="A8" s="17" t="n">
        <v>94</v>
      </c>
      <c r="B8" s="7" t="n">
        <v>51141</v>
      </c>
      <c r="C8" s="7" t="inlineStr">
        <is>
          <t xml:space="preserve">Replace breezeway lights </t>
        </is>
      </c>
      <c r="D8" s="40" t="inlineStr">
        <is>
          <t>PNA - R&amp;R ceiling lights in breezeways with LED</t>
        </is>
      </c>
      <c r="E8" s="41" t="inlineStr">
        <is>
          <t>GC</t>
        </is>
      </c>
      <c r="F8" s="7" t="inlineStr">
        <is>
          <t>Year 1</t>
        </is>
      </c>
      <c r="G8" s="20" t="n">
        <v>38600</v>
      </c>
      <c r="H8" s="20" t="n">
        <v>11580</v>
      </c>
      <c r="I8" s="21">
        <f>G8-H8</f>
        <v/>
      </c>
      <c r="J8" s="8">
        <f>IF(G8=0,0,H8/G8)</f>
        <v/>
      </c>
      <c r="K8" s="35" t="n">
        <v>3</v>
      </c>
      <c r="L8" s="8">
        <f>MIN(J8,1)</f>
        <v/>
      </c>
      <c r="M8" s="95" t="inlineStr">
        <is>
          <t>Mobilization has been paid, project is 30% completed</t>
        </is>
      </c>
      <c r="N8" s="7">
        <f>IF(E8="GC","1st Call","Other")</f>
        <v/>
      </c>
      <c r="O8" s="7">
        <f>IF(L8&gt;=1,"Complete",IF(L8&gt;0,"In Progress","Not Started"))</f>
        <v/>
      </c>
      <c r="P8" s="95" t="inlineStr">
        <is>
          <t xml:space="preserve">Based on last 1st Call update </t>
        </is>
      </c>
      <c r="Q8" s="35">
        <f>IFERROR(MID($A$1,FIND(" acq",$A$1)-4,4)*1,"")</f>
        <v/>
      </c>
      <c r="R8" s="7" t="n"/>
      <c r="S8" s="111" t="n"/>
    </row>
    <row r="9" hidden="1" ht="75" customHeight="1">
      <c r="A9" s="7" t="n">
        <v>110</v>
      </c>
      <c r="B9" s="7" t="n">
        <v>51150</v>
      </c>
      <c r="C9" s="7" t="inlineStr">
        <is>
          <t>Drier vents</t>
        </is>
      </c>
      <c r="D9" s="40" t="inlineStr">
        <is>
          <t>PNA - Remove vent covers, clean vent piping, and install new dryer vent covers</t>
        </is>
      </c>
      <c r="E9" s="41" t="inlineStr">
        <is>
          <t>GC</t>
        </is>
      </c>
      <c r="F9" s="7" t="inlineStr">
        <is>
          <t>Year 1</t>
        </is>
      </c>
      <c r="G9" s="20" t="n">
        <v>38280</v>
      </c>
      <c r="H9" s="20" t="n">
        <v>11484</v>
      </c>
      <c r="I9" s="21">
        <f>G9-H9</f>
        <v/>
      </c>
      <c r="J9" s="8">
        <f>IF(G9=0,0,H9/G9)</f>
        <v/>
      </c>
      <c r="K9" s="35" t="n">
        <v>3</v>
      </c>
      <c r="L9" s="8">
        <f>MIN(J9,1)</f>
        <v/>
      </c>
      <c r="M9" s="95" t="inlineStr">
        <is>
          <t>Mobilization has been paid, project is 30% completed</t>
        </is>
      </c>
      <c r="N9" s="7">
        <f>IF(E9="GC","1st Call","Other")</f>
        <v/>
      </c>
      <c r="O9" s="7">
        <f>IF(L9&gt;=1,"Complete",IF(L9&gt;0,"In Progress","Not Started"))</f>
        <v/>
      </c>
      <c r="P9" s="95" t="inlineStr">
        <is>
          <t xml:space="preserve">Based on last 1st Call update </t>
        </is>
      </c>
      <c r="Q9" s="35">
        <f>IFERROR(MID($A$1,FIND(" acq",$A$1)-4,4)*1,"")</f>
        <v/>
      </c>
      <c r="R9" s="7" t="n"/>
      <c r="S9" s="111" t="n"/>
    </row>
    <row r="10" ht="75" customHeight="1">
      <c r="A10" s="17" t="n">
        <v>129</v>
      </c>
      <c r="B10" s="7" t="n">
        <v>51993</v>
      </c>
      <c r="C10" s="7" t="inlineStr">
        <is>
          <t>Security/ fire alarm systems</t>
        </is>
      </c>
      <c r="D10" s="40" t="inlineStr">
        <is>
          <t>Concept Walk - Add security cameras</t>
        </is>
      </c>
      <c r="E10" s="67" t="inlineStr">
        <is>
          <t>Capex</t>
        </is>
      </c>
      <c r="F10" s="7" t="inlineStr">
        <is>
          <t>Year 1</t>
        </is>
      </c>
      <c r="G10" s="20" t="n">
        <v>35000</v>
      </c>
      <c r="H10" s="20" t="n">
        <v>0</v>
      </c>
      <c r="I10" s="21">
        <f>G10-H10</f>
        <v/>
      </c>
      <c r="J10" s="8">
        <f>IF(G10=0,0,H10/G10)</f>
        <v/>
      </c>
      <c r="K10" s="35" t="inlineStr">
        <is>
          <t>N/A</t>
        </is>
      </c>
      <c r="L10" s="8">
        <f>MIN(J10,1)</f>
        <v/>
      </c>
      <c r="M10" s="7" t="inlineStr">
        <is>
          <t>Cameras to be assess for need</t>
        </is>
      </c>
      <c r="N10" s="7">
        <f>IF(E10="GC","1st Call","Other")</f>
        <v/>
      </c>
      <c r="O10" s="7">
        <f>IF(L10&gt;=1,"Complete",IF(L10&gt;0,"In Progress","Not Started"))</f>
        <v/>
      </c>
      <c r="P10" s="95" t="inlineStr">
        <is>
          <t>Bidding Currently</t>
        </is>
      </c>
      <c r="Q10" s="35">
        <f>IFERROR(MID($A$1,FIND(" acq",$A$1)-4,4)*1,"")</f>
        <v/>
      </c>
      <c r="R10" s="7" t="n"/>
      <c r="S10" s="111" t="n"/>
    </row>
    <row r="11" hidden="1" ht="75" customHeight="1">
      <c r="A11" s="7" t="n">
        <v>67</v>
      </c>
      <c r="B11" s="7" t="n">
        <v>51075</v>
      </c>
      <c r="C11" s="7" t="inlineStr">
        <is>
          <t>Repair stucco</t>
        </is>
      </c>
      <c r="D11" s="40" t="inlineStr">
        <is>
          <t>PNA - Repairs to stucco</t>
        </is>
      </c>
      <c r="E11" s="41" t="inlineStr">
        <is>
          <t>GC</t>
        </is>
      </c>
      <c r="F11" s="7" t="inlineStr">
        <is>
          <t>Year 1</t>
        </is>
      </c>
      <c r="G11" s="20" t="n">
        <v>26000</v>
      </c>
      <c r="H11" s="20" t="n">
        <v>7800</v>
      </c>
      <c r="I11" s="21">
        <f>G11-H11</f>
        <v/>
      </c>
      <c r="J11" s="8">
        <f>IF(G11=0,0,H11/G11)</f>
        <v/>
      </c>
      <c r="K11" s="35" t="n">
        <v>3</v>
      </c>
      <c r="L11" s="8">
        <f>MIN(J11,1)</f>
        <v/>
      </c>
      <c r="M11" s="95" t="inlineStr">
        <is>
          <t>Mobilization has been paid, project is 30% completed</t>
        </is>
      </c>
      <c r="N11" s="7">
        <f>IF(E11="GC","1st Call","Other")</f>
        <v/>
      </c>
      <c r="O11" s="7">
        <f>IF(L11&gt;=1,"Complete",IF(L11&gt;0,"In Progress","Not Started"))</f>
        <v/>
      </c>
      <c r="P11" s="95" t="inlineStr">
        <is>
          <t xml:space="preserve">Based on last 1st Call update </t>
        </is>
      </c>
      <c r="Q11" s="35">
        <f>IFERROR(MID($A$1,FIND(" acq",$A$1)-4,4)*1,"")</f>
        <v/>
      </c>
      <c r="R11" s="7" t="n"/>
      <c r="S11" s="111" t="n"/>
    </row>
    <row r="12" ht="75" customHeight="1">
      <c r="A12" s="17" t="n">
        <v>122</v>
      </c>
      <c r="B12" s="7" t="n">
        <v>51169</v>
      </c>
      <c r="C12" s="7" t="inlineStr">
        <is>
          <t>Clubhouse / Office remodel</t>
        </is>
      </c>
      <c r="D12" s="40" t="inlineStr">
        <is>
          <t>Concept Walk - Convert staff room to a business center/cybercafe</t>
        </is>
      </c>
      <c r="E12" s="67" t="inlineStr">
        <is>
          <t>Capex</t>
        </is>
      </c>
      <c r="F12" s="7" t="inlineStr">
        <is>
          <t>Year 1</t>
        </is>
      </c>
      <c r="G12" s="20" t="n">
        <v>25000</v>
      </c>
      <c r="H12" s="20" t="n">
        <v>3750</v>
      </c>
      <c r="I12" s="21">
        <f>G12-H12</f>
        <v/>
      </c>
      <c r="J12" s="8">
        <f>IF(G12=0,0,H12/G12)</f>
        <v/>
      </c>
      <c r="K12" s="35" t="inlineStr">
        <is>
          <t>N/A</t>
        </is>
      </c>
      <c r="L12" s="8">
        <f>MIN(J12,1)</f>
        <v/>
      </c>
      <c r="M12" s="7" t="inlineStr">
        <is>
          <t>CM &amp; AM to develop scope</t>
        </is>
      </c>
      <c r="N12" s="7">
        <f>IF(E12="GC","1st Call","Other")</f>
        <v/>
      </c>
      <c r="O12" s="7">
        <f>IF(L12&gt;=1,"Complete",IF(L12&gt;0,"In Progress","Not Started"))</f>
        <v/>
      </c>
      <c r="P12" s="95" t="inlineStr">
        <is>
          <t>Scoping</t>
        </is>
      </c>
      <c r="Q12" s="35">
        <f>IFERROR(MID($A$1,FIND(" acq",$A$1)-4,4)*1,"")</f>
        <v/>
      </c>
      <c r="R12" s="7" t="n"/>
      <c r="S12" s="111" t="n"/>
    </row>
    <row r="13" hidden="1" ht="75" customHeight="1">
      <c r="A13" s="7" t="n">
        <v>150</v>
      </c>
      <c r="B13" s="7" t="n">
        <v>51160</v>
      </c>
      <c r="C13" s="7" t="inlineStr">
        <is>
          <t>BBQ Grill Area</t>
        </is>
      </c>
      <c r="D13" s="40" t="inlineStr">
        <is>
          <t>Concept Walk - Add BBQ/Grill Area outside swimming pool fence</t>
        </is>
      </c>
      <c r="E13" s="41" t="inlineStr">
        <is>
          <t>GC</t>
        </is>
      </c>
      <c r="F13" s="7" t="inlineStr">
        <is>
          <t>Year 1</t>
        </is>
      </c>
      <c r="G13" s="20" t="n">
        <v>25000</v>
      </c>
      <c r="H13" s="20" t="n">
        <v>7500</v>
      </c>
      <c r="I13" s="21">
        <f>G13-H13</f>
        <v/>
      </c>
      <c r="J13" s="8">
        <f>IF(G13=0,0,H13/G13)</f>
        <v/>
      </c>
      <c r="K13" s="35" t="n">
        <v>3</v>
      </c>
      <c r="L13" s="8">
        <f>MIN(J13,1)</f>
        <v/>
      </c>
      <c r="M13" s="95" t="inlineStr">
        <is>
          <t>Mobilization has been paid, project is 30% completed</t>
        </is>
      </c>
      <c r="N13" s="7">
        <f>IF(E13="GC","1st Call","Other")</f>
        <v/>
      </c>
      <c r="O13" s="7">
        <f>IF(L13&gt;=1,"Complete",IF(L13&gt;0,"In Progress","Not Started"))</f>
        <v/>
      </c>
      <c r="P13" s="95" t="inlineStr">
        <is>
          <t xml:space="preserve">Based on last 1st Call update </t>
        </is>
      </c>
      <c r="Q13" s="35">
        <f>IFERROR(MID($A$1,FIND(" acq",$A$1)-4,4)*1,"")</f>
        <v/>
      </c>
      <c r="R13" s="7" t="n"/>
      <c r="S13" s="111" t="n"/>
    </row>
    <row r="14" ht="75" customHeight="1">
      <c r="A14" s="17" t="n">
        <v>111</v>
      </c>
      <c r="B14" s="7" t="n">
        <v>51180</v>
      </c>
      <c r="C14" s="7" t="inlineStr">
        <is>
          <t>Fire Stops</t>
        </is>
      </c>
      <c r="D14" s="40" t="inlineStr">
        <is>
          <t>PNA - Fire stops</t>
        </is>
      </c>
      <c r="E14" s="67" t="inlineStr">
        <is>
          <t>Capex</t>
        </is>
      </c>
      <c r="F14" s="7" t="inlineStr">
        <is>
          <t>Year 1</t>
        </is>
      </c>
      <c r="G14" s="20" t="n">
        <v>22736</v>
      </c>
      <c r="H14" s="20" t="n">
        <v>1916</v>
      </c>
      <c r="I14" s="21">
        <f>G14-H14</f>
        <v/>
      </c>
      <c r="J14" s="8">
        <f>IF(G14=0,0,H14/G14)</f>
        <v/>
      </c>
      <c r="K14" s="35" t="inlineStr">
        <is>
          <t>N/A</t>
        </is>
      </c>
      <c r="L14" s="8">
        <f>MIN(J14,1)</f>
        <v/>
      </c>
      <c r="M14" s="7" t="inlineStr">
        <is>
          <t>Firestops to be ordered by CM</t>
        </is>
      </c>
      <c r="N14" s="7">
        <f>IF(E14="GC","1st Call","Other")</f>
        <v/>
      </c>
      <c r="O14" s="7">
        <f>IF(L14&gt;=1,"Complete",IF(L14&gt;0,"In Progress","Not Started"))</f>
        <v/>
      </c>
      <c r="P14" s="95" t="inlineStr">
        <is>
          <t>Orderd &amp; Shipped</t>
        </is>
      </c>
      <c r="Q14" s="35">
        <f>IFERROR(MID($A$1,FIND(" acq",$A$1)-4,4)*1,"")</f>
        <v/>
      </c>
      <c r="R14" s="7" t="n"/>
      <c r="S14" s="111" t="n"/>
    </row>
    <row r="15" hidden="1" ht="75" customHeight="1">
      <c r="A15" s="7" t="n">
        <v>30</v>
      </c>
      <c r="B15" s="7" t="n">
        <v>51172</v>
      </c>
      <c r="C15" s="7" t="inlineStr">
        <is>
          <t>Carports / Garages</t>
        </is>
      </c>
      <c r="D15" s="40" t="inlineStr">
        <is>
          <t>PNA - Repair carports</t>
        </is>
      </c>
      <c r="E15" s="41" t="inlineStr">
        <is>
          <t>GC</t>
        </is>
      </c>
      <c r="F15" s="7" t="inlineStr">
        <is>
          <t>Year 1</t>
        </is>
      </c>
      <c r="G15" s="20" t="n">
        <v>22000</v>
      </c>
      <c r="H15" s="20" t="n">
        <v>6600</v>
      </c>
      <c r="I15" s="21">
        <f>G15-H15</f>
        <v/>
      </c>
      <c r="J15" s="8">
        <f>IF(G15=0,0,H15/G15)</f>
        <v/>
      </c>
      <c r="K15" s="35" t="n">
        <v>3</v>
      </c>
      <c r="L15" s="8">
        <f>MIN(J15,1)</f>
        <v/>
      </c>
      <c r="M15" s="95" t="inlineStr">
        <is>
          <t>Mobilization has been paid, project is 30% completed</t>
        </is>
      </c>
      <c r="N15" s="7">
        <f>IF(E15="GC","1st Call","Other")</f>
        <v/>
      </c>
      <c r="O15" s="7">
        <f>IF(L15&gt;=1,"Complete",IF(L15&gt;0,"In Progress","Not Started"))</f>
        <v/>
      </c>
      <c r="P15" s="95" t="inlineStr">
        <is>
          <t xml:space="preserve">Based on last 1st Call update </t>
        </is>
      </c>
      <c r="Q15" s="35">
        <f>IFERROR(MID($A$1,FIND(" acq",$A$1)-4,4)*1,"")</f>
        <v/>
      </c>
      <c r="R15" s="7" t="n"/>
      <c r="S15" s="111" t="n"/>
    </row>
    <row r="16" hidden="1" ht="75" customHeight="1">
      <c r="A16" s="17" t="n">
        <v>56</v>
      </c>
      <c r="B16" s="7" t="n">
        <v>51071</v>
      </c>
      <c r="C16" s="7" t="inlineStr">
        <is>
          <t>Gutters &amp; downspouts</t>
        </is>
      </c>
      <c r="D16" s="40" t="inlineStr">
        <is>
          <t>PNA - Clean and repatch gutters throughout property</t>
        </is>
      </c>
      <c r="E16" s="41" t="inlineStr">
        <is>
          <t>GC</t>
        </is>
      </c>
      <c r="F16" s="7" t="inlineStr">
        <is>
          <t>Year 1</t>
        </is>
      </c>
      <c r="G16" s="20" t="n">
        <v>21000</v>
      </c>
      <c r="H16" s="20" t="n">
        <v>6300</v>
      </c>
      <c r="I16" s="21">
        <f>G16-H16</f>
        <v/>
      </c>
      <c r="J16" s="8">
        <f>IF(G16=0,0,H16/G16)</f>
        <v/>
      </c>
      <c r="K16" s="35" t="n">
        <v>3</v>
      </c>
      <c r="L16" s="8">
        <f>MIN(J16,1)</f>
        <v/>
      </c>
      <c r="M16" s="95" t="inlineStr">
        <is>
          <t>Mobilization has been paid, project is 30% completed</t>
        </is>
      </c>
      <c r="N16" s="7">
        <f>IF(E16="GC","1st Call","Other")</f>
        <v/>
      </c>
      <c r="O16" s="7">
        <f>IF(L16&gt;=1,"Complete",IF(L16&gt;0,"In Progress","Not Started"))</f>
        <v/>
      </c>
      <c r="P16" s="95" t="inlineStr">
        <is>
          <t xml:space="preserve">Based on last 1st Call update </t>
        </is>
      </c>
      <c r="Q16" s="35">
        <f>IFERROR(MID($A$1,FIND(" acq",$A$1)-4,4)*1,"")</f>
        <v/>
      </c>
      <c r="R16" s="7" t="n"/>
      <c r="S16" s="111" t="n"/>
    </row>
    <row r="17" hidden="1" ht="75" customHeight="1">
      <c r="A17" s="7" t="n">
        <v>58</v>
      </c>
      <c r="B17" s="7" t="n">
        <v>51062</v>
      </c>
      <c r="C17" s="7" t="inlineStr">
        <is>
          <t xml:space="preserve">Sealants &amp; caulking </t>
        </is>
      </c>
      <c r="D17" s="40" t="inlineStr">
        <is>
          <t>PNA - Seal windows as part of paint</t>
        </is>
      </c>
      <c r="E17" s="41" t="inlineStr">
        <is>
          <t>GC</t>
        </is>
      </c>
      <c r="F17" s="7" t="inlineStr">
        <is>
          <t>Year 1</t>
        </is>
      </c>
      <c r="G17" s="20" t="n">
        <v>20000</v>
      </c>
      <c r="H17" s="20" t="n">
        <v>6000</v>
      </c>
      <c r="I17" s="21">
        <f>G17-H17</f>
        <v/>
      </c>
      <c r="J17" s="8">
        <f>IF(G17=0,0,H17/G17)</f>
        <v/>
      </c>
      <c r="K17" s="35" t="n">
        <v>3</v>
      </c>
      <c r="L17" s="8">
        <f>MIN(J17,1)</f>
        <v/>
      </c>
      <c r="M17" s="95" t="inlineStr">
        <is>
          <t>Mobilization has been paid, project is 30% completed</t>
        </is>
      </c>
      <c r="N17" s="7">
        <f>IF(E17="GC","1st Call","Other")</f>
        <v/>
      </c>
      <c r="O17" s="7">
        <f>IF(L17&gt;=1,"Complete",IF(L17&gt;0,"In Progress","Not Started"))</f>
        <v/>
      </c>
      <c r="P17" s="95" t="inlineStr">
        <is>
          <t xml:space="preserve">Based on last 1st Call update </t>
        </is>
      </c>
      <c r="Q17" s="35">
        <f>IFERROR(MID($A$1,FIND(" acq",$A$1)-4,4)*1,"")</f>
        <v/>
      </c>
      <c r="R17" s="7" t="n"/>
      <c r="S17" s="111" t="n"/>
    </row>
    <row r="18" hidden="1" ht="75" customHeight="1">
      <c r="A18" s="17" t="n">
        <v>44</v>
      </c>
      <c r="B18" s="7" t="n">
        <v>51070</v>
      </c>
      <c r="C18" s="7" t="inlineStr">
        <is>
          <t>Repair exterior stair treads and stringers</t>
        </is>
      </c>
      <c r="D18" s="40" t="inlineStr">
        <is>
          <t>PNA - Replace 40 broken stair treads</t>
        </is>
      </c>
      <c r="E18" s="41" t="inlineStr">
        <is>
          <t>GC</t>
        </is>
      </c>
      <c r="F18" s="7" t="inlineStr">
        <is>
          <t>Year 1</t>
        </is>
      </c>
      <c r="G18" s="20" t="n">
        <v>18900</v>
      </c>
      <c r="H18" s="20" t="n">
        <v>5670</v>
      </c>
      <c r="I18" s="21">
        <f>G18-H18</f>
        <v/>
      </c>
      <c r="J18" s="8">
        <f>IF(G18=0,0,H18/G18)</f>
        <v/>
      </c>
      <c r="K18" s="35" t="n">
        <v>3</v>
      </c>
      <c r="L18" s="8">
        <f>MIN(J18,1)</f>
        <v/>
      </c>
      <c r="M18" s="95" t="inlineStr">
        <is>
          <t>Mobilization has been paid, project is 30% completed</t>
        </is>
      </c>
      <c r="N18" s="7">
        <f>IF(E18="GC","1st Call","Other")</f>
        <v/>
      </c>
      <c r="O18" s="7">
        <f>IF(L18&gt;=1,"Complete",IF(L18&gt;0,"In Progress","Not Started"))</f>
        <v/>
      </c>
      <c r="P18" s="95" t="inlineStr">
        <is>
          <t xml:space="preserve">Based on last 1st Call update </t>
        </is>
      </c>
      <c r="Q18" s="35">
        <f>IFERROR(MID($A$1,FIND(" acq",$A$1)-4,4)*1,"")</f>
        <v/>
      </c>
      <c r="R18" s="7" t="n"/>
      <c r="S18" s="111" t="n"/>
    </row>
    <row r="19" hidden="1" ht="75" customHeight="1">
      <c r="A19" s="7" t="n">
        <v>31</v>
      </c>
      <c r="B19" s="7" t="n">
        <v>51163</v>
      </c>
      <c r="C19" s="7" t="inlineStr">
        <is>
          <t>Dumpster enclosures</t>
        </is>
      </c>
      <c r="D19" s="40" t="inlineStr">
        <is>
          <t>PNA - Repair dumpster enclosures</t>
        </is>
      </c>
      <c r="E19" s="41" t="inlineStr">
        <is>
          <t>GC</t>
        </is>
      </c>
      <c r="F19" s="7" t="inlineStr">
        <is>
          <t>Year 1</t>
        </is>
      </c>
      <c r="G19" s="20" t="n">
        <v>16000</v>
      </c>
      <c r="H19" s="20" t="n">
        <v>4800</v>
      </c>
      <c r="I19" s="21">
        <f>G19-H19</f>
        <v/>
      </c>
      <c r="J19" s="8">
        <f>IF(G19=0,0,H19/G19)</f>
        <v/>
      </c>
      <c r="K19" s="35" t="n">
        <v>3</v>
      </c>
      <c r="L19" s="8">
        <f>MIN(J19,1)</f>
        <v/>
      </c>
      <c r="M19" s="95" t="inlineStr">
        <is>
          <t>Mobilization has been paid, project is 30% completed</t>
        </is>
      </c>
      <c r="N19" s="7">
        <f>IF(E19="GC","1st Call","Other")</f>
        <v/>
      </c>
      <c r="O19" s="7">
        <f>IF(L19&gt;=1,"Complete",IF(L19&gt;0,"In Progress","Not Started"))</f>
        <v/>
      </c>
      <c r="P19" s="95" t="inlineStr">
        <is>
          <t xml:space="preserve">Based on last 1st Call update </t>
        </is>
      </c>
      <c r="Q19" s="35">
        <f>IFERROR(MID($A$1,FIND(" acq",$A$1)-4,4)*1,"")</f>
        <v/>
      </c>
      <c r="R19" s="7" t="n"/>
      <c r="S19" s="111" t="n"/>
    </row>
    <row r="20" hidden="1" ht="75" customHeight="1">
      <c r="A20" s="17" t="n">
        <v>48</v>
      </c>
      <c r="B20" s="7" t="n">
        <v>51090</v>
      </c>
      <c r="C20" s="7" t="inlineStr">
        <is>
          <t>Expansion joints</t>
        </is>
      </c>
      <c r="D20" s="40" t="inlineStr">
        <is>
          <t>PNA - Seal expansion joints</t>
        </is>
      </c>
      <c r="E20" s="41" t="inlineStr">
        <is>
          <t>GC</t>
        </is>
      </c>
      <c r="F20" s="7" t="inlineStr">
        <is>
          <t>Year 1</t>
        </is>
      </c>
      <c r="G20" s="20" t="n">
        <v>16000</v>
      </c>
      <c r="H20" s="20" t="n">
        <v>4800</v>
      </c>
      <c r="I20" s="21">
        <f>G20-H20</f>
        <v/>
      </c>
      <c r="J20" s="8">
        <f>IF(G20=0,0,H20/G20)</f>
        <v/>
      </c>
      <c r="K20" s="35" t="n">
        <v>3</v>
      </c>
      <c r="L20" s="8">
        <f>MIN(J20,1)</f>
        <v/>
      </c>
      <c r="M20" s="95" t="inlineStr">
        <is>
          <t>Mobilization has been paid, project is 30% completed</t>
        </is>
      </c>
      <c r="N20" s="7">
        <f>IF(E20="GC","1st Call","Other")</f>
        <v/>
      </c>
      <c r="O20" s="7">
        <f>IF(L20&gt;=1,"Complete",IF(L20&gt;0,"In Progress","Not Started"))</f>
        <v/>
      </c>
      <c r="P20" s="95" t="inlineStr">
        <is>
          <t xml:space="preserve">Based on last 1st Call update </t>
        </is>
      </c>
      <c r="Q20" s="35">
        <f>IFERROR(MID($A$1,FIND(" acq",$A$1)-4,4)*1,"")</f>
        <v/>
      </c>
      <c r="R20" s="7" t="n"/>
      <c r="S20" s="111" t="n"/>
    </row>
    <row r="21" hidden="1" ht="75" customHeight="1">
      <c r="A21" s="7" t="n">
        <v>93</v>
      </c>
      <c r="B21" s="7" t="n">
        <v>51140</v>
      </c>
      <c r="C21" s="7" t="inlineStr">
        <is>
          <t>Electrical distribution</t>
        </is>
      </c>
      <c r="D21" s="40" t="inlineStr">
        <is>
          <t>PNA - Replace lighting controlers</t>
        </is>
      </c>
      <c r="E21" s="41" t="inlineStr">
        <is>
          <t>GC</t>
        </is>
      </c>
      <c r="F21" s="7" t="inlineStr">
        <is>
          <t>Year 1</t>
        </is>
      </c>
      <c r="G21" s="20" t="n">
        <v>16000</v>
      </c>
      <c r="H21" s="20" t="n">
        <v>4800</v>
      </c>
      <c r="I21" s="21">
        <f>G21-H21</f>
        <v/>
      </c>
      <c r="J21" s="8">
        <f>IF(G21=0,0,H21/G21)</f>
        <v/>
      </c>
      <c r="K21" s="35" t="n">
        <v>3</v>
      </c>
      <c r="L21" s="8">
        <f>MIN(J21,1)</f>
        <v/>
      </c>
      <c r="M21" s="95" t="inlineStr">
        <is>
          <t>Mobilization has been paid, project is 30% completed</t>
        </is>
      </c>
      <c r="N21" s="7">
        <f>IF(E21="GC","1st Call","Other")</f>
        <v/>
      </c>
      <c r="O21" s="7">
        <f>IF(L21&gt;=1,"Complete",IF(L21&gt;0,"In Progress","Not Started"))</f>
        <v/>
      </c>
      <c r="P21" s="95" t="inlineStr">
        <is>
          <t xml:space="preserve">Based on last 1st Call update </t>
        </is>
      </c>
      <c r="Q21" s="35">
        <f>IFERROR(MID($A$1,FIND(" acq",$A$1)-4,4)*1,"")</f>
        <v/>
      </c>
      <c r="R21" s="7" t="n"/>
      <c r="S21" s="111" t="n"/>
    </row>
    <row r="22" ht="75" customHeight="1">
      <c r="A22" s="17" t="n">
        <v>32</v>
      </c>
      <c r="B22" s="7" t="n">
        <v>51992</v>
      </c>
      <c r="C22" s="7" t="inlineStr">
        <is>
          <t>WDIR</t>
        </is>
      </c>
      <c r="D22" s="40" t="inlineStr">
        <is>
          <t>WDIR Treatment per Inspection</t>
        </is>
      </c>
      <c r="E22" s="67" t="inlineStr">
        <is>
          <t>Capex</t>
        </is>
      </c>
      <c r="F22" s="7" t="inlineStr">
        <is>
          <t>Year 1</t>
        </is>
      </c>
      <c r="G22" s="20" t="n">
        <v>15900</v>
      </c>
      <c r="H22" s="20" t="n">
        <v>0</v>
      </c>
      <c r="I22" s="21">
        <f>G22-H22</f>
        <v/>
      </c>
      <c r="J22" s="8">
        <f>IF(G22=0,0,H22/G22)</f>
        <v/>
      </c>
      <c r="K22" s="35" t="inlineStr">
        <is>
          <t>N/A</t>
        </is>
      </c>
      <c r="L22" s="8">
        <f>MIN(J22,1)</f>
        <v/>
      </c>
      <c r="M22" s="7" t="inlineStr">
        <is>
          <t>Termite Treatment for CM</t>
        </is>
      </c>
      <c r="N22" s="7">
        <f>IF(E22="GC","1st Call","Other")</f>
        <v/>
      </c>
      <c r="O22" s="7">
        <f>IF(L22&gt;=1,"Complete",IF(L22&gt;0,"In Progress","Not Started"))</f>
        <v/>
      </c>
      <c r="P22" s="95" t="inlineStr">
        <is>
          <t>Bidding Currently</t>
        </is>
      </c>
      <c r="Q22" s="35">
        <f>IFERROR(MID($A$1,FIND(" acq",$A$1)-4,4)*1,"")</f>
        <v/>
      </c>
      <c r="R22" s="7" t="n"/>
      <c r="S22" s="111" t="n"/>
    </row>
    <row r="23" hidden="1" ht="75" customHeight="1">
      <c r="A23" s="7" t="n">
        <v>57</v>
      </c>
      <c r="B23" s="7" t="n">
        <v>51062</v>
      </c>
      <c r="C23" s="7" t="inlineStr">
        <is>
          <t>Flashing</t>
        </is>
      </c>
      <c r="D23" s="40" t="inlineStr">
        <is>
          <t>PNA - Repair parapet wall flashing</t>
        </is>
      </c>
      <c r="E23" s="41" t="inlineStr">
        <is>
          <t>GC</t>
        </is>
      </c>
      <c r="F23" s="7" t="inlineStr">
        <is>
          <t>Year 1</t>
        </is>
      </c>
      <c r="G23" s="20" t="n">
        <v>15600</v>
      </c>
      <c r="H23" s="20" t="n">
        <v>4680</v>
      </c>
      <c r="I23" s="21">
        <f>G23-H23</f>
        <v/>
      </c>
      <c r="J23" s="8">
        <f>IF(G23=0,0,H23/G23)</f>
        <v/>
      </c>
      <c r="K23" s="35" t="n">
        <v>3</v>
      </c>
      <c r="L23" s="8">
        <f>MIN(J23,1)</f>
        <v/>
      </c>
      <c r="M23" s="95" t="inlineStr">
        <is>
          <t>Mobilization has been paid, project is 30% completed</t>
        </is>
      </c>
      <c r="N23" s="7">
        <f>IF(E23="GC","1st Call","Other")</f>
        <v/>
      </c>
      <c r="O23" s="7">
        <f>IF(L23&gt;=1,"Complete",IF(L23&gt;0,"In Progress","Not Started"))</f>
        <v/>
      </c>
      <c r="P23" s="95" t="inlineStr">
        <is>
          <t xml:space="preserve">Based on last 1st Call update </t>
        </is>
      </c>
      <c r="Q23" s="35">
        <f>IFERROR(MID($A$1,FIND(" acq",$A$1)-4,4)*1,"")</f>
        <v/>
      </c>
      <c r="R23" s="7" t="n"/>
      <c r="S23" s="111" t="n"/>
    </row>
    <row r="24" hidden="1" ht="75" customHeight="1">
      <c r="A24" s="17" t="n">
        <v>39</v>
      </c>
      <c r="B24" s="7" t="n">
        <v>51090</v>
      </c>
      <c r="C24" s="7" t="inlineStr">
        <is>
          <t>Concrete deck / floor fill</t>
        </is>
      </c>
      <c r="D24" s="40" t="inlineStr">
        <is>
          <t>PNA - Repair landings</t>
        </is>
      </c>
      <c r="E24" s="41" t="inlineStr">
        <is>
          <t>GC</t>
        </is>
      </c>
      <c r="F24" s="7" t="inlineStr">
        <is>
          <t>Year 1</t>
        </is>
      </c>
      <c r="G24" s="20" t="n">
        <v>15000</v>
      </c>
      <c r="H24" s="20" t="n">
        <v>4500</v>
      </c>
      <c r="I24" s="21">
        <f>G24-H24</f>
        <v/>
      </c>
      <c r="J24" s="8">
        <f>IF(G24=0,0,H24/G24)</f>
        <v/>
      </c>
      <c r="K24" s="35" t="n">
        <v>3</v>
      </c>
      <c r="L24" s="8">
        <f>MIN(J24,1)</f>
        <v/>
      </c>
      <c r="M24" s="95" t="inlineStr">
        <is>
          <t>Mobilization has been paid, project is 30% completed</t>
        </is>
      </c>
      <c r="N24" s="7">
        <f>IF(E24="GC","1st Call","Other")</f>
        <v/>
      </c>
      <c r="O24" s="7">
        <f>IF(L24&gt;=1,"Complete",IF(L24&gt;0,"In Progress","Not Started"))</f>
        <v/>
      </c>
      <c r="P24" s="95" t="inlineStr">
        <is>
          <t xml:space="preserve">Based on last 1st Call update </t>
        </is>
      </c>
      <c r="Q24" s="35">
        <f>IFERROR(MID($A$1,FIND(" acq",$A$1)-4,4)*1,"")</f>
        <v/>
      </c>
      <c r="R24" s="7" t="n"/>
      <c r="S24" s="111" t="n"/>
    </row>
    <row r="25" hidden="1" ht="75" customHeight="1">
      <c r="A25" s="7" t="n">
        <v>22</v>
      </c>
      <c r="B25" s="7" t="n">
        <v>51091</v>
      </c>
      <c r="C25" s="7" t="inlineStr">
        <is>
          <t>Sidewalks and curbs</t>
        </is>
      </c>
      <c r="D25" s="40" t="inlineStr">
        <is>
          <t>PNA - Grind trip hazards</t>
        </is>
      </c>
      <c r="E25" s="41" t="inlineStr">
        <is>
          <t>GC</t>
        </is>
      </c>
      <c r="F25" s="7" t="inlineStr">
        <is>
          <t>Year 1</t>
        </is>
      </c>
      <c r="G25" s="20" t="n">
        <v>13000</v>
      </c>
      <c r="H25" s="20" t="n">
        <v>3900</v>
      </c>
      <c r="I25" s="21">
        <f>G25-H25</f>
        <v/>
      </c>
      <c r="J25" s="8">
        <f>IF(G25=0,0,H25/G25)</f>
        <v/>
      </c>
      <c r="K25" s="35" t="n">
        <v>3</v>
      </c>
      <c r="L25" s="8">
        <f>MIN(J25,1)</f>
        <v/>
      </c>
      <c r="M25" s="95" t="inlineStr">
        <is>
          <t>Mobilization has been paid, project is 30% completed</t>
        </is>
      </c>
      <c r="N25" s="7">
        <f>IF(E25="GC","1st Call","Other")</f>
        <v/>
      </c>
      <c r="O25" s="7">
        <f>IF(L25&gt;=1,"Complete",IF(L25&gt;0,"In Progress","Not Started"))</f>
        <v/>
      </c>
      <c r="P25" s="95" t="inlineStr">
        <is>
          <t xml:space="preserve">Based on last 1st Call update </t>
        </is>
      </c>
      <c r="Q25" s="35">
        <f>IFERROR(MID($A$1,FIND(" acq",$A$1)-4,4)*1,"")</f>
        <v/>
      </c>
      <c r="R25" s="7" t="n"/>
      <c r="S25" s="111" t="n"/>
    </row>
    <row r="26" hidden="1" ht="75" customHeight="1">
      <c r="A26" s="17" t="n">
        <v>140</v>
      </c>
      <c r="B26" s="7" t="n">
        <v>51022</v>
      </c>
      <c r="C26" s="7" t="inlineStr">
        <is>
          <t>Swimming pool deck</t>
        </is>
      </c>
      <c r="D26" s="40" t="inlineStr">
        <is>
          <t>PNA - Presure wash pool deck</t>
        </is>
      </c>
      <c r="E26" s="41" t="inlineStr">
        <is>
          <t>GC</t>
        </is>
      </c>
      <c r="F26" s="7" t="inlineStr">
        <is>
          <t>Year 1</t>
        </is>
      </c>
      <c r="G26" s="20" t="n">
        <v>12000</v>
      </c>
      <c r="H26" s="20" t="n">
        <v>3600</v>
      </c>
      <c r="I26" s="21">
        <f>G26-H26</f>
        <v/>
      </c>
      <c r="J26" s="8">
        <f>IF(G26=0,0,H26/G26)</f>
        <v/>
      </c>
      <c r="K26" s="35" t="n">
        <v>3</v>
      </c>
      <c r="L26" s="8">
        <f>MIN(J26,1)</f>
        <v/>
      </c>
      <c r="M26" s="95" t="inlineStr">
        <is>
          <t>Mobilization has been paid, project is 30% completed</t>
        </is>
      </c>
      <c r="N26" s="7">
        <f>IF(E26="GC","1st Call","Other")</f>
        <v/>
      </c>
      <c r="O26" s="7">
        <f>IF(L26&gt;=1,"Complete",IF(L26&gt;0,"In Progress","Not Started"))</f>
        <v/>
      </c>
      <c r="P26" s="95" t="inlineStr">
        <is>
          <t xml:space="preserve">Based on last 1st Call update </t>
        </is>
      </c>
      <c r="Q26" s="35">
        <f>IFERROR(MID($A$1,FIND(" acq",$A$1)-4,4)*1,"")</f>
        <v/>
      </c>
      <c r="R26" s="7" t="n"/>
      <c r="S26" s="111" t="n"/>
    </row>
    <row r="27" hidden="1" ht="75" customHeight="1">
      <c r="A27" s="7" t="n">
        <v>51</v>
      </c>
      <c r="B27" s="7" t="n">
        <v>51061</v>
      </c>
      <c r="C27" s="7" t="inlineStr">
        <is>
          <t>Asphalt composite shingle roofing</t>
        </is>
      </c>
      <c r="D27" s="40" t="inlineStr">
        <is>
          <t>PNA - Roof tune up
3.2.8 - Asphalt Shingle (3-tab). The inboard parapet asphalt shingle installation date was not provided and appears to be of original construction (1988). The inboard parapet asphalt shingle roof coverings were observed damaged with areas of warped and missing shingles throughout. Replacement of a portion of the inboard parapet asphalt shingles is recommended and should be perfomed in conjunction with BUR roof replacement activities.</t>
        </is>
      </c>
      <c r="E27" s="41" t="inlineStr">
        <is>
          <t>GC</t>
        </is>
      </c>
      <c r="F27" s="7" t="inlineStr">
        <is>
          <t>Year 1</t>
        </is>
      </c>
      <c r="G27" s="20" t="n">
        <v>10260</v>
      </c>
      <c r="H27" s="20" t="n">
        <v>3078</v>
      </c>
      <c r="I27" s="21">
        <f>G27-H27</f>
        <v/>
      </c>
      <c r="J27" s="8">
        <f>IF(G27=0,0,H27/G27)</f>
        <v/>
      </c>
      <c r="K27" s="35" t="n">
        <v>3</v>
      </c>
      <c r="L27" s="8">
        <f>MIN(J27,1)</f>
        <v/>
      </c>
      <c r="M27" s="95" t="inlineStr">
        <is>
          <t>Mobilization has been paid, project is 30% completed</t>
        </is>
      </c>
      <c r="N27" s="7">
        <f>IF(E27="GC","1st Call","Other")</f>
        <v/>
      </c>
      <c r="O27" s="7">
        <f>IF(L27&gt;=1,"Complete",IF(L27&gt;0,"In Progress","Not Started"))</f>
        <v/>
      </c>
      <c r="P27" s="95" t="inlineStr">
        <is>
          <t xml:space="preserve">Based on last 1st Call update </t>
        </is>
      </c>
      <c r="Q27" s="35">
        <f>IFERROR(MID($A$1,FIND(" acq",$A$1)-4,4)*1,"")</f>
        <v/>
      </c>
      <c r="R27" s="7" t="inlineStr">
        <is>
          <t>Lender</t>
        </is>
      </c>
      <c r="S27" s="131" t="n">
        <v>46506</v>
      </c>
    </row>
    <row r="28" hidden="1" ht="75" customHeight="1">
      <c r="A28" s="17" t="n">
        <v>113</v>
      </c>
      <c r="B28" s="7" t="n">
        <v>51150</v>
      </c>
      <c r="C28" s="7" t="inlineStr">
        <is>
          <t>Unit Deferred Maintenance</t>
        </is>
      </c>
      <c r="D28" s="40" t="inlineStr">
        <is>
          <t>Down Unit Refurbishment (Unit 1405) - Damaged bedroom ceiling ($8,000) 
Roof Leak Repair (Unit 1405) - Repair Roof above down unit ($1,000)</t>
        </is>
      </c>
      <c r="E28" s="41" t="inlineStr">
        <is>
          <t>GC</t>
        </is>
      </c>
      <c r="F28" s="7" t="inlineStr">
        <is>
          <t>Year 1</t>
        </is>
      </c>
      <c r="G28" s="20" t="n">
        <v>9000</v>
      </c>
      <c r="H28" s="20" t="n">
        <v>2400</v>
      </c>
      <c r="I28" s="21">
        <f>G28-H28</f>
        <v/>
      </c>
      <c r="J28" s="8">
        <f>IF(G28=0,0,H28/G28)</f>
        <v/>
      </c>
      <c r="K28" s="35" t="n">
        <v>4</v>
      </c>
      <c r="L28" s="8">
        <f>MIN(J28,1)</f>
        <v/>
      </c>
      <c r="M28" s="95" t="inlineStr">
        <is>
          <t>Mobilization has been paid, project is 30% completed</t>
        </is>
      </c>
      <c r="N28" s="7">
        <f>IF(E28="GC","1st Call","Other")</f>
        <v/>
      </c>
      <c r="O28" s="7">
        <f>IF(L28&gt;=1,"Complete",IF(L28&gt;0,"In Progress","Not Started"))</f>
        <v/>
      </c>
      <c r="P28" s="95" t="inlineStr">
        <is>
          <t xml:space="preserve">Based on last 1st Call update </t>
        </is>
      </c>
      <c r="Q28" s="35">
        <f>IFERROR(MID($A$1,FIND(" acq",$A$1)-4,4)*1,"")</f>
        <v/>
      </c>
      <c r="R28" s="7" t="n"/>
      <c r="S28" s="131" t="n">
        <v>46314</v>
      </c>
    </row>
    <row r="29" hidden="1" ht="75" customHeight="1">
      <c r="A29" s="7" t="n">
        <v>115</v>
      </c>
      <c r="B29" s="7" t="n">
        <v>51200</v>
      </c>
      <c r="C29" s="7" t="inlineStr">
        <is>
          <t>CA SB-721 Elevated Exterior Elements Inspection</t>
        </is>
      </c>
      <c r="D29" s="40" t="inlineStr">
        <is>
          <t>3.2.7 - According to a recent State of California Law (SB 721), subject properties that contain “exterior elevated elements” must undergo inspections performed by qualified assessors. Related documentation was requested; however, property ownership indicated that the required inspection has not been completed to date. As such, engaging a qualified professional to perform the required inspection is recommended. Subsequent repairs and/or corrective actions may be required and additional funds necessary as needed, pending the results of the inspection.</t>
        </is>
      </c>
      <c r="E29" s="41" t="inlineStr">
        <is>
          <t>GC</t>
        </is>
      </c>
      <c r="F29" s="7" t="inlineStr">
        <is>
          <t>Year 1</t>
        </is>
      </c>
      <c r="G29" s="20" t="n">
        <v>6500</v>
      </c>
      <c r="H29" s="20" t="n">
        <v>1950</v>
      </c>
      <c r="I29" s="21">
        <f>G29-H29</f>
        <v/>
      </c>
      <c r="J29" s="8">
        <f>IF(G29=0,0,H29/G29)</f>
        <v/>
      </c>
      <c r="K29" s="35" t="n">
        <v>3</v>
      </c>
      <c r="L29" s="8">
        <f>MIN(J29,1)</f>
        <v/>
      </c>
      <c r="M29" s="95" t="inlineStr">
        <is>
          <t>Mobilization has been paid, project is 30% completed</t>
        </is>
      </c>
      <c r="N29" s="7">
        <f>IF(E29="GC","1st Call","Other")</f>
        <v/>
      </c>
      <c r="O29" s="7">
        <f>IF(L29&gt;=1,"Complete",IF(L29&gt;0,"In Progress","Not Started"))</f>
        <v/>
      </c>
      <c r="P29" s="95" t="inlineStr">
        <is>
          <t xml:space="preserve">Based on last 1st Call update </t>
        </is>
      </c>
      <c r="Q29" s="35">
        <f>IFERROR(MID($A$1,FIND(" acq",$A$1)-4,4)*1,"")</f>
        <v/>
      </c>
      <c r="R29" s="7" t="inlineStr">
        <is>
          <t>Lender</t>
        </is>
      </c>
      <c r="S29" s="131" t="n">
        <v>46503</v>
      </c>
    </row>
    <row r="30" hidden="1" ht="75" customHeight="1">
      <c r="A30" s="17" t="n">
        <v>143</v>
      </c>
      <c r="B30" s="7" t="n">
        <v>51076</v>
      </c>
      <c r="C30" s="7" t="inlineStr">
        <is>
          <t>Swimming pool fencing / gates</t>
        </is>
      </c>
      <c r="D30" s="40" t="inlineStr">
        <is>
          <t>PNA - Repair pool fence</t>
        </is>
      </c>
      <c r="E30" s="41" t="inlineStr">
        <is>
          <t>GC</t>
        </is>
      </c>
      <c r="F30" s="7" t="inlineStr">
        <is>
          <t>Year 1</t>
        </is>
      </c>
      <c r="G30" s="20" t="n">
        <v>5600</v>
      </c>
      <c r="H30" s="20" t="n">
        <v>1680</v>
      </c>
      <c r="I30" s="21">
        <f>G30-H30</f>
        <v/>
      </c>
      <c r="J30" s="8">
        <f>IF(G30=0,0,H30/G30)</f>
        <v/>
      </c>
      <c r="K30" s="35" t="n">
        <v>3</v>
      </c>
      <c r="L30" s="8">
        <f>MIN(J30,1)</f>
        <v/>
      </c>
      <c r="M30" s="95" t="inlineStr">
        <is>
          <t>Mobilization has been paid, project is 30% completed</t>
        </is>
      </c>
      <c r="N30" s="7">
        <f>IF(E30="GC","1st Call","Other")</f>
        <v/>
      </c>
      <c r="O30" s="7">
        <f>IF(L30&gt;=1,"Complete",IF(L30&gt;0,"In Progress","Not Started"))</f>
        <v/>
      </c>
      <c r="P30" s="95" t="inlineStr">
        <is>
          <t xml:space="preserve">Based on last 1st Call update </t>
        </is>
      </c>
      <c r="Q30" s="35">
        <f>IFERROR(MID($A$1,FIND(" acq",$A$1)-4,4)*1,"")</f>
        <v/>
      </c>
      <c r="R30" s="7" t="n"/>
      <c r="S30" s="111" t="n"/>
    </row>
    <row r="31" hidden="1" ht="75" customHeight="1">
      <c r="A31" s="7" t="n">
        <v>17</v>
      </c>
      <c r="B31" s="7" t="n">
        <v>51130</v>
      </c>
      <c r="C31" s="7" t="inlineStr">
        <is>
          <t>Storm sewer piping and drains</t>
        </is>
      </c>
      <c r="D31" s="40" t="inlineStr">
        <is>
          <t>PNA - Clear drains on pool deck</t>
        </is>
      </c>
      <c r="E31" s="41" t="inlineStr">
        <is>
          <t>GC</t>
        </is>
      </c>
      <c r="F31" s="7" t="inlineStr">
        <is>
          <t>Year 1</t>
        </is>
      </c>
      <c r="G31" s="20" t="n">
        <v>5000</v>
      </c>
      <c r="H31" s="20" t="n">
        <v>1500</v>
      </c>
      <c r="I31" s="21">
        <f>G31-H31</f>
        <v/>
      </c>
      <c r="J31" s="8">
        <f>IF(G31=0,0,H31/G31)</f>
        <v/>
      </c>
      <c r="K31" s="35" t="n">
        <v>3</v>
      </c>
      <c r="L31" s="8">
        <f>MIN(J31,1)</f>
        <v/>
      </c>
      <c r="M31" s="95" t="inlineStr">
        <is>
          <t>Mobilization has been paid, project is 30% completed</t>
        </is>
      </c>
      <c r="N31" s="7">
        <f>IF(E31="GC","1st Call","Other")</f>
        <v/>
      </c>
      <c r="O31" s="7">
        <f>IF(L31&gt;=1,"Complete",IF(L31&gt;0,"In Progress","Not Started"))</f>
        <v/>
      </c>
      <c r="P31" s="95" t="inlineStr">
        <is>
          <t xml:space="preserve">Based on last 1st Call update </t>
        </is>
      </c>
      <c r="Q31" s="35">
        <f>IFERROR(MID($A$1,FIND(" acq",$A$1)-4,4)*1,"")</f>
        <v/>
      </c>
      <c r="R31" s="7" t="n"/>
      <c r="S31" s="111" t="n"/>
    </row>
    <row r="32" hidden="1" ht="75" customHeight="1">
      <c r="A32" s="17" t="n">
        <v>141</v>
      </c>
      <c r="B32" s="7" t="n">
        <v>51026</v>
      </c>
      <c r="C32" s="7" t="inlineStr">
        <is>
          <t>Swimming Pool Shower</t>
        </is>
      </c>
      <c r="D32" s="40" t="inlineStr">
        <is>
          <t>Concept Walk - Re-tile shower</t>
        </is>
      </c>
      <c r="E32" s="41" t="inlineStr">
        <is>
          <t>GC</t>
        </is>
      </c>
      <c r="F32" s="7" t="inlineStr">
        <is>
          <t>Year 1</t>
        </is>
      </c>
      <c r="G32" s="20" t="n">
        <v>5000</v>
      </c>
      <c r="H32" s="20" t="n">
        <v>1500</v>
      </c>
      <c r="I32" s="21">
        <f>G32-H32</f>
        <v/>
      </c>
      <c r="J32" s="8">
        <f>IF(G32=0,0,H32/G32)</f>
        <v/>
      </c>
      <c r="K32" s="35" t="n">
        <v>3</v>
      </c>
      <c r="L32" s="8">
        <f>MIN(J32,1)</f>
        <v/>
      </c>
      <c r="M32" s="95" t="inlineStr">
        <is>
          <t>Mobilization has been paid, project is 30% completed</t>
        </is>
      </c>
      <c r="N32" s="7">
        <f>IF(E32="GC","1st Call","Other")</f>
        <v/>
      </c>
      <c r="O32" s="7">
        <f>IF(L32&gt;=1,"Complete",IF(L32&gt;0,"In Progress","Not Started"))</f>
        <v/>
      </c>
      <c r="P32" s="95" t="inlineStr">
        <is>
          <t xml:space="preserve">Based on last 1st Call update </t>
        </is>
      </c>
      <c r="Q32" s="35">
        <f>IFERROR(MID($A$1,FIND(" acq",$A$1)-4,4)*1,"")</f>
        <v/>
      </c>
      <c r="R32" s="7" t="n"/>
      <c r="S32" s="111" t="n"/>
    </row>
    <row r="33" ht="75" customHeight="1">
      <c r="A33" s="7" t="n">
        <v>83</v>
      </c>
      <c r="B33" s="7" t="n">
        <v>50050</v>
      </c>
      <c r="C33" s="7" t="inlineStr">
        <is>
          <t>Domestic Hot Water Heater, Replace</t>
        </is>
      </c>
      <c r="D33" s="40" t="inlineStr">
        <is>
          <t>3.3.5 - Water Heater Sesimic Strapping. The water heaters lacked one or both seismic bracing straps at observed units 103, 301 and 814. Survey and provision of adequate seismic bracing is recommended.</t>
        </is>
      </c>
      <c r="E33" s="69" t="inlineStr">
        <is>
          <t>PMC</t>
        </is>
      </c>
      <c r="F33" s="7" t="inlineStr">
        <is>
          <t>Year 1</t>
        </is>
      </c>
      <c r="G33" s="20" t="n">
        <v>3000</v>
      </c>
      <c r="H33" s="20" t="n">
        <v>0</v>
      </c>
      <c r="I33" s="21">
        <f>G33-H33</f>
        <v/>
      </c>
      <c r="J33" s="8">
        <f>IF(G33=0,0,H33/G33)</f>
        <v/>
      </c>
      <c r="K33" s="35" t="inlineStr">
        <is>
          <t>N/A</t>
        </is>
      </c>
      <c r="L33" s="8">
        <f>MIN(J33,1)</f>
        <v/>
      </c>
      <c r="M33" s="7" t="inlineStr">
        <is>
          <t>LRR</t>
        </is>
      </c>
      <c r="N33" s="7">
        <f>IF(E33="GC","1st Call","Other")</f>
        <v/>
      </c>
      <c r="O33" s="7">
        <f>IF(L33&gt;=1,"Complete",IF(L33&gt;0,"In Progress","Not Started"))</f>
        <v/>
      </c>
      <c r="P33" s="95" t="inlineStr">
        <is>
          <t>Lender repair complete</t>
        </is>
      </c>
      <c r="Q33" s="35">
        <f>IFERROR(MID($A$1,FIND(" acq",$A$1)-4,4)*1,"")</f>
        <v/>
      </c>
      <c r="R33" s="7" t="inlineStr">
        <is>
          <t>Lender</t>
        </is>
      </c>
      <c r="S33" s="131" t="n">
        <v>46231</v>
      </c>
    </row>
    <row r="34" ht="75" customHeight="1">
      <c r="A34" s="17" t="n">
        <v>112</v>
      </c>
      <c r="B34" s="7" t="n">
        <v>51169</v>
      </c>
      <c r="C34" s="7" t="inlineStr">
        <is>
          <t>ADA - Leasing Office Restrooms</t>
        </is>
      </c>
      <c r="D34" s="40" t="inlineStr">
        <is>
          <t>5.4 - The plumbing under the lavatories within the publicly-accessible toilet rooms did not appear to be configured to protect against contact. Installation of a protection method is recommended.</t>
        </is>
      </c>
      <c r="E34" s="69" t="inlineStr">
        <is>
          <t>PMC</t>
        </is>
      </c>
      <c r="F34" s="7" t="inlineStr">
        <is>
          <t>Year 1</t>
        </is>
      </c>
      <c r="G34" s="20" t="n">
        <v>300</v>
      </c>
      <c r="H34" s="20" t="n">
        <v>25</v>
      </c>
      <c r="I34" s="21">
        <f>G34-H34</f>
        <v/>
      </c>
      <c r="J34" s="8">
        <f>IF(G34=0,0,H34/G34)</f>
        <v/>
      </c>
      <c r="K34" s="35" t="inlineStr">
        <is>
          <t>N/A</t>
        </is>
      </c>
      <c r="L34" s="8">
        <f>MIN(J34,1)</f>
        <v/>
      </c>
      <c r="M34" s="7" t="inlineStr">
        <is>
          <t>LRR</t>
        </is>
      </c>
      <c r="N34" s="7">
        <f>IF(E34="GC","1st Call","Other")</f>
        <v/>
      </c>
      <c r="O34" s="7">
        <f>IF(L34&gt;=1,"Complete",IF(L34&gt;0,"In Progress","Not Started"))</f>
        <v/>
      </c>
      <c r="P34" s="95" t="inlineStr">
        <is>
          <t>Will be executed soon</t>
        </is>
      </c>
      <c r="Q34" s="35">
        <f>IFERROR(MID($A$1,FIND(" acq",$A$1)-4,4)*1,"")</f>
        <v/>
      </c>
      <c r="R34" s="7" t="inlineStr">
        <is>
          <t>Lender</t>
        </is>
      </c>
      <c r="S34" s="131" t="n">
        <v>46503</v>
      </c>
    </row>
    <row r="35">
      <c r="D35" s="40" t="n"/>
      <c r="E35" s="69" t="n"/>
      <c r="G35" s="20" t="n"/>
      <c r="H35" s="20" t="n"/>
      <c r="I35" s="21" t="n"/>
      <c r="J35" s="8" t="n"/>
      <c r="K35" s="35" t="n"/>
      <c r="L35" s="8" t="n"/>
      <c r="Q35" s="35" t="n"/>
      <c r="R35" s="7" t="n"/>
      <c r="S35" s="111" t="n"/>
    </row>
    <row r="36">
      <c r="C36" s="48" t="inlineStr">
        <is>
          <t>PROJECTS subtotal (excl. contingency/CM fee)</t>
        </is>
      </c>
      <c r="E36" s="68" t="n"/>
      <c r="G36" s="22">
        <f>SUM(G5:G34)</f>
        <v/>
      </c>
      <c r="H36" s="22">
        <f>SUM(H5:H34)</f>
        <v/>
      </c>
      <c r="I36" s="22">
        <f>SUM(I5:I34)</f>
        <v/>
      </c>
      <c r="J36" s="18">
        <f>IF(G36=0,0,H36/G36)</f>
        <v/>
      </c>
      <c r="K36" s="35" t="n"/>
      <c r="L36" s="8">
        <f>MIN(J36,1)</f>
        <v/>
      </c>
      <c r="O36" s="7">
        <f>IF(L36&gt;=1,"Complete",IF(L36&gt;0,"In Progress","Not Started"))</f>
        <v/>
      </c>
      <c r="Q36" s="35" t="n"/>
      <c r="R36" s="7" t="n"/>
      <c r="S36" s="111" t="n"/>
    </row>
    <row r="37">
      <c r="E37" s="52" t="n"/>
      <c r="K37" s="35" t="n"/>
      <c r="L37" s="8" t="n"/>
      <c r="Q37" s="35" t="n"/>
      <c r="R37" s="7" t="n"/>
      <c r="S37" s="111" t="n"/>
    </row>
    <row r="38">
      <c r="A38" s="7" t="n">
        <v>158</v>
      </c>
      <c r="C38" s="7" t="inlineStr">
        <is>
          <t>Construction Management Fee</t>
        </is>
      </c>
      <c r="D38" s="40" t="inlineStr">
        <is>
          <t>CM Fee</t>
        </is>
      </c>
      <c r="E38" s="67" t="inlineStr">
        <is>
          <t>CMF</t>
        </is>
      </c>
      <c r="F38" s="15" t="inlineStr">
        <is>
          <t>CM Fee</t>
        </is>
      </c>
      <c r="G38" s="20" t="n">
        <v>61696</v>
      </c>
      <c r="H38" s="20" t="n">
        <v>0</v>
      </c>
      <c r="I38" s="21" t="n">
        <v>61696</v>
      </c>
      <c r="J38" s="8">
        <f>IF(G38=0,0,H38/G38)</f>
        <v/>
      </c>
      <c r="K38" s="35" t="inlineStr">
        <is>
          <t>N/A</t>
        </is>
      </c>
      <c r="L38" s="8">
        <f>MIN(J38,1)</f>
        <v/>
      </c>
      <c r="M38" t="inlineStr">
        <is>
          <t>CM Fee</t>
        </is>
      </c>
      <c r="N38" s="7">
        <f>IF(E38="GC","1st Call","Other")</f>
        <v/>
      </c>
      <c r="O38" s="7">
        <f>IF(L38&gt;=1,"Complete",IF(L38&gt;0,"In Progress","Not Started"))</f>
        <v/>
      </c>
      <c r="Q38" s="35">
        <f>IFERROR(MID($A$1,FIND(" acq",$A$1)-4,4)*1,"")</f>
        <v/>
      </c>
      <c r="S38" s="112" t="n"/>
    </row>
    <row r="39">
      <c r="A39" s="7" t="n">
        <v>157</v>
      </c>
      <c r="C39" s="7" t="inlineStr">
        <is>
          <t>Contingency</t>
        </is>
      </c>
      <c r="D39" s="40" t="inlineStr">
        <is>
          <t>Contingency Amount</t>
        </is>
      </c>
      <c r="E39" s="67" t="inlineStr">
        <is>
          <t>CON</t>
        </is>
      </c>
      <c r="F39" s="15" t="inlineStr">
        <is>
          <t>Contingency</t>
        </is>
      </c>
      <c r="G39" s="20" t="n">
        <v>58758</v>
      </c>
      <c r="H39" s="20" t="n">
        <v>0</v>
      </c>
      <c r="I39" s="21" t="n">
        <v>58758</v>
      </c>
      <c r="J39" s="8">
        <f>IF(G39=0,0,H39/G39)</f>
        <v/>
      </c>
      <c r="K39" s="35" t="inlineStr">
        <is>
          <t>N/A</t>
        </is>
      </c>
      <c r="L39" s="18">
        <f>MIN(J39,1)</f>
        <v/>
      </c>
      <c r="M39" s="48" t="inlineStr">
        <is>
          <t>Contingency Amount</t>
        </is>
      </c>
      <c r="N39" s="48">
        <f>IF(E39="GC","1st Call","Other")</f>
        <v/>
      </c>
      <c r="O39" s="48">
        <f>IF(L39&gt;=1,"Complete",IF(L39&gt;0,"In Progress","Not Started"))</f>
        <v/>
      </c>
      <c r="P39" s="48" t="n"/>
      <c r="Q39" s="70">
        <f>IFERROR(MID($A$1,FIND(" acq",$A$1)-4,4)*1,"")</f>
        <v/>
      </c>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34">
    <filterColumn colId="4" hiddenButton="0" showButton="1">
      <filters>
        <filter val="Capex"/>
        <filter val="PMC"/>
      </filters>
    </filterColumn>
  </autoFilter>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60.xml><?xml version="1.0" encoding="utf-8"?>
<worksheet xmlns="http://schemas.openxmlformats.org/spreadsheetml/2006/main">
  <sheetPr filterMode="1">
    <outlinePr summaryBelow="1" summaryRight="1"/>
    <pageSetUpPr/>
  </sheetPr>
  <dimension ref="A1:T173"/>
  <sheetViews>
    <sheetView zoomScaleNormal="100" workbookViewId="0">
      <pane xSplit="2" ySplit="4" topLeftCell="C15" activePane="bottomRight" state="frozen"/>
      <selection activeCell="K10" sqref="K10"/>
      <selection pane="topRight" activeCell="K10" sqref="K10"/>
      <selection pane="bottomLeft" activeCell="K10" sqref="K10"/>
      <selection pane="bottomRight"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Cherry Creek — 2026 acq · GC none ($0)</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idden="1" ht="60" customHeight="1">
      <c r="A5" s="7" t="n">
        <v>71</v>
      </c>
      <c r="B5" s="7" t="inlineStr">
        <is>
          <t>51080-00</t>
        </is>
      </c>
      <c r="C5" s="7" t="inlineStr">
        <is>
          <t>Exterior paint</t>
        </is>
      </c>
      <c r="D5" s="40" t="inlineStr">
        <is>
          <t>Lender PCA: Peeling paint was observed on the exterior stairway wall of building 7. Reapplication of exterior paint is recommended. 
PNA: Paint Community</t>
        </is>
      </c>
      <c r="E5" s="41" t="inlineStr">
        <is>
          <t>GC</t>
        </is>
      </c>
      <c r="F5" s="7" t="inlineStr">
        <is>
          <t>Year 1</t>
        </is>
      </c>
      <c r="G5" s="20" t="n">
        <v>230000</v>
      </c>
      <c r="H5" s="20" t="n">
        <v>0</v>
      </c>
      <c r="I5" s="21">
        <f>G5-H5</f>
        <v/>
      </c>
      <c r="J5" s="8">
        <f>IF(G5=0,0,H5/G5)</f>
        <v/>
      </c>
      <c r="K5" s="35" t="n">
        <v>4</v>
      </c>
      <c r="L5" s="8">
        <f>MIN(J5,1)</f>
        <v/>
      </c>
      <c r="M5" t="inlineStr">
        <is>
          <t>Lender PCA: Peeling paint was observed on the exterior stairway wall of building 7. Reapplication of exterior paint is recommended. 
PNA: Paint Community</t>
        </is>
      </c>
      <c r="N5" s="7">
        <f>IF(E5="GC","1st Call","Other")</f>
        <v/>
      </c>
      <c r="O5" s="7">
        <f>IF(L5&gt;=1,"Complete",IF(L5&gt;0,"In Progress","Not Started"))</f>
        <v/>
      </c>
      <c r="Q5" s="35">
        <f>IFERROR(MID($A$1,FIND(" acq",$A$1)-4,4)*1,"")</f>
        <v/>
      </c>
      <c r="R5" s="7" t="n"/>
      <c r="S5" s="131" t="n">
        <v>46140</v>
      </c>
    </row>
    <row r="6" hidden="1" ht="75" customHeight="1">
      <c r="A6" s="17" t="n">
        <v>19</v>
      </c>
      <c r="B6" s="7" t="inlineStr">
        <is>
          <t>51053-00</t>
        </is>
      </c>
      <c r="C6" s="7" t="inlineStr">
        <is>
          <t xml:space="preserve">Asphalt seal coating </t>
        </is>
      </c>
      <c r="D6" s="40" t="inlineStr">
        <is>
          <t>Lender PCA: Damaged pavement consisting of linear cracking was present at the drive aisles typical of the conditions noted near the leasing office. Sectional full-depth replacement and crack routing/sealing is recommended.                                                                                                                                      PNA: fill asphalt cracks and seal</t>
        </is>
      </c>
      <c r="E6" s="41" t="inlineStr">
        <is>
          <t>GC</t>
        </is>
      </c>
      <c r="F6" s="7" t="inlineStr">
        <is>
          <t>Year 1</t>
        </is>
      </c>
      <c r="G6" s="20" t="n">
        <v>81000</v>
      </c>
      <c r="H6" s="20" t="n">
        <v>0</v>
      </c>
      <c r="I6" s="21">
        <f>G6-H6</f>
        <v/>
      </c>
      <c r="J6" s="8">
        <f>IF(G6=0,0,H6/G6)</f>
        <v/>
      </c>
      <c r="K6" s="35" t="n">
        <v>4</v>
      </c>
      <c r="L6" s="8">
        <f>MIN(J6,1)</f>
        <v/>
      </c>
      <c r="M6" t="inlineStr">
        <is>
          <t>Lender PCA: Damaged pavement consisting of linear cracking was present at the drive aisles typical of the conditions noted near the leasing office. Sectional full-depth replacement and crack routing/s</t>
        </is>
      </c>
      <c r="N6" s="7">
        <f>IF(E6="GC","1st Call","Other")</f>
        <v/>
      </c>
      <c r="O6" s="7">
        <f>IF(L6&gt;=1,"Complete",IF(L6&gt;0,"In Progress","Not Started"))</f>
        <v/>
      </c>
      <c r="Q6" s="35">
        <f>IFERROR(MID($A$1,FIND(" acq",$A$1)-4,4)*1,"")</f>
        <v/>
      </c>
      <c r="R6" s="7" t="n"/>
      <c r="S6" s="131" t="n">
        <v>46447</v>
      </c>
    </row>
    <row r="7" hidden="1">
      <c r="A7" s="7" t="n">
        <v>99</v>
      </c>
      <c r="B7" s="7" t="inlineStr">
        <is>
          <t>51140-00</t>
        </is>
      </c>
      <c r="C7" s="7" t="inlineStr">
        <is>
          <t>Electrical distribution - exterior</t>
        </is>
      </c>
      <c r="D7" s="40" t="inlineStr">
        <is>
          <t>PNA: Place Holder for electric meter and load center replacement</t>
        </is>
      </c>
      <c r="E7" s="41" t="inlineStr">
        <is>
          <t>GC</t>
        </is>
      </c>
      <c r="F7" s="7" t="inlineStr">
        <is>
          <t>Year 1</t>
        </is>
      </c>
      <c r="G7" s="20" t="n">
        <v>80000</v>
      </c>
      <c r="H7" s="20" t="n">
        <v>0</v>
      </c>
      <c r="I7" s="21">
        <f>G7-H7</f>
        <v/>
      </c>
      <c r="J7" s="8">
        <f>IF(G7=0,0,H7/G7)</f>
        <v/>
      </c>
      <c r="K7" s="35" t="n">
        <v>4</v>
      </c>
      <c r="L7" s="8">
        <f>MIN(J7,1)</f>
        <v/>
      </c>
      <c r="M7" t="inlineStr">
        <is>
          <t>PNA: Place Holder for electric meter and load center replacement</t>
        </is>
      </c>
      <c r="N7" s="7">
        <f>IF(E7="GC","1st Call","Other")</f>
        <v/>
      </c>
      <c r="O7" s="7">
        <f>IF(L7&gt;=1,"Complete",IF(L7&gt;0,"In Progress","Not Started"))</f>
        <v/>
      </c>
      <c r="Q7" s="35">
        <f>IFERROR(MID($A$1,FIND(" acq",$A$1)-4,4)*1,"")</f>
        <v/>
      </c>
      <c r="R7" s="7" t="n"/>
      <c r="S7" s="111" t="n"/>
    </row>
    <row r="8" hidden="1">
      <c r="A8" s="17" t="n">
        <v>151</v>
      </c>
      <c r="B8" s="7" t="inlineStr">
        <is>
          <t>51023-00</t>
        </is>
      </c>
      <c r="C8" s="7" t="inlineStr">
        <is>
          <t>Swimming pool resurface</t>
        </is>
      </c>
      <c r="D8" s="40" t="inlineStr">
        <is>
          <t>PNA: resurface pool</t>
        </is>
      </c>
      <c r="E8" s="41" t="inlineStr">
        <is>
          <t>GC</t>
        </is>
      </c>
      <c r="F8" s="7" t="inlineStr">
        <is>
          <t>Year 1</t>
        </is>
      </c>
      <c r="G8" s="20" t="n">
        <v>52000</v>
      </c>
      <c r="H8" s="20" t="n">
        <v>0</v>
      </c>
      <c r="I8" s="21">
        <f>G8-H8</f>
        <v/>
      </c>
      <c r="J8" s="8">
        <f>IF(G8=0,0,H8/G8)</f>
        <v/>
      </c>
      <c r="K8" s="35" t="n">
        <v>4</v>
      </c>
      <c r="L8" s="8">
        <f>MIN(J8,1)</f>
        <v/>
      </c>
      <c r="M8" t="inlineStr">
        <is>
          <t>PNA: resurface pool</t>
        </is>
      </c>
      <c r="N8" s="7">
        <f>IF(E8="GC","1st Call","Other")</f>
        <v/>
      </c>
      <c r="O8" s="7">
        <f>IF(L8&gt;=1,"Complete",IF(L8&gt;0,"In Progress","Not Started"))</f>
        <v/>
      </c>
      <c r="Q8" s="35">
        <f>IFERROR(MID($A$1,FIND(" acq",$A$1)-4,4)*1,"")</f>
        <v/>
      </c>
      <c r="R8" s="7" t="n"/>
      <c r="S8" s="111" t="n"/>
    </row>
    <row r="9" hidden="1">
      <c r="A9" s="7" t="n">
        <v>66</v>
      </c>
      <c r="B9" s="7" t="inlineStr">
        <is>
          <t>51075-00</t>
        </is>
      </c>
      <c r="C9" s="7" t="inlineStr">
        <is>
          <t>Repair / replace wood shingles</t>
        </is>
      </c>
      <c r="D9" s="40" t="inlineStr">
        <is>
          <t>PNA: Replace rotted fascia and trim</t>
        </is>
      </c>
      <c r="E9" s="41" t="inlineStr">
        <is>
          <t>GC</t>
        </is>
      </c>
      <c r="F9" s="7" t="inlineStr">
        <is>
          <t>Year 1</t>
        </is>
      </c>
      <c r="G9" s="20" t="n">
        <v>46000</v>
      </c>
      <c r="H9" s="20" t="n">
        <v>0</v>
      </c>
      <c r="I9" s="21">
        <f>G9-H9</f>
        <v/>
      </c>
      <c r="J9" s="8">
        <f>IF(G9=0,0,H9/G9)</f>
        <v/>
      </c>
      <c r="K9" s="35" t="n">
        <v>4</v>
      </c>
      <c r="L9" s="8">
        <f>MIN(J9,1)</f>
        <v/>
      </c>
      <c r="M9" t="inlineStr">
        <is>
          <t>PNA: Replace rotted fascia and trim</t>
        </is>
      </c>
      <c r="N9" s="7">
        <f>IF(E9="GC","1st Call","Other")</f>
        <v/>
      </c>
      <c r="O9" s="7">
        <f>IF(L9&gt;=1,"Complete",IF(L9&gt;0,"In Progress","Not Started"))</f>
        <v/>
      </c>
      <c r="Q9" s="35">
        <f>IFERROR(MID($A$1,FIND(" acq",$A$1)-4,4)*1,"")</f>
        <v/>
      </c>
      <c r="R9" s="7" t="n"/>
      <c r="S9" s="111" t="n"/>
    </row>
    <row r="10" hidden="1">
      <c r="A10" s="17" t="n">
        <v>86</v>
      </c>
      <c r="B10" s="7" t="inlineStr">
        <is>
          <t>50050-00</t>
        </is>
      </c>
      <c r="C10" s="7" t="inlineStr">
        <is>
          <t>Unit water heaters</t>
        </is>
      </c>
      <c r="D10" s="40" t="inlineStr">
        <is>
          <t>PNA: replace two hot water heaters</t>
        </is>
      </c>
      <c r="E10" s="41" t="inlineStr">
        <is>
          <t>GC</t>
        </is>
      </c>
      <c r="F10" s="7" t="inlineStr">
        <is>
          <t>Year 1</t>
        </is>
      </c>
      <c r="G10" s="20" t="n">
        <v>42000</v>
      </c>
      <c r="H10" s="20" t="n">
        <v>0</v>
      </c>
      <c r="I10" s="21">
        <f>G10-H10</f>
        <v/>
      </c>
      <c r="J10" s="8">
        <f>IF(G10=0,0,H10/G10)</f>
        <v/>
      </c>
      <c r="K10" s="35" t="n">
        <v>4</v>
      </c>
      <c r="L10" s="8">
        <f>MIN(J10,1)</f>
        <v/>
      </c>
      <c r="M10" t="inlineStr">
        <is>
          <t>PNA: replace two hot water heaters</t>
        </is>
      </c>
      <c r="N10" s="7">
        <f>IF(E10="GC","1st Call","Other")</f>
        <v/>
      </c>
      <c r="O10" s="7">
        <f>IF(L10&gt;=1,"Complete",IF(L10&gt;0,"In Progress","Not Started"))</f>
        <v/>
      </c>
      <c r="Q10" s="35">
        <f>IFERROR(MID($A$1,FIND(" acq",$A$1)-4,4)*1,"")</f>
        <v/>
      </c>
      <c r="R10" s="7" t="n"/>
      <c r="S10" s="111" t="n"/>
    </row>
    <row r="11" hidden="1">
      <c r="A11" s="7" t="n">
        <v>69</v>
      </c>
      <c r="B11" s="7" t="inlineStr">
        <is>
          <t>51075-00</t>
        </is>
      </c>
      <c r="C11" s="7" t="inlineStr">
        <is>
          <t>Stucco repairs</t>
        </is>
      </c>
      <c r="D11" s="40" t="inlineStr">
        <is>
          <t>PNA: Stucco repairs</t>
        </is>
      </c>
      <c r="E11" s="41" t="inlineStr">
        <is>
          <t>GC</t>
        </is>
      </c>
      <c r="F11" s="7" t="inlineStr">
        <is>
          <t>Year 1</t>
        </is>
      </c>
      <c r="G11" s="20" t="n">
        <v>40000</v>
      </c>
      <c r="H11" s="20" t="n">
        <v>0</v>
      </c>
      <c r="I11" s="21">
        <f>G11-H11</f>
        <v/>
      </c>
      <c r="J11" s="8">
        <f>IF(G11=0,0,H11/G11)</f>
        <v/>
      </c>
      <c r="K11" s="35" t="n">
        <v>4</v>
      </c>
      <c r="L11" s="8">
        <f>MIN(J11,1)</f>
        <v/>
      </c>
      <c r="M11" t="inlineStr">
        <is>
          <t>PNA: Stucco repairs</t>
        </is>
      </c>
      <c r="N11" s="7">
        <f>IF(E11="GC","1st Call","Other")</f>
        <v/>
      </c>
      <c r="O11" s="7">
        <f>IF(L11&gt;=1,"Complete",IF(L11&gt;0,"In Progress","Not Started"))</f>
        <v/>
      </c>
      <c r="Q11" s="35">
        <f>IFERROR(MID($A$1,FIND(" acq",$A$1)-4,4)*1,"")</f>
        <v/>
      </c>
      <c r="R11" s="7" t="n"/>
      <c r="S11" s="111" t="n"/>
    </row>
    <row r="12" hidden="1">
      <c r="A12" s="17" t="n">
        <v>32</v>
      </c>
      <c r="B12" s="7" t="inlineStr">
        <is>
          <t>51172-00</t>
        </is>
      </c>
      <c r="C12" s="7" t="inlineStr">
        <is>
          <t>Carports / Garages</t>
        </is>
      </c>
      <c r="D12" s="40" t="inlineStr">
        <is>
          <t>PNA: Carport repairs and paint post and pearling</t>
        </is>
      </c>
      <c r="E12" s="41" t="inlineStr">
        <is>
          <t>GC</t>
        </is>
      </c>
      <c r="F12" s="7" t="inlineStr">
        <is>
          <t>Year 1</t>
        </is>
      </c>
      <c r="G12" s="20" t="n">
        <v>36000</v>
      </c>
      <c r="H12" s="20" t="n">
        <v>0</v>
      </c>
      <c r="I12" s="21">
        <f>G12-H12</f>
        <v/>
      </c>
      <c r="J12" s="8">
        <f>IF(G12=0,0,H12/G12)</f>
        <v/>
      </c>
      <c r="K12" s="35" t="n">
        <v>4</v>
      </c>
      <c r="L12" s="8">
        <f>MIN(J12,1)</f>
        <v/>
      </c>
      <c r="M12" t="inlineStr">
        <is>
          <t>PNA: Carport repairs and paint post and pearling</t>
        </is>
      </c>
      <c r="N12" s="7">
        <f>IF(E12="GC","1st Call","Other")</f>
        <v/>
      </c>
      <c r="O12" s="7">
        <f>IF(L12&gt;=1,"Complete",IF(L12&gt;0,"In Progress","Not Started"))</f>
        <v/>
      </c>
      <c r="Q12" s="35">
        <f>IFERROR(MID($A$1,FIND(" acq",$A$1)-4,4)*1,"")</f>
        <v/>
      </c>
      <c r="R12" s="7" t="n"/>
      <c r="S12" s="111" t="n"/>
    </row>
    <row r="13" hidden="1">
      <c r="A13" s="7" t="n">
        <v>60</v>
      </c>
      <c r="B13" s="7" t="inlineStr">
        <is>
          <t>51062-00</t>
        </is>
      </c>
      <c r="C13" s="7" t="inlineStr">
        <is>
          <t xml:space="preserve">Sealants &amp; caulking </t>
        </is>
      </c>
      <c r="D13" s="40" t="inlineStr">
        <is>
          <t>PNA: seal and prep stucco</t>
        </is>
      </c>
      <c r="E13" s="41" t="inlineStr">
        <is>
          <t>GC</t>
        </is>
      </c>
      <c r="F13" s="7" t="inlineStr">
        <is>
          <t>Year 1</t>
        </is>
      </c>
      <c r="G13" s="20" t="n">
        <v>36000</v>
      </c>
      <c r="H13" s="20" t="n">
        <v>0</v>
      </c>
      <c r="I13" s="21">
        <f>G13-H13</f>
        <v/>
      </c>
      <c r="J13" s="8">
        <f>IF(G13=0,0,H13/G13)</f>
        <v/>
      </c>
      <c r="K13" s="35" t="n">
        <v>4</v>
      </c>
      <c r="L13" s="8">
        <f>MIN(J13,1)</f>
        <v/>
      </c>
      <c r="M13" t="inlineStr">
        <is>
          <t>PNA: seal and prep stucco</t>
        </is>
      </c>
      <c r="N13" s="7">
        <f>IF(E13="GC","1st Call","Other")</f>
        <v/>
      </c>
      <c r="O13" s="7">
        <f>IF(L13&gt;=1,"Complete",IF(L13&gt;0,"In Progress","Not Started"))</f>
        <v/>
      </c>
      <c r="Q13" s="35">
        <f>IFERROR(MID($A$1,FIND(" acq",$A$1)-4,4)*1,"")</f>
        <v/>
      </c>
      <c r="R13" s="7" t="n"/>
      <c r="S13" s="111" t="n"/>
    </row>
    <row r="14" hidden="1">
      <c r="A14" s="17" t="n">
        <v>67</v>
      </c>
      <c r="B14" s="7" t="inlineStr">
        <is>
          <t>51159-00</t>
        </is>
      </c>
      <c r="C14" s="7" t="inlineStr">
        <is>
          <t>Wall framing</t>
        </is>
      </c>
      <c r="D14" s="40" t="inlineStr">
        <is>
          <t>PNA: damaged framing on stair supports</t>
        </is>
      </c>
      <c r="E14" s="41" t="inlineStr">
        <is>
          <t>GC</t>
        </is>
      </c>
      <c r="F14" s="7" t="inlineStr">
        <is>
          <t>Year 1</t>
        </is>
      </c>
      <c r="G14" s="20" t="n">
        <v>35000</v>
      </c>
      <c r="H14" s="20" t="n">
        <v>0</v>
      </c>
      <c r="I14" s="21">
        <f>G14-H14</f>
        <v/>
      </c>
      <c r="J14" s="8">
        <f>IF(G14=0,0,H14/G14)</f>
        <v/>
      </c>
      <c r="K14" s="35" t="n">
        <v>4</v>
      </c>
      <c r="L14" s="8">
        <f>MIN(J14,1)</f>
        <v/>
      </c>
      <c r="M14" t="inlineStr">
        <is>
          <t>PNA: damaged framing on stair supports</t>
        </is>
      </c>
      <c r="N14" s="7">
        <f>IF(E14="GC","1st Call","Other")</f>
        <v/>
      </c>
      <c r="O14" s="7">
        <f>IF(L14&gt;=1,"Complete",IF(L14&gt;0,"In Progress","Not Started"))</f>
        <v/>
      </c>
      <c r="Q14" s="35">
        <f>IFERROR(MID($A$1,FIND(" acq",$A$1)-4,4)*1,"")</f>
        <v/>
      </c>
      <c r="R14" s="7" t="n"/>
      <c r="S14" s="111" t="n"/>
    </row>
    <row r="15" ht="33" customHeight="1">
      <c r="A15" s="7" t="n">
        <v>157</v>
      </c>
      <c r="B15" s="7" t="inlineStr">
        <is>
          <t>51011-00</t>
        </is>
      </c>
      <c r="C15" s="7" t="inlineStr">
        <is>
          <t>Pool furniture</t>
        </is>
      </c>
      <c r="D15" s="40" t="inlineStr">
        <is>
          <t>Pool Furniture Straps, BBQ Grill Upgrade - Concept Walk</t>
        </is>
      </c>
      <c r="E15" s="67" t="inlineStr">
        <is>
          <t>Capex</t>
        </is>
      </c>
      <c r="F15" s="7" t="inlineStr">
        <is>
          <t>Year 1</t>
        </is>
      </c>
      <c r="G15" s="20" t="n">
        <v>30000</v>
      </c>
      <c r="H15" s="20" t="n">
        <v>0</v>
      </c>
      <c r="I15" s="21">
        <f>G15-H15</f>
        <v/>
      </c>
      <c r="J15" s="8">
        <f>IF(G15=0,0,H15/G15)</f>
        <v/>
      </c>
      <c r="K15" s="35" t="inlineStr">
        <is>
          <t>N/A</t>
        </is>
      </c>
      <c r="L15" s="8">
        <f>MIN(J15,1)</f>
        <v/>
      </c>
      <c r="M15" t="inlineStr">
        <is>
          <t>Pool Furniture Straps, BBQ Grill Upgrade - Concept Walk</t>
        </is>
      </c>
      <c r="N15" s="7">
        <f>IF(E15="GC","1st Call","Other")</f>
        <v/>
      </c>
      <c r="O15" s="7">
        <f>IF(L15&gt;=1,"Complete",IF(L15&gt;0,"In Progress","Not Started"))</f>
        <v/>
      </c>
      <c r="Q15" s="35">
        <f>IFERROR(MID($A$1,FIND(" acq",$A$1)-4,4)*1,"")</f>
        <v/>
      </c>
      <c r="R15" s="7" t="n"/>
      <c r="S15" s="111" t="n"/>
    </row>
    <row r="16" hidden="1">
      <c r="A16" s="17" t="n">
        <v>20</v>
      </c>
      <c r="B16" s="7" t="inlineStr">
        <is>
          <t>51053-00</t>
        </is>
      </c>
      <c r="C16" s="7" t="inlineStr">
        <is>
          <t>Stripe parking areas</t>
        </is>
      </c>
      <c r="D16" s="40" t="inlineStr">
        <is>
          <t>Stripe Parking Lots</t>
        </is>
      </c>
      <c r="E16" s="41" t="inlineStr">
        <is>
          <t>GC</t>
        </is>
      </c>
      <c r="F16" s="7" t="inlineStr">
        <is>
          <t>Year 1</t>
        </is>
      </c>
      <c r="G16" s="20" t="n">
        <v>28000</v>
      </c>
      <c r="H16" s="20" t="n">
        <v>0</v>
      </c>
      <c r="I16" s="21">
        <f>G16-H16</f>
        <v/>
      </c>
      <c r="J16" s="8">
        <f>IF(G16=0,0,H16/G16)</f>
        <v/>
      </c>
      <c r="K16" s="35" t="n">
        <v>4</v>
      </c>
      <c r="L16" s="8">
        <f>MIN(J16,1)</f>
        <v/>
      </c>
      <c r="M16" t="inlineStr">
        <is>
          <t>Stripe Parking Lots</t>
        </is>
      </c>
      <c r="N16" s="7">
        <f>IF(E16="GC","1st Call","Other")</f>
        <v/>
      </c>
      <c r="O16" s="7">
        <f>IF(L16&gt;=1,"Complete",IF(L16&gt;0,"In Progress","Not Started"))</f>
        <v/>
      </c>
      <c r="Q16" s="35">
        <f>IFERROR(MID($A$1,FIND(" acq",$A$1)-4,4)*1,"")</f>
        <v/>
      </c>
      <c r="R16" s="7" t="n"/>
      <c r="S16" s="111" t="n"/>
    </row>
    <row r="17" hidden="1">
      <c r="A17" s="7" t="n">
        <v>47</v>
      </c>
      <c r="B17" s="7" t="inlineStr">
        <is>
          <t>51072-00</t>
        </is>
      </c>
      <c r="C17" s="7" t="inlineStr">
        <is>
          <t>Repair Catwalks</t>
        </is>
      </c>
      <c r="D17" s="40" t="inlineStr">
        <is>
          <t>PNA: secure catwalk railings</t>
        </is>
      </c>
      <c r="E17" s="41" t="inlineStr">
        <is>
          <t>GC</t>
        </is>
      </c>
      <c r="F17" s="7" t="inlineStr">
        <is>
          <t>Year 1</t>
        </is>
      </c>
      <c r="G17" s="20" t="n">
        <v>28000</v>
      </c>
      <c r="H17" s="20" t="n">
        <v>0</v>
      </c>
      <c r="I17" s="21">
        <f>G17-H17</f>
        <v/>
      </c>
      <c r="J17" s="8">
        <f>IF(G17=0,0,H17/G17)</f>
        <v/>
      </c>
      <c r="K17" s="35" t="n">
        <v>4</v>
      </c>
      <c r="L17" s="8">
        <f>MIN(J17,1)</f>
        <v/>
      </c>
      <c r="M17" t="inlineStr">
        <is>
          <t>PNA: secure catwalk railings</t>
        </is>
      </c>
      <c r="N17" s="7">
        <f>IF(E17="GC","1st Call","Other")</f>
        <v/>
      </c>
      <c r="O17" s="7">
        <f>IF(L17&gt;=1,"Complete",IF(L17&gt;0,"In Progress","Not Started"))</f>
        <v/>
      </c>
      <c r="Q17" s="35">
        <f>IFERROR(MID($A$1,FIND(" acq",$A$1)-4,4)*1,"")</f>
        <v/>
      </c>
      <c r="R17" s="7" t="n"/>
      <c r="S17" s="111" t="n"/>
    </row>
    <row r="18" hidden="1">
      <c r="A18" s="17" t="n">
        <v>45</v>
      </c>
      <c r="B18" s="7" t="inlineStr">
        <is>
          <t>51077-00</t>
        </is>
      </c>
      <c r="C18" s="7" t="inlineStr">
        <is>
          <t>Repair exterior stair railings</t>
        </is>
      </c>
      <c r="D18" s="40" t="inlineStr">
        <is>
          <t>PNA: secure and paint railings</t>
        </is>
      </c>
      <c r="E18" s="41" t="inlineStr">
        <is>
          <t>GC</t>
        </is>
      </c>
      <c r="F18" s="7" t="inlineStr">
        <is>
          <t>Year 1</t>
        </is>
      </c>
      <c r="G18" s="20" t="n">
        <v>26000</v>
      </c>
      <c r="H18" s="20" t="n">
        <v>0</v>
      </c>
      <c r="I18" s="21">
        <f>G18-H18</f>
        <v/>
      </c>
      <c r="J18" s="8">
        <f>IF(G18=0,0,H18/G18)</f>
        <v/>
      </c>
      <c r="K18" s="35" t="n">
        <v>4</v>
      </c>
      <c r="L18" s="8">
        <f>MIN(J18,1)</f>
        <v/>
      </c>
      <c r="M18" t="inlineStr">
        <is>
          <t>PNA: secure and paint railings</t>
        </is>
      </c>
      <c r="N18" s="7">
        <f>IF(E18="GC","1st Call","Other")</f>
        <v/>
      </c>
      <c r="O18" s="7">
        <f>IF(L18&gt;=1,"Complete",IF(L18&gt;0,"In Progress","Not Started"))</f>
        <v/>
      </c>
      <c r="Q18" s="35">
        <f>IFERROR(MID($A$1,FIND(" acq",$A$1)-4,4)*1,"")</f>
        <v/>
      </c>
      <c r="R18" s="7" t="n"/>
      <c r="S18" s="111" t="n"/>
    </row>
    <row r="19" ht="30" customHeight="1">
      <c r="A19" s="7" t="n">
        <v>41</v>
      </c>
      <c r="B19" s="7" t="inlineStr">
        <is>
          <t>51992-00</t>
        </is>
      </c>
      <c r="C19" s="7" t="inlineStr">
        <is>
          <t>Termite Remediation</t>
        </is>
      </c>
      <c r="D19" s="40" t="inlineStr">
        <is>
          <t>Lender PCA: Termite remediation - Evidence of drywood termites for areas 2A, 2C, 2E, 2F, 2H, and 2I on the termite map.</t>
        </is>
      </c>
      <c r="E19" s="67" t="inlineStr">
        <is>
          <t>Capex</t>
        </is>
      </c>
      <c r="F19" s="7" t="inlineStr">
        <is>
          <t>Year 1</t>
        </is>
      </c>
      <c r="G19" s="20" t="n">
        <v>23250</v>
      </c>
      <c r="H19" s="20" t="n">
        <v>21850</v>
      </c>
      <c r="I19" s="21">
        <f>G19-H19</f>
        <v/>
      </c>
      <c r="J19" s="8">
        <f>IF(G19=0,0,H19/G19)</f>
        <v/>
      </c>
      <c r="K19" s="35" t="inlineStr">
        <is>
          <t>N/A</t>
        </is>
      </c>
      <c r="L19" s="8">
        <f>MIN(J19,1)</f>
        <v/>
      </c>
      <c r="M19" t="inlineStr">
        <is>
          <t>Lender PCA: Termite remediation - Evidence of drywood termites for areas 2A, 2C, 2E, 2F, 2H, and 2I on the termite map.</t>
        </is>
      </c>
      <c r="N19" s="7">
        <f>IF(E19="GC","1st Call","Other")</f>
        <v/>
      </c>
      <c r="O19" s="7">
        <f>IF(L19&gt;=1,"Complete",IF(L19&gt;0,"In Progress","Not Started"))</f>
        <v/>
      </c>
      <c r="Q19" s="35">
        <f>IFERROR(MID($A$1,FIND(" acq",$A$1)-4,4)*1,"")</f>
        <v/>
      </c>
      <c r="R19" s="7" t="n"/>
      <c r="S19" s="131" t="n">
        <v>46140</v>
      </c>
    </row>
    <row r="20" hidden="1">
      <c r="A20" s="17" t="n">
        <v>156</v>
      </c>
      <c r="B20" s="7" t="inlineStr">
        <is>
          <t>51076-00</t>
        </is>
      </c>
      <c r="C20" s="7" t="inlineStr">
        <is>
          <t>Swimming pool fencing / gates</t>
        </is>
      </c>
      <c r="D20" s="40" t="inlineStr">
        <is>
          <t>PNA: Repair fence and Paint</t>
        </is>
      </c>
      <c r="E20" s="41" t="inlineStr">
        <is>
          <t>GC</t>
        </is>
      </c>
      <c r="F20" s="7" t="inlineStr">
        <is>
          <t>Year 1</t>
        </is>
      </c>
      <c r="G20" s="20" t="n">
        <v>22000</v>
      </c>
      <c r="H20" s="20" t="n">
        <v>0</v>
      </c>
      <c r="I20" s="21">
        <f>G20-H20</f>
        <v/>
      </c>
      <c r="J20" s="8">
        <f>IF(G20=0,0,H20/G20)</f>
        <v/>
      </c>
      <c r="K20" s="35" t="n">
        <v>4</v>
      </c>
      <c r="L20" s="8">
        <f>MIN(J20,1)</f>
        <v/>
      </c>
      <c r="M20" t="inlineStr">
        <is>
          <t>PNA: Repair fence and Paint</t>
        </is>
      </c>
      <c r="N20" s="7">
        <f>IF(E20="GC","1st Call","Other")</f>
        <v/>
      </c>
      <c r="O20" s="7">
        <f>IF(L20&gt;=1,"Complete",IF(L20&gt;0,"In Progress","Not Started"))</f>
        <v/>
      </c>
      <c r="Q20" s="35">
        <f>IFERROR(MID($A$1,FIND(" acq",$A$1)-4,4)*1,"")</f>
        <v/>
      </c>
      <c r="R20" s="7" t="n"/>
      <c r="S20" s="111" t="n"/>
    </row>
    <row r="21" hidden="1">
      <c r="A21" s="7" t="n">
        <v>17</v>
      </c>
      <c r="B21" s="7" t="inlineStr">
        <is>
          <t>51130-00</t>
        </is>
      </c>
      <c r="C21" s="7" t="inlineStr">
        <is>
          <t>Storm sewer piping and drains</t>
        </is>
      </c>
      <c r="D21" s="40" t="inlineStr">
        <is>
          <t>PNA: clean storm drains</t>
        </is>
      </c>
      <c r="E21" s="41" t="inlineStr">
        <is>
          <t>GC</t>
        </is>
      </c>
      <c r="F21" s="7" t="inlineStr">
        <is>
          <t>Year 1</t>
        </is>
      </c>
      <c r="G21" s="20" t="n">
        <v>20000</v>
      </c>
      <c r="H21" s="20" t="n">
        <v>0</v>
      </c>
      <c r="I21" s="21">
        <f>G21-H21</f>
        <v/>
      </c>
      <c r="J21" s="8">
        <f>IF(G21=0,0,H21/G21)</f>
        <v/>
      </c>
      <c r="K21" s="35" t="n">
        <v>4</v>
      </c>
      <c r="L21" s="8">
        <f>MIN(J21,1)</f>
        <v/>
      </c>
      <c r="M21" t="inlineStr">
        <is>
          <t>PNA: clean storm drains</t>
        </is>
      </c>
      <c r="N21" s="7">
        <f>IF(E21="GC","1st Call","Other")</f>
        <v/>
      </c>
      <c r="O21" s="7">
        <f>IF(L21&gt;=1,"Complete",IF(L21&gt;0,"In Progress","Not Started"))</f>
        <v/>
      </c>
      <c r="Q21" s="35">
        <f>IFERROR(MID($A$1,FIND(" acq",$A$1)-4,4)*1,"")</f>
        <v/>
      </c>
      <c r="R21" s="7" t="n"/>
      <c r="S21" s="111" t="n"/>
    </row>
    <row r="22" hidden="1" ht="75" customHeight="1">
      <c r="A22" s="17" t="n">
        <v>46</v>
      </c>
      <c r="B22" s="7" t="inlineStr">
        <is>
          <t>51077-00</t>
        </is>
      </c>
      <c r="C22" s="7" t="inlineStr">
        <is>
          <t>Repair patio/balcony railings/fences</t>
        </is>
      </c>
      <c r="D22" s="40" t="inlineStr">
        <is>
          <t>Lender PCA: Deteriorated and damaged wood framing and trim were noted at balconies and upper landings including at buildings 4, 5, and 6, and near the leasing office and swimming pool. Repair of the balconies and upper landings by a qualified contractor is recommended.</t>
        </is>
      </c>
      <c r="E22" s="41" t="inlineStr">
        <is>
          <t>GC</t>
        </is>
      </c>
      <c r="F22" s="7" t="inlineStr">
        <is>
          <t>Year 1</t>
        </is>
      </c>
      <c r="G22" s="20" t="n">
        <v>20000</v>
      </c>
      <c r="H22" s="20" t="n">
        <v>0</v>
      </c>
      <c r="I22" s="21">
        <f>G22-H22</f>
        <v/>
      </c>
      <c r="J22" s="8">
        <f>IF(G22=0,0,H22/G22)</f>
        <v/>
      </c>
      <c r="K22" s="35" t="n">
        <v>4</v>
      </c>
      <c r="L22" s="8">
        <f>MIN(J22,1)</f>
        <v/>
      </c>
      <c r="M22" t="inlineStr">
        <is>
          <t>Lender PCA: Deteriorated and damaged wood framing and trim were noted at balconies and upper landings including at buildings 4, 5, and 6, and near the leasing office and swimming pool. Repair of the b</t>
        </is>
      </c>
      <c r="N22" s="7">
        <f>IF(E22="GC","1st Call","Other")</f>
        <v/>
      </c>
      <c r="O22" s="7">
        <f>IF(L22&gt;=1,"Complete",IF(L22&gt;0,"In Progress","Not Started"))</f>
        <v/>
      </c>
      <c r="Q22" s="35">
        <f>IFERROR(MID($A$1,FIND(" acq",$A$1)-4,4)*1,"")</f>
        <v/>
      </c>
      <c r="R22" s="7" t="n"/>
      <c r="S22" s="131" t="n">
        <v>46140</v>
      </c>
    </row>
    <row r="23" hidden="1" ht="45" customHeight="1">
      <c r="A23" s="7" t="n">
        <v>58</v>
      </c>
      <c r="B23" s="7" t="inlineStr">
        <is>
          <t>51071-00</t>
        </is>
      </c>
      <c r="C23" s="7" t="inlineStr">
        <is>
          <t>Gutters &amp; downspouts</t>
        </is>
      </c>
      <c r="D23" s="40" t="inlineStr">
        <is>
          <t>Lender PCA: Leaf accumulation was noted in gutters across the site. Removal of the leaf debris is recommended. 
PNA: secure and clean gutters</t>
        </is>
      </c>
      <c r="E23" s="41" t="inlineStr">
        <is>
          <t>GC</t>
        </is>
      </c>
      <c r="F23" s="7" t="inlineStr">
        <is>
          <t>Year 1</t>
        </is>
      </c>
      <c r="G23" s="20" t="n">
        <v>19000</v>
      </c>
      <c r="H23" s="20" t="n">
        <v>0</v>
      </c>
      <c r="I23" s="21">
        <f>G23-H23</f>
        <v/>
      </c>
      <c r="J23" s="8">
        <f>IF(G23=0,0,H23/G23)</f>
        <v/>
      </c>
      <c r="K23" s="35" t="n">
        <v>4</v>
      </c>
      <c r="L23" s="8">
        <f>MIN(J23,1)</f>
        <v/>
      </c>
      <c r="M23" t="inlineStr">
        <is>
          <t>Lender PCA: Leaf accumulation was noted in gutters across the site. Removal of the leaf debris is recommended. 
PNA: secure and clean gutters</t>
        </is>
      </c>
      <c r="N23" s="7">
        <f>IF(E23="GC","1st Call","Other")</f>
        <v/>
      </c>
      <c r="O23" s="7">
        <f>IF(L23&gt;=1,"Complete",IF(L23&gt;0,"In Progress","Not Started"))</f>
        <v/>
      </c>
      <c r="Q23" s="35">
        <f>IFERROR(MID($A$1,FIND(" acq",$A$1)-4,4)*1,"")</f>
        <v/>
      </c>
      <c r="R23" s="7" t="n"/>
      <c r="S23" s="131" t="n">
        <v>46447</v>
      </c>
    </row>
    <row r="24" hidden="1">
      <c r="A24" s="17" t="n">
        <v>23</v>
      </c>
      <c r="B24" s="7" t="inlineStr">
        <is>
          <t>51091-00</t>
        </is>
      </c>
      <c r="C24" s="7" t="inlineStr">
        <is>
          <t>Sidewalks and curbs</t>
        </is>
      </c>
      <c r="D24" s="40" t="inlineStr">
        <is>
          <t>PNA: Trip Hazards</t>
        </is>
      </c>
      <c r="E24" s="41" t="inlineStr">
        <is>
          <t>GC</t>
        </is>
      </c>
      <c r="F24" s="7" t="inlineStr">
        <is>
          <t>Year 1</t>
        </is>
      </c>
      <c r="G24" s="20" t="n">
        <v>14000</v>
      </c>
      <c r="H24" s="20" t="n">
        <v>0</v>
      </c>
      <c r="I24" s="21">
        <f>G24-H24</f>
        <v/>
      </c>
      <c r="J24" s="8">
        <f>IF(G24=0,0,H24/G24)</f>
        <v/>
      </c>
      <c r="K24" s="35" t="n">
        <v>4</v>
      </c>
      <c r="L24" s="8">
        <f>MIN(J24,1)</f>
        <v/>
      </c>
      <c r="M24" t="inlineStr">
        <is>
          <t>PNA: Trip Hazards</t>
        </is>
      </c>
      <c r="N24" s="7">
        <f>IF(E24="GC","1st Call","Other")</f>
        <v/>
      </c>
      <c r="O24" s="7">
        <f>IF(L24&gt;=1,"Complete",IF(L24&gt;0,"In Progress","Not Started"))</f>
        <v/>
      </c>
      <c r="Q24" s="35">
        <f>IFERROR(MID($A$1,FIND(" acq",$A$1)-4,4)*1,"")</f>
        <v/>
      </c>
      <c r="R24" s="7" t="n"/>
      <c r="S24" s="111" t="n"/>
    </row>
    <row r="25" hidden="1">
      <c r="A25" s="7" t="n">
        <v>153</v>
      </c>
      <c r="B25" s="7" t="inlineStr">
        <is>
          <t>51022-00</t>
        </is>
      </c>
      <c r="C25" s="7" t="inlineStr">
        <is>
          <t>Swimming pool deck</t>
        </is>
      </c>
      <c r="D25" s="40" t="inlineStr">
        <is>
          <t>PNA: deck o seal on pool</t>
        </is>
      </c>
      <c r="E25" s="41" t="inlineStr">
        <is>
          <t>GC</t>
        </is>
      </c>
      <c r="F25" s="7" t="inlineStr">
        <is>
          <t>Year 1</t>
        </is>
      </c>
      <c r="G25" s="20" t="n">
        <v>14000</v>
      </c>
      <c r="H25" s="20" t="n">
        <v>0</v>
      </c>
      <c r="I25" s="21">
        <f>G25-H25</f>
        <v/>
      </c>
      <c r="J25" s="8">
        <f>IF(G25=0,0,H25/G25)</f>
        <v/>
      </c>
      <c r="K25" s="35" t="n">
        <v>4</v>
      </c>
      <c r="L25" s="8">
        <f>MIN(J25,1)</f>
        <v/>
      </c>
      <c r="M25" t="inlineStr">
        <is>
          <t>PNA: deck o seal on pool</t>
        </is>
      </c>
      <c r="N25" s="7">
        <f>IF(E25="GC","1st Call","Other")</f>
        <v/>
      </c>
      <c r="O25" s="7">
        <f>IF(L25&gt;=1,"Complete",IF(L25&gt;0,"In Progress","Not Started"))</f>
        <v/>
      </c>
      <c r="Q25" s="35">
        <f>IFERROR(MID($A$1,FIND(" acq",$A$1)-4,4)*1,"")</f>
        <v/>
      </c>
      <c r="R25" s="7" t="n"/>
      <c r="S25" s="111" t="n"/>
    </row>
    <row r="26" ht="75" customHeight="1">
      <c r="A26" s="17" t="n">
        <v>30</v>
      </c>
      <c r="B26" s="7" t="inlineStr">
        <is>
          <t>51045-00</t>
        </is>
      </c>
      <c r="C26" s="7" t="inlineStr">
        <is>
          <t>Landscape Cleanup &amp; Enhancements</t>
        </is>
      </c>
      <c r="D26" s="40" t="inlineStr">
        <is>
          <t>Lender PCA: Trees were observed impeding on the building rooftop and facade between units 54 and 64. No portion of any trees should be in contact with the building exterior. It is recommended that the trees be trimmed back.                                                                                                                                       PNA: remove vines from arbor to repair and paint</t>
        </is>
      </c>
      <c r="E26" s="67" t="inlineStr">
        <is>
          <t>Capex</t>
        </is>
      </c>
      <c r="F26" s="7" t="inlineStr">
        <is>
          <t>Year 1</t>
        </is>
      </c>
      <c r="G26" s="20" t="n">
        <v>12000</v>
      </c>
      <c r="H26" s="20" t="n">
        <v>0</v>
      </c>
      <c r="I26" s="21">
        <f>G26-H26</f>
        <v/>
      </c>
      <c r="J26" s="8">
        <f>IF(G26=0,0,H26/G26)</f>
        <v/>
      </c>
      <c r="K26" s="35" t="inlineStr">
        <is>
          <t>N/A</t>
        </is>
      </c>
      <c r="L26" s="8">
        <f>MIN(J26,1)</f>
        <v/>
      </c>
      <c r="M26" t="inlineStr">
        <is>
          <t>Lender PCA: Trees were observed impeding on the building rooftop and facade between units 54 and 64. No portion of any trees should be in contact with the building exterior. It is recommended that the</t>
        </is>
      </c>
      <c r="N26" s="7">
        <f>IF(E26="GC","1st Call","Other")</f>
        <v/>
      </c>
      <c r="O26" s="7">
        <f>IF(L26&gt;=1,"Complete",IF(L26&gt;0,"In Progress","Not Started"))</f>
        <v/>
      </c>
      <c r="Q26" s="35">
        <f>IFERROR(MID($A$1,FIND(" acq",$A$1)-4,4)*1,"")</f>
        <v/>
      </c>
      <c r="R26" s="7" t="n"/>
      <c r="S26" s="131" t="n">
        <v>46447</v>
      </c>
    </row>
    <row r="27" hidden="1">
      <c r="A27" s="7" t="n">
        <v>104</v>
      </c>
      <c r="B27" s="7" t="inlineStr">
        <is>
          <t>51141-00</t>
        </is>
      </c>
      <c r="C27" s="7" t="inlineStr">
        <is>
          <t>Pole lighting</t>
        </is>
      </c>
      <c r="D27" s="40" t="inlineStr">
        <is>
          <t>Retrofit porch lights to LED - Concept Walk</t>
        </is>
      </c>
      <c r="E27" s="41" t="inlineStr">
        <is>
          <t>GC</t>
        </is>
      </c>
      <c r="F27" s="7" t="inlineStr">
        <is>
          <t>Year 1</t>
        </is>
      </c>
      <c r="G27" s="20" t="n">
        <v>12000</v>
      </c>
      <c r="H27" s="20" t="n">
        <v>0</v>
      </c>
      <c r="I27" s="21">
        <f>G27-H27</f>
        <v/>
      </c>
      <c r="J27" s="8">
        <f>IF(G27=0,0,H27/G27)</f>
        <v/>
      </c>
      <c r="K27" s="35" t="n">
        <v>4</v>
      </c>
      <c r="L27" s="8">
        <f>MIN(J27,1)</f>
        <v/>
      </c>
      <c r="M27" t="inlineStr">
        <is>
          <t>Retrofit porch lights to LED - Concept Walk</t>
        </is>
      </c>
      <c r="N27" s="7">
        <f>IF(E27="GC","1st Call","Other")</f>
        <v/>
      </c>
      <c r="O27" s="7">
        <f>IF(L27&gt;=1,"Complete",IF(L27&gt;0,"In Progress","Not Started"))</f>
        <v/>
      </c>
      <c r="Q27" s="35">
        <f>IFERROR(MID($A$1,FIND(" acq",$A$1)-4,4)*1,"")</f>
        <v/>
      </c>
      <c r="R27" s="7" t="n"/>
      <c r="S27" s="111" t="n"/>
    </row>
    <row r="28" hidden="1">
      <c r="A28" s="17" t="n">
        <v>105</v>
      </c>
      <c r="B28" s="7" t="inlineStr">
        <is>
          <t>51141-00</t>
        </is>
      </c>
      <c r="C28" s="7" t="inlineStr">
        <is>
          <t xml:space="preserve">Breezeway and patio lights </t>
        </is>
      </c>
      <c r="D28" s="40" t="inlineStr">
        <is>
          <t>Concept Walk: there are 13 breezeways (budgeting $750/unit)</t>
        </is>
      </c>
      <c r="E28" s="41" t="inlineStr">
        <is>
          <t>GC</t>
        </is>
      </c>
      <c r="F28" s="7" t="inlineStr">
        <is>
          <t>Year 1</t>
        </is>
      </c>
      <c r="G28" s="20" t="n">
        <v>9750</v>
      </c>
      <c r="H28" s="20" t="n">
        <v>0</v>
      </c>
      <c r="I28" s="21">
        <f>G28-H28</f>
        <v/>
      </c>
      <c r="J28" s="8">
        <f>IF(G28=0,0,H28/G28)</f>
        <v/>
      </c>
      <c r="K28" s="35" t="n">
        <v>4</v>
      </c>
      <c r="L28" s="8">
        <f>MIN(J28,1)</f>
        <v/>
      </c>
      <c r="M28" t="inlineStr">
        <is>
          <t>Concept Walk: there are 13 breezeways (budgeting $750/unit)</t>
        </is>
      </c>
      <c r="N28" s="7">
        <f>IF(E28="GC","1st Call","Other")</f>
        <v/>
      </c>
      <c r="O28" s="7">
        <f>IF(L28&gt;=1,"Complete",IF(L28&gt;0,"In Progress","Not Started"))</f>
        <v/>
      </c>
      <c r="Q28" s="35">
        <f>IFERROR(MID($A$1,FIND(" acq",$A$1)-4,4)*1,"")</f>
        <v/>
      </c>
      <c r="R28" s="7" t="n"/>
      <c r="S28" s="111" t="n"/>
    </row>
    <row r="29" hidden="1">
      <c r="A29" s="7" t="n">
        <v>154</v>
      </c>
      <c r="B29" s="7" t="inlineStr">
        <is>
          <t>51026-00</t>
        </is>
      </c>
      <c r="C29" s="7" t="inlineStr">
        <is>
          <t xml:space="preserve">Swimming pool pumps repair / replace </t>
        </is>
      </c>
      <c r="D29" s="40" t="inlineStr">
        <is>
          <t>PNA: anti entrapment devices</t>
        </is>
      </c>
      <c r="E29" s="41" t="inlineStr">
        <is>
          <t>GC</t>
        </is>
      </c>
      <c r="F29" s="7" t="inlineStr">
        <is>
          <t>Year 1</t>
        </is>
      </c>
      <c r="G29" s="20" t="n">
        <v>6800</v>
      </c>
      <c r="H29" s="20" t="n">
        <v>0</v>
      </c>
      <c r="I29" s="21">
        <f>G29-H29</f>
        <v/>
      </c>
      <c r="J29" s="8">
        <f>IF(G29=0,0,H29/G29)</f>
        <v/>
      </c>
      <c r="K29" s="35" t="n">
        <v>4</v>
      </c>
      <c r="L29" s="8">
        <f>MIN(J29,1)</f>
        <v/>
      </c>
      <c r="M29" t="inlineStr">
        <is>
          <t>PNA: anti entrapment devices</t>
        </is>
      </c>
      <c r="N29" s="7">
        <f>IF(E29="GC","1st Call","Other")</f>
        <v/>
      </c>
      <c r="O29" s="7">
        <f>IF(L29&gt;=1,"Complete",IF(L29&gt;0,"In Progress","Not Started"))</f>
        <v/>
      </c>
      <c r="Q29" s="35">
        <f>IFERROR(MID($A$1,FIND(" acq",$A$1)-4,4)*1,"")</f>
        <v/>
      </c>
      <c r="R29" s="7" t="n"/>
      <c r="S29" s="111" t="n"/>
    </row>
    <row r="30" hidden="1">
      <c r="A30" s="17" t="n">
        <v>48</v>
      </c>
      <c r="B30" s="7" t="inlineStr">
        <is>
          <t>51090-00</t>
        </is>
      </c>
      <c r="C30" s="7" t="inlineStr">
        <is>
          <t>Expansion Joints</t>
        </is>
      </c>
      <c r="D30" s="40" t="inlineStr">
        <is>
          <t>PNA: Stucco expansion joints</t>
        </is>
      </c>
      <c r="E30" s="41" t="inlineStr">
        <is>
          <t>GC</t>
        </is>
      </c>
      <c r="F30" s="7" t="inlineStr">
        <is>
          <t>Year 1</t>
        </is>
      </c>
      <c r="G30" s="20" t="n">
        <v>6000</v>
      </c>
      <c r="H30" s="20" t="n">
        <v>0</v>
      </c>
      <c r="I30" s="21">
        <f>G30-H30</f>
        <v/>
      </c>
      <c r="J30" s="8">
        <f>IF(G30=0,0,H30/G30)</f>
        <v/>
      </c>
      <c r="K30" s="35" t="n">
        <v>4</v>
      </c>
      <c r="L30" s="8">
        <f>MIN(J30,1)</f>
        <v/>
      </c>
      <c r="M30" t="inlineStr">
        <is>
          <t>PNA: Stucco expansion joints</t>
        </is>
      </c>
      <c r="N30" s="7">
        <f>IF(E30="GC","1st Call","Other")</f>
        <v/>
      </c>
      <c r="O30" s="7">
        <f>IF(L30&gt;=1,"Complete",IF(L30&gt;0,"In Progress","Not Started"))</f>
        <v/>
      </c>
      <c r="Q30" s="35">
        <f>IFERROR(MID($A$1,FIND(" acq",$A$1)-4,4)*1,"")</f>
        <v/>
      </c>
      <c r="R30" s="7" t="n"/>
      <c r="S30" s="111" t="n"/>
    </row>
    <row r="31" ht="75" customHeight="1">
      <c r="A31" s="7" t="n">
        <v>42</v>
      </c>
      <c r="B31" s="7" t="inlineStr">
        <is>
          <t>51070-00</t>
        </is>
      </c>
      <c r="C31" s="7" t="inlineStr">
        <is>
          <t>Termite damage repairs</t>
        </is>
      </c>
      <c r="D31" s="40" t="inlineStr">
        <is>
          <t>Lender PCA: Termite Damage - Repair and replace damaged materials noted on the termite report. Lender PCA: Termite Damage - Repair and replace damaged materials at he base of the second floor wood siding, at the roof fascia of the laundry room, and the exterior of the buildings.</t>
        </is>
      </c>
      <c r="E31" s="69" t="inlineStr">
        <is>
          <t>PMC</t>
        </is>
      </c>
      <c r="F31" s="7" t="inlineStr">
        <is>
          <t>Year 1</t>
        </is>
      </c>
      <c r="G31" s="20" t="n">
        <v>5000</v>
      </c>
      <c r="H31" s="20" t="n">
        <v>4100</v>
      </c>
      <c r="I31" s="21">
        <f>G31-H31</f>
        <v/>
      </c>
      <c r="J31" s="8">
        <f>IF(G31=0,0,H31/G31)</f>
        <v/>
      </c>
      <c r="K31" s="35" t="inlineStr">
        <is>
          <t>N/A</t>
        </is>
      </c>
      <c r="L31" s="8">
        <f>MIN(J31,1)</f>
        <v/>
      </c>
      <c r="M31" t="inlineStr">
        <is>
          <t>Lender PCA: Termite Damage - Repair and replace damaged materials noted on the termite report. Lender PCA: Termite Damage - Repair and replace damaged materials at he base of the second floor wood sid</t>
        </is>
      </c>
      <c r="N31" s="7">
        <f>IF(E31="GC","1st Call","Other")</f>
        <v/>
      </c>
      <c r="O31" s="7">
        <f>IF(L31&gt;=1,"Complete",IF(L31&gt;0,"In Progress","Not Started"))</f>
        <v/>
      </c>
      <c r="Q31" s="35">
        <f>IFERROR(MID($A$1,FIND(" acq",$A$1)-4,4)*1,"")</f>
        <v/>
      </c>
      <c r="R31" s="7" t="n"/>
      <c r="S31" s="131" t="n">
        <v>46140</v>
      </c>
    </row>
    <row r="32" hidden="1" ht="45" customHeight="1">
      <c r="A32" s="17" t="n">
        <v>65</v>
      </c>
      <c r="B32" s="7" t="inlineStr">
        <is>
          <t>84433.0</t>
        </is>
      </c>
      <c r="C32" s="7" t="inlineStr">
        <is>
          <t>Repair Roof Gambles</t>
        </is>
      </c>
      <c r="D32" s="40" t="inlineStr">
        <is>
          <t>Lender PCA: Deteriorated and damaged roof gables were observed at buildings 6 and 7. Repair of the noted issues is recommended.</t>
        </is>
      </c>
      <c r="E32" s="41" t="inlineStr">
        <is>
          <t>GC</t>
        </is>
      </c>
      <c r="F32" s="7" t="inlineStr">
        <is>
          <t>Year 1</t>
        </is>
      </c>
      <c r="G32" s="20" t="n">
        <v>3000</v>
      </c>
      <c r="H32" s="20" t="n">
        <v>0</v>
      </c>
      <c r="I32" s="21">
        <f>G32-H32</f>
        <v/>
      </c>
      <c r="J32" s="8">
        <f>IF(G32=0,0,H32/G32)</f>
        <v/>
      </c>
      <c r="K32" s="35" t="n">
        <v>4</v>
      </c>
      <c r="L32" s="8">
        <f>MIN(J32,1)</f>
        <v/>
      </c>
      <c r="M32" t="inlineStr">
        <is>
          <t>Lender PCA: Deteriorated and damaged roof gables were observed at buildings 6 and 7. Repair of the noted issues is recommended.</t>
        </is>
      </c>
      <c r="N32" s="7">
        <f>IF(E32="GC","1st Call","Other")</f>
        <v/>
      </c>
      <c r="O32" s="7">
        <f>IF(L32&gt;=1,"Complete",IF(L32&gt;0,"In Progress","Not Started"))</f>
        <v/>
      </c>
      <c r="Q32" s="35">
        <f>IFERROR(MID($A$1,FIND(" acq",$A$1)-4,4)*1,"")</f>
        <v/>
      </c>
      <c r="R32" s="7" t="n"/>
      <c r="S32" s="131" t="n">
        <v>46447</v>
      </c>
    </row>
    <row r="33" ht="30" customHeight="1">
      <c r="A33" s="7" t="n">
        <v>138</v>
      </c>
      <c r="B33" s="7" t="inlineStr">
        <is>
          <t>51177-00</t>
        </is>
      </c>
      <c r="C33" s="7" t="inlineStr">
        <is>
          <t>Fire monitoring system</t>
        </is>
      </c>
      <c r="D33" s="40" t="inlineStr">
        <is>
          <t>Fire Stops: Expire 2031 but some maybe old - approx. 50% - Concept Walk</t>
        </is>
      </c>
      <c r="E33" s="69" t="inlineStr">
        <is>
          <t>PMC</t>
        </is>
      </c>
      <c r="F33" s="7" t="inlineStr">
        <is>
          <t>Year 1</t>
        </is>
      </c>
      <c r="G33" s="20" t="n">
        <v>3000</v>
      </c>
      <c r="H33" s="20" t="n">
        <v>0</v>
      </c>
      <c r="I33" s="21">
        <f>G33-H33</f>
        <v/>
      </c>
      <c r="J33" s="8">
        <f>IF(G33=0,0,H33/G33)</f>
        <v/>
      </c>
      <c r="K33" s="35" t="inlineStr">
        <is>
          <t>N/A</t>
        </is>
      </c>
      <c r="L33" s="8">
        <f>MIN(J33,1)</f>
        <v/>
      </c>
      <c r="M33" t="inlineStr">
        <is>
          <t>Fire Stops: Expire 2031 but some maybe old - approx. 50% - Concept Walk</t>
        </is>
      </c>
      <c r="N33" s="7">
        <f>IF(E33="GC","1st Call","Other")</f>
        <v/>
      </c>
      <c r="O33" s="7">
        <f>IF(L33&gt;=1,"Complete",IF(L33&gt;0,"In Progress","Not Started"))</f>
        <v/>
      </c>
      <c r="Q33" s="35">
        <f>IFERROR(MID($A$1,FIND(" acq",$A$1)-4,4)*1,"")</f>
        <v/>
      </c>
      <c r="R33" s="7" t="n"/>
      <c r="S33" s="111" t="n"/>
    </row>
    <row r="34" ht="45" customHeight="1">
      <c r="A34" s="17" t="n">
        <v>142</v>
      </c>
      <c r="B34" s="7" t="inlineStr">
        <is>
          <t>51993-00</t>
        </is>
      </c>
      <c r="C34" s="7" t="inlineStr">
        <is>
          <t>Security alarm systems</t>
        </is>
      </c>
      <c r="D34" s="40" t="inlineStr">
        <is>
          <t>Lender PCA: An annual fire alarm certification tag was not present at the fire alarm control panel. Servicing and recertification of the fire alarm system is recommended.</t>
        </is>
      </c>
      <c r="E34" s="69" t="inlineStr">
        <is>
          <t>PMC</t>
        </is>
      </c>
      <c r="F34" s="7" t="inlineStr">
        <is>
          <t>Year 1</t>
        </is>
      </c>
      <c r="G34" s="20" t="n">
        <v>1500</v>
      </c>
      <c r="H34" s="20" t="n">
        <v>0</v>
      </c>
      <c r="I34" s="21">
        <f>G34-H34</f>
        <v/>
      </c>
      <c r="J34" s="8">
        <f>IF(G34=0,0,H34/G34)</f>
        <v/>
      </c>
      <c r="K34" s="35" t="inlineStr">
        <is>
          <t>N/A</t>
        </is>
      </c>
      <c r="L34" s="8">
        <f>MIN(J34,1)</f>
        <v/>
      </c>
      <c r="M34" t="inlineStr">
        <is>
          <t>Lender PCA: An annual fire alarm certification tag was not present at the fire alarm control panel. Servicing and recertification of the fire alarm system is recommended.</t>
        </is>
      </c>
      <c r="N34" s="7">
        <f>IF(E34="GC","1st Call","Other")</f>
        <v/>
      </c>
      <c r="O34" s="7">
        <f>IF(L34&gt;=1,"Complete",IF(L34&gt;0,"In Progress","Not Started"))</f>
        <v/>
      </c>
      <c r="Q34" s="35">
        <f>IFERROR(MID($A$1,FIND(" acq",$A$1)-4,4)*1,"")</f>
        <v/>
      </c>
      <c r="R34" s="7" t="n"/>
      <c r="S34" s="131" t="n">
        <v>46140</v>
      </c>
    </row>
    <row r="35" ht="45" customHeight="1">
      <c r="A35" s="7" t="n">
        <v>145</v>
      </c>
      <c r="B35" s="7" t="inlineStr">
        <is>
          <t>51164-00</t>
        </is>
      </c>
      <c r="C35" s="7" t="inlineStr">
        <is>
          <t>Elevators</t>
        </is>
      </c>
      <c r="D35" s="40" t="inlineStr">
        <is>
          <t>Lender PCA: Current operation permits were not posted in each elevator cab. Property management should schedule reinspection with the local authority and servicing company.</t>
        </is>
      </c>
      <c r="E35" s="69" t="inlineStr">
        <is>
          <t>PMC</t>
        </is>
      </c>
      <c r="F35" s="7" t="inlineStr">
        <is>
          <t>Year 1</t>
        </is>
      </c>
      <c r="G35" s="20" t="n">
        <v>1500</v>
      </c>
      <c r="H35" s="20" t="n">
        <v>0</v>
      </c>
      <c r="I35" s="21">
        <f>G35-H35</f>
        <v/>
      </c>
      <c r="J35" s="8">
        <f>IF(G35=0,0,H35/G35)</f>
        <v/>
      </c>
      <c r="K35" s="35" t="inlineStr">
        <is>
          <t>N/A</t>
        </is>
      </c>
      <c r="L35" s="8">
        <f>MIN(J35,1)</f>
        <v/>
      </c>
      <c r="M35" t="inlineStr">
        <is>
          <t>Lender PCA: Current operation permits were not posted in each elevator cab. Property management should schedule reinspection with the local authority and servicing company.</t>
        </is>
      </c>
      <c r="N35" s="7">
        <f>IF(E35="GC","1st Call","Other")</f>
        <v/>
      </c>
      <c r="O35" s="7">
        <f>IF(L35&gt;=1,"Complete",IF(L35&gt;0,"In Progress","Not Started"))</f>
        <v/>
      </c>
      <c r="Q35" s="35">
        <f>IFERROR(MID($A$1,FIND(" acq",$A$1)-4,4)*1,"")</f>
        <v/>
      </c>
      <c r="R35" s="7" t="n"/>
      <c r="S35" s="131" t="n">
        <v>46140</v>
      </c>
    </row>
    <row r="36" ht="60" customHeight="1">
      <c r="A36" s="17" t="n">
        <v>22</v>
      </c>
      <c r="B36" s="7" t="inlineStr">
        <is>
          <t>51091-00</t>
        </is>
      </c>
      <c r="C36" s="7" t="inlineStr">
        <is>
          <t>Sidewalks and curbs</t>
        </is>
      </c>
      <c r="D36" s="40" t="inlineStr">
        <is>
          <t>Lender PCA: A potential trip hazard consisting of vertical and horizontal separation was observed to the northeast of building 4 near unit 33. Sectional replacement or grinding is recommended as  necessary.</t>
        </is>
      </c>
      <c r="E36" s="69" t="inlineStr">
        <is>
          <t>PMC</t>
        </is>
      </c>
      <c r="F36" s="7" t="inlineStr">
        <is>
          <t>Year 1</t>
        </is>
      </c>
      <c r="G36" s="20" t="n">
        <v>500</v>
      </c>
      <c r="H36" s="20" t="n">
        <v>0</v>
      </c>
      <c r="I36" s="21">
        <f>G36-H36</f>
        <v/>
      </c>
      <c r="J36" s="8">
        <f>IF(G36=0,0,H36/G36)</f>
        <v/>
      </c>
      <c r="K36" s="35" t="inlineStr">
        <is>
          <t>N/A</t>
        </is>
      </c>
      <c r="L36" s="8">
        <f>MIN(J36,1)</f>
        <v/>
      </c>
      <c r="M36" t="inlineStr">
        <is>
          <t>Lender PCA: A potential trip hazard consisting of vertical and horizontal separation was observed to the northeast of building 4 near unit 33. Sectional replacement or grinding is recommended as  nece</t>
        </is>
      </c>
      <c r="N36" s="7">
        <f>IF(E36="GC","1st Call","Other")</f>
        <v/>
      </c>
      <c r="O36" s="7">
        <f>IF(L36&gt;=1,"Complete",IF(L36&gt;0,"In Progress","Not Started"))</f>
        <v/>
      </c>
      <c r="Q36" s="35">
        <f>IFERROR(MID($A$1,FIND(" acq",$A$1)-4,4)*1,"")</f>
        <v/>
      </c>
      <c r="R36" s="7" t="n"/>
      <c r="S36" s="131" t="n">
        <v>46447</v>
      </c>
    </row>
    <row r="37" ht="45" customHeight="1">
      <c r="A37" s="7" t="n">
        <v>33</v>
      </c>
      <c r="B37" s="7" t="inlineStr">
        <is>
          <t>51163-00</t>
        </is>
      </c>
      <c r="C37" s="7" t="inlineStr">
        <is>
          <t>Dumpster enclosures</t>
        </is>
      </c>
      <c r="D37" s="40" t="inlineStr">
        <is>
          <t>Lender PCA: The threshold height at the accessible leasing office entrance does not appear to be ADA-compliant. Installation of a compliant threshold is recommended.</t>
        </is>
      </c>
      <c r="E37" s="69" t="inlineStr">
        <is>
          <t>PMC</t>
        </is>
      </c>
      <c r="F37" s="7" t="inlineStr">
        <is>
          <t>Year 1</t>
        </is>
      </c>
      <c r="G37" s="20" t="n">
        <v>125</v>
      </c>
      <c r="H37" s="20" t="n">
        <v>0</v>
      </c>
      <c r="I37" s="21">
        <f>G37-H37</f>
        <v/>
      </c>
      <c r="J37" s="8">
        <f>IF(G37=0,0,H37/G37)</f>
        <v/>
      </c>
      <c r="K37" s="35" t="inlineStr">
        <is>
          <t>N/A</t>
        </is>
      </c>
      <c r="L37" s="8">
        <f>MIN(J37,1)</f>
        <v/>
      </c>
      <c r="M37" t="inlineStr">
        <is>
          <t>Lender PCA: The threshold height at the accessible leasing office entrance does not appear to be ADA-compliant. Installation of a compliant threshold is recommended.</t>
        </is>
      </c>
      <c r="N37" s="7">
        <f>IF(E37="GC","1st Call","Other")</f>
        <v/>
      </c>
      <c r="O37" s="7">
        <f>IF(L37&gt;=1,"Complete",IF(L37&gt;0,"In Progress","Not Started"))</f>
        <v/>
      </c>
      <c r="Q37" s="35">
        <f>IFERROR(MID($A$1,FIND(" acq",$A$1)-4,4)*1,"")</f>
        <v/>
      </c>
      <c r="R37" s="7" t="n"/>
      <c r="S37" s="131" t="n">
        <v>46170</v>
      </c>
    </row>
    <row r="38">
      <c r="E38" s="52" t="n"/>
      <c r="K38" s="35" t="n"/>
      <c r="S38" s="112" t="n"/>
    </row>
    <row r="39">
      <c r="C39" s="48" t="inlineStr">
        <is>
          <t>PROJECTS subtotal (excl. contingency/CM fee)</t>
        </is>
      </c>
      <c r="E39" s="68" t="n"/>
      <c r="G39" s="22">
        <f>SUM(G5:G37)</f>
        <v/>
      </c>
      <c r="H39" s="22">
        <f>SUM(H5:H37)</f>
        <v/>
      </c>
      <c r="I39" s="22">
        <f>SUM(I5:I37)</f>
        <v/>
      </c>
      <c r="J39" s="18">
        <f>IF(G39=0,0,H39/G39)</f>
        <v/>
      </c>
      <c r="K39" s="35" t="n"/>
      <c r="L39" s="18">
        <f>MIN(J39,1)</f>
        <v/>
      </c>
      <c r="M39" s="48" t="n"/>
      <c r="N39" s="48" t="n"/>
      <c r="O39" s="48">
        <f>IF(L39&gt;=1,"Complete",IF(L39&gt;0,"In Progress","Not Started"))</f>
        <v/>
      </c>
      <c r="P39" s="48" t="n"/>
      <c r="Q39" s="18" t="n"/>
      <c r="S39" s="112" t="n"/>
    </row>
    <row r="40">
      <c r="E40" s="52" t="n"/>
      <c r="K40" s="35" t="n"/>
      <c r="S40" s="112" t="n"/>
    </row>
    <row r="41">
      <c r="A41" s="17" t="n">
        <v>172</v>
      </c>
      <c r="B41" s="7" t="inlineStr">
        <is>
          <t>51190-00</t>
        </is>
      </c>
      <c r="C41" s="7" t="inlineStr">
        <is>
          <t>Construction Management Fee</t>
        </is>
      </c>
      <c r="D41" s="40" t="inlineStr">
        <is>
          <t>CM Fee</t>
        </is>
      </c>
      <c r="E41" s="67" t="inlineStr">
        <is>
          <t>CMF</t>
        </is>
      </c>
      <c r="F41" s="15" t="inlineStr">
        <is>
          <t>CM Fee</t>
        </is>
      </c>
      <c r="G41" s="20" t="n">
        <v>51630</v>
      </c>
      <c r="H41" s="20" t="n">
        <v>0</v>
      </c>
      <c r="I41" s="21" t="n">
        <v>51630</v>
      </c>
      <c r="J41" s="8">
        <f>IF(G41=0,0,H41/G41)</f>
        <v/>
      </c>
      <c r="K41" s="35" t="inlineStr">
        <is>
          <t>N/A</t>
        </is>
      </c>
      <c r="L41" s="8">
        <f>MIN(J41,1)</f>
        <v/>
      </c>
      <c r="M41" t="inlineStr">
        <is>
          <t>CM Fee</t>
        </is>
      </c>
      <c r="N41" s="7">
        <f>IF(E41="GC","1st Call","Other")</f>
        <v/>
      </c>
      <c r="O41" s="7">
        <f>IF(L41&gt;=1,"Complete",IF(L41&gt;0,"In Progress","Not Started"))</f>
        <v/>
      </c>
      <c r="Q41" s="35">
        <f>IFERROR(MID($A$1,FIND(" acq",$A$1)-4,4)*1,"")</f>
        <v/>
      </c>
      <c r="S41" s="112" t="n"/>
    </row>
    <row r="42">
      <c r="A42" s="7" t="n">
        <v>171</v>
      </c>
      <c r="B42" s="7" t="inlineStr">
        <is>
          <t>51990-00</t>
        </is>
      </c>
      <c r="C42" s="7" t="inlineStr">
        <is>
          <t>Contingency</t>
        </is>
      </c>
      <c r="D42" s="40" t="inlineStr">
        <is>
          <t>Contingency Amount</t>
        </is>
      </c>
      <c r="E42" s="67" t="inlineStr">
        <is>
          <t>CON</t>
        </is>
      </c>
      <c r="F42" s="15" t="inlineStr">
        <is>
          <t>Contingency</t>
        </is>
      </c>
      <c r="G42" s="20" t="n">
        <v>49171</v>
      </c>
      <c r="H42" s="20" t="n">
        <v>4100</v>
      </c>
      <c r="I42" s="21" t="n">
        <v>49171</v>
      </c>
      <c r="J42" s="8">
        <f>IF(G42=0,0,H42/G42)</f>
        <v/>
      </c>
      <c r="K42" s="35" t="inlineStr">
        <is>
          <t>N/A</t>
        </is>
      </c>
      <c r="L42" s="8">
        <f>MIN(J42,1)</f>
        <v/>
      </c>
      <c r="M42" t="inlineStr">
        <is>
          <t>Contingency Amount</t>
        </is>
      </c>
      <c r="N42" s="7">
        <f>IF(E42="GC","1st Call","Other")</f>
        <v/>
      </c>
      <c r="O42" s="7">
        <f>IF(L42&gt;=1,"Complete",IF(L42&gt;0,"In Progress","Not Started"))</f>
        <v/>
      </c>
      <c r="Q42" s="35">
        <f>IFERROR(MID($A$1,FIND(" acq",$A$1)-4,4)*1,"")</f>
        <v/>
      </c>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37">
    <filterColumn colId="4" hiddenButton="0" showButton="1">
      <filters>
        <filter val="Capex"/>
        <filter val="PMC"/>
      </filters>
    </filterColumn>
  </autoFilter>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T173"/>
  <sheetViews>
    <sheetView topLeftCell="B1" zoomScaleNormal="100" workbookViewId="0">
      <selection activeCell="K10" sqref="K10"/>
    </sheetView>
  </sheetViews>
  <sheetFormatPr baseColWidth="8" defaultColWidth="9.140625" defaultRowHeight="75" customHeight="1"/>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2"/>
    <col width="28.5703125" customWidth="1" style="7" min="13" max="13"/>
    <col width="20.7109375" customWidth="1" style="7" min="14" max="15"/>
    <col width="38.85546875" customWidth="1" style="7" min="16" max="16"/>
    <col width="20.7109375" customWidth="1" style="7" min="17" max="17"/>
    <col width="20.7109375" customWidth="1" style="6" min="18" max="20"/>
    <col width="9.140625" customWidth="1" style="6" min="21" max="16384"/>
  </cols>
  <sheetData>
    <row r="1" ht="27" customFormat="1" customHeight="1" s="30">
      <c r="A1" s="96" t="inlineStr">
        <is>
          <t>Clipper Cove — 2026 acq · GC pay app</t>
        </is>
      </c>
    </row>
    <row r="2" ht="15" customFormat="1" customHeight="1" s="30">
      <c r="A2" s="97" t="inlineStr">
        <is>
          <t>← Back</t>
        </is>
      </c>
    </row>
    <row r="3" ht="15" customHeight="1"/>
    <row r="4" ht="7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75" customHeight="1">
      <c r="A5" s="7" t="n">
        <v>108</v>
      </c>
      <c r="C5" s="7" t="inlineStr">
        <is>
          <t>Interior Upgrades</t>
        </is>
      </c>
      <c r="D5" s="40" t="inlineStr">
        <is>
          <t>Concept Walk -  Renovate classic units</t>
        </is>
      </c>
      <c r="E5" s="67" t="inlineStr">
        <is>
          <t>Capex</t>
        </is>
      </c>
      <c r="F5" s="7" t="inlineStr">
        <is>
          <t>Year 1</t>
        </is>
      </c>
      <c r="G5" s="20" t="n">
        <v>1000000</v>
      </c>
      <c r="H5" s="20" t="n">
        <v>133969</v>
      </c>
      <c r="I5" s="21">
        <f>G5-H5</f>
        <v/>
      </c>
      <c r="J5" s="8">
        <f>IF(G5=0,0,H5/G5)</f>
        <v/>
      </c>
      <c r="K5" s="35" t="inlineStr">
        <is>
          <t>N/A</t>
        </is>
      </c>
      <c r="L5" s="8">
        <f>MIN(J5,1)</f>
        <v/>
      </c>
      <c r="M5" t="inlineStr">
        <is>
          <t>Concept Walk -  Renovate classic units</t>
        </is>
      </c>
      <c r="N5" s="7">
        <f>IF(E5="GC","1st Call","Other")</f>
        <v/>
      </c>
      <c r="O5" s="7">
        <f>IF(L5&gt;=1,"Complete",IF(L5&gt;0,"In Progress","Not Started"))</f>
        <v/>
      </c>
      <c r="Q5" s="35">
        <f>IFERROR(MID($A$1,FIND(" acq",$A$1)-4,4)*1,"")</f>
        <v/>
      </c>
      <c r="R5" s="7" t="n"/>
      <c r="S5" s="111" t="n"/>
    </row>
    <row r="6" ht="75" customHeight="1">
      <c r="A6" s="17" t="n">
        <v>18</v>
      </c>
      <c r="C6" s="7" t="inlineStr">
        <is>
          <t>Parking lot repairs</t>
        </is>
      </c>
      <c r="D6" s="40" t="inlineStr">
        <is>
          <t>PNA - Seal coat entire parking lot - add crack fill as needed</t>
        </is>
      </c>
      <c r="E6" s="41" t="inlineStr">
        <is>
          <t>GC</t>
        </is>
      </c>
      <c r="F6" s="7" t="inlineStr">
        <is>
          <t>Year 1</t>
        </is>
      </c>
      <c r="G6" s="20" t="n">
        <v>430000</v>
      </c>
      <c r="H6" s="20" t="n">
        <v>129000</v>
      </c>
      <c r="I6" s="21">
        <f>G6-H6</f>
        <v/>
      </c>
      <c r="J6" s="8">
        <f>IF(G6=0,0,H6/G6)</f>
        <v/>
      </c>
      <c r="K6" s="35" t="n">
        <v>3</v>
      </c>
      <c r="L6" s="8">
        <f>MIN(J6,1)</f>
        <v/>
      </c>
      <c r="M6" t="inlineStr">
        <is>
          <t>PNA - Seal coat entire parking lot - add crack fill as needed</t>
        </is>
      </c>
      <c r="N6" s="7">
        <f>IF(E6="GC","1st Call","Other")</f>
        <v/>
      </c>
      <c r="O6" s="7">
        <f>IF(L6&gt;=1,"Complete",IF(L6&gt;0,"In Progress","Not Started"))</f>
        <v/>
      </c>
      <c r="Q6" s="35">
        <f>IFERROR(MID($A$1,FIND(" acq",$A$1)-4,4)*1,"")</f>
        <v/>
      </c>
      <c r="R6" s="7" t="n"/>
      <c r="S6" s="111" t="n"/>
    </row>
    <row r="7" ht="75" customHeight="1">
      <c r="A7" s="7" t="n">
        <v>70</v>
      </c>
      <c r="C7" s="7" t="inlineStr">
        <is>
          <t>Exterior paint</t>
        </is>
      </c>
      <c r="D7" s="40" t="inlineStr">
        <is>
          <t>PNA - Paint stucco, trim and wood rails</t>
        </is>
      </c>
      <c r="E7" s="41" t="inlineStr">
        <is>
          <t>GC</t>
        </is>
      </c>
      <c r="F7" s="7" t="inlineStr">
        <is>
          <t>Year 1</t>
        </is>
      </c>
      <c r="G7" s="20" t="n">
        <v>428000</v>
      </c>
      <c r="H7" s="20" t="n">
        <v>128400</v>
      </c>
      <c r="I7" s="21">
        <f>G7-H7</f>
        <v/>
      </c>
      <c r="J7" s="8">
        <f>IF(G7=0,0,H7/G7)</f>
        <v/>
      </c>
      <c r="K7" s="35" t="n">
        <v>3</v>
      </c>
      <c r="L7" s="8">
        <f>MIN(J7,1)</f>
        <v/>
      </c>
      <c r="M7" t="inlineStr">
        <is>
          <t>PNA - Paint stucco, trim and wood rails</t>
        </is>
      </c>
      <c r="N7" s="7">
        <f>IF(E7="GC","1st Call","Other")</f>
        <v/>
      </c>
      <c r="O7" s="7">
        <f>IF(L7&gt;=1,"Complete",IF(L7&gt;0,"In Progress","Not Started"))</f>
        <v/>
      </c>
      <c r="Q7" s="35">
        <f>IFERROR(MID($A$1,FIND(" acq",$A$1)-4,4)*1,"")</f>
        <v/>
      </c>
      <c r="R7" s="7" t="n"/>
      <c r="S7" s="111" t="n"/>
    </row>
    <row r="8" ht="75" customHeight="1">
      <c r="A8" s="17" t="n">
        <v>43</v>
      </c>
      <c r="C8" s="7" t="inlineStr">
        <is>
          <t>Repair exterior stair treads and stringers</t>
        </is>
      </c>
      <c r="D8" s="40" t="inlineStr">
        <is>
          <t>PNA - Replace twenty failing exterior stair cases
LPCA - Exterior stairs, balconies, and breezeways (near units 104 and 107). Damaged cladding and wood support posts were observed at Building 9.</t>
        </is>
      </c>
      <c r="E8" s="41" t="inlineStr">
        <is>
          <t>GC</t>
        </is>
      </c>
      <c r="F8" s="7" t="inlineStr">
        <is>
          <t>Year 1</t>
        </is>
      </c>
      <c r="G8" s="20" t="n">
        <v>360000</v>
      </c>
      <c r="H8" s="20" t="n">
        <v>108000</v>
      </c>
      <c r="I8" s="21">
        <f>G8-H8</f>
        <v/>
      </c>
      <c r="J8" s="8">
        <f>IF(G8=0,0,H8/G8)</f>
        <v/>
      </c>
      <c r="K8" s="35" t="n">
        <v>3</v>
      </c>
      <c r="L8" s="8">
        <f>MIN(J8,1)</f>
        <v/>
      </c>
      <c r="M8" t="inlineStr">
        <is>
          <t>PNA - Replace twenty failing exterior stair cases
LPCA - Exterior stairs, balconies, and breezeways (near units 104 and 107). Damaged cladding and wood support posts were observed at Building 9.</t>
        </is>
      </c>
      <c r="N8" s="7">
        <f>IF(E8="GC","1st Call","Other")</f>
        <v/>
      </c>
      <c r="O8" s="7">
        <f>IF(L8&gt;=1,"Complete",IF(L8&gt;0,"In Progress","Not Started"))</f>
        <v/>
      </c>
      <c r="Q8" s="35">
        <f>IFERROR(MID($A$1,FIND(" acq",$A$1)-4,4)*1,"")</f>
        <v/>
      </c>
      <c r="R8" s="7" t="n"/>
      <c r="S8" s="131" t="n">
        <v>46238</v>
      </c>
    </row>
    <row r="9" ht="75" customHeight="1">
      <c r="A9" s="7" t="n">
        <v>128</v>
      </c>
      <c r="C9" s="7" t="inlineStr">
        <is>
          <t>Patio Fence Enclosure</t>
        </is>
      </c>
      <c r="D9" s="40" t="inlineStr">
        <is>
          <t>Concept Walk - Screened in porches for all unit stacks</t>
        </is>
      </c>
      <c r="E9" s="41" t="inlineStr">
        <is>
          <t>GC</t>
        </is>
      </c>
      <c r="F9" s="7" t="inlineStr">
        <is>
          <t>Year 1</t>
        </is>
      </c>
      <c r="G9" s="20" t="n">
        <v>270000</v>
      </c>
      <c r="H9" s="20" t="n">
        <v>81000</v>
      </c>
      <c r="I9" s="21">
        <f>G9-H9</f>
        <v/>
      </c>
      <c r="J9" s="8">
        <f>IF(G9=0,0,H9/G9)</f>
        <v/>
      </c>
      <c r="K9" s="35" t="n">
        <v>3</v>
      </c>
      <c r="L9" s="8">
        <f>MIN(J9,1)</f>
        <v/>
      </c>
      <c r="M9" t="inlineStr">
        <is>
          <t>Concept Walk - Screened in porches for all unit stacks</t>
        </is>
      </c>
      <c r="N9" s="7">
        <f>IF(E9="GC","1st Call","Other")</f>
        <v/>
      </c>
      <c r="O9" s="7">
        <f>IF(L9&gt;=1,"Complete",IF(L9&gt;0,"In Progress","Not Started"))</f>
        <v/>
      </c>
      <c r="Q9" s="35">
        <f>IFERROR(MID($A$1,FIND(" acq",$A$1)-4,4)*1,"")</f>
        <v/>
      </c>
      <c r="R9" s="7" t="n"/>
      <c r="S9" s="111" t="n"/>
    </row>
    <row r="10" ht="75" customHeight="1">
      <c r="A10" s="17" t="n">
        <v>168</v>
      </c>
      <c r="C10" s="7" t="inlineStr">
        <is>
          <t>Pool Area Upgrades</t>
        </is>
      </c>
      <c r="D10" s="40" t="inlineStr">
        <is>
          <t>Concept Walk - Turf installation, landscape cleanup, lighting replacement, palm tree cleanup, etc.</t>
        </is>
      </c>
      <c r="E10" s="41" t="inlineStr">
        <is>
          <t>GC</t>
        </is>
      </c>
      <c r="F10" s="7" t="inlineStr">
        <is>
          <t>Year 1</t>
        </is>
      </c>
      <c r="G10" s="20" t="n">
        <v>250000</v>
      </c>
      <c r="H10" s="20" t="n">
        <v>75000</v>
      </c>
      <c r="I10" s="21">
        <f>G10-H10</f>
        <v/>
      </c>
      <c r="J10" s="8">
        <f>IF(G10=0,0,H10/G10)</f>
        <v/>
      </c>
      <c r="K10" s="35" t="n">
        <v>3</v>
      </c>
      <c r="L10" s="8">
        <f>MIN(J10,1)</f>
        <v/>
      </c>
      <c r="M10" t="inlineStr">
        <is>
          <t>Concept Walk - Turf installation, landscape cleanup, lighting replacement, palm tree cleanup, etc.</t>
        </is>
      </c>
      <c r="N10" s="7">
        <f>IF(E10="GC","1st Call","Other")</f>
        <v/>
      </c>
      <c r="O10" s="7">
        <f>IF(L10&gt;=1,"Complete",IF(L10&gt;0,"In Progress","Not Started"))</f>
        <v/>
      </c>
      <c r="Q10" s="35">
        <f>IFERROR(MID($A$1,FIND(" acq",$A$1)-4,4)*1,"")</f>
        <v/>
      </c>
      <c r="R10" s="7" t="n"/>
      <c r="S10" s="111" t="n"/>
    </row>
    <row r="11" ht="75" customHeight="1">
      <c r="A11" s="7" t="n">
        <v>66</v>
      </c>
      <c r="C11" s="7" t="inlineStr">
        <is>
          <t>Wall framing</t>
        </is>
      </c>
      <c r="D11" s="40" t="inlineStr">
        <is>
          <t>PNA - Repair structural framing in areas that indicate failures</t>
        </is>
      </c>
      <c r="E11" s="41" t="inlineStr">
        <is>
          <t>GC</t>
        </is>
      </c>
      <c r="F11" s="7" t="inlineStr">
        <is>
          <t>Year 1</t>
        </is>
      </c>
      <c r="G11" s="20" t="n">
        <v>210000</v>
      </c>
      <c r="H11" s="20" t="n">
        <v>63000</v>
      </c>
      <c r="I11" s="21">
        <f>G11-H11</f>
        <v/>
      </c>
      <c r="J11" s="8">
        <f>IF(G11=0,0,H11/G11)</f>
        <v/>
      </c>
      <c r="K11" s="35" t="n">
        <v>3</v>
      </c>
      <c r="L11" s="8">
        <f>MIN(J11,1)</f>
        <v/>
      </c>
      <c r="M11" t="inlineStr">
        <is>
          <t>PNA - Repair structural framing in areas that indicate failures</t>
        </is>
      </c>
      <c r="N11" s="7">
        <f>IF(E11="GC","1st Call","Other")</f>
        <v/>
      </c>
      <c r="O11" s="7">
        <f>IF(L11&gt;=1,"Complete",IF(L11&gt;0,"In Progress","Not Started"))</f>
        <v/>
      </c>
      <c r="Q11" s="35">
        <f>IFERROR(MID($A$1,FIND(" acq",$A$1)-4,4)*1,"")</f>
        <v/>
      </c>
      <c r="R11" s="7" t="n"/>
      <c r="S11" s="111" t="n"/>
    </row>
    <row r="12" ht="75" customHeight="1">
      <c r="A12" s="17" t="n">
        <v>159</v>
      </c>
      <c r="C12" s="7" t="inlineStr">
        <is>
          <t>Tennis / sports court</t>
        </is>
      </c>
      <c r="D12" s="40" t="inlineStr">
        <is>
          <t>Concept Walk - Tennis court repurpose ($100k) + repurpose racquetball court to maintenance/storage ($50k)
LPCA - Tennis Courts ($10k)
LPCA - Racquetball courts ($5k)</t>
        </is>
      </c>
      <c r="E12" s="41" t="inlineStr">
        <is>
          <t>GC</t>
        </is>
      </c>
      <c r="F12" s="7" t="inlineStr">
        <is>
          <t>Year 1</t>
        </is>
      </c>
      <c r="G12" s="20" t="n">
        <v>134854</v>
      </c>
      <c r="H12" s="20" t="n">
        <v>40456</v>
      </c>
      <c r="I12" s="21">
        <f>G12-H12</f>
        <v/>
      </c>
      <c r="J12" s="8">
        <f>IF(G12=0,0,H12/G12)</f>
        <v/>
      </c>
      <c r="K12" s="35" t="n">
        <v>3</v>
      </c>
      <c r="L12" s="8">
        <f>MIN(J12,1)</f>
        <v/>
      </c>
      <c r="M12" t="inlineStr">
        <is>
          <t>Concept Walk - Tennis court repurpose ($100k) + repurpose racquetball court to maintenance/storage ($50k)
LPCA - Tennis Courts ($10k)
LPCA - Racquetball courts ($5k)</t>
        </is>
      </c>
      <c r="N12" s="7">
        <f>IF(E12="GC","1st Call","Other")</f>
        <v/>
      </c>
      <c r="O12" s="7">
        <f>IF(L12&gt;=1,"Complete",IF(L12&gt;0,"In Progress","Not Started"))</f>
        <v/>
      </c>
      <c r="Q12" s="35">
        <f>IFERROR(MID($A$1,FIND(" acq",$A$1)-4,4)*1,"")</f>
        <v/>
      </c>
      <c r="R12" s="7" t="n"/>
      <c r="S12" s="131" t="n">
        <v>46513</v>
      </c>
    </row>
    <row r="13" ht="75" customHeight="1">
      <c r="A13" s="7" t="n">
        <v>134</v>
      </c>
      <c r="C13" s="7" t="inlineStr">
        <is>
          <t>Clubhouse / Office redecorate (FFE)</t>
        </is>
      </c>
      <c r="D13" s="40" t="inlineStr">
        <is>
          <t>Concept Walk - Leasing office / clubhouse redec and furniture</t>
        </is>
      </c>
      <c r="E13" s="67" t="inlineStr">
        <is>
          <t>Capex</t>
        </is>
      </c>
      <c r="F13" s="7" t="inlineStr">
        <is>
          <t>Year 1</t>
        </is>
      </c>
      <c r="G13" s="20" t="n">
        <v>105000</v>
      </c>
      <c r="H13" s="20" t="n">
        <v>14962</v>
      </c>
      <c r="I13" s="21">
        <f>G13-H13</f>
        <v/>
      </c>
      <c r="J13" s="8">
        <f>IF(G13=0,0,H13/G13)</f>
        <v/>
      </c>
      <c r="K13" s="35" t="inlineStr">
        <is>
          <t>N/A</t>
        </is>
      </c>
      <c r="L13" s="8">
        <f>MIN(J13,1)</f>
        <v/>
      </c>
      <c r="M13" t="inlineStr">
        <is>
          <t>Concept Walk - Leasing office / clubhouse redec and furniture</t>
        </is>
      </c>
      <c r="N13" s="7">
        <f>IF(E13="GC","1st Call","Other")</f>
        <v/>
      </c>
      <c r="O13" s="7">
        <f>IF(L13&gt;=1,"Complete",IF(L13&gt;0,"In Progress","Not Started"))</f>
        <v/>
      </c>
      <c r="Q13" s="35">
        <f>IFERROR(MID($A$1,FIND(" acq",$A$1)-4,4)*1,"")</f>
        <v/>
      </c>
      <c r="R13" s="7" t="n"/>
      <c r="S13" s="111" t="n"/>
    </row>
    <row r="14" ht="75" customHeight="1">
      <c r="A14" s="17" t="n">
        <v>133</v>
      </c>
      <c r="C14" s="7" t="inlineStr">
        <is>
          <t>Clubhouse / Office remodel</t>
        </is>
      </c>
      <c r="D14" s="40" t="inlineStr">
        <is>
          <t>Concept Walk - Clubhouse repaint, kitchen remodel, &amp; flooring</t>
        </is>
      </c>
      <c r="E14" s="41" t="inlineStr">
        <is>
          <t>GC</t>
        </is>
      </c>
      <c r="F14" s="7" t="inlineStr">
        <is>
          <t>Year 1</t>
        </is>
      </c>
      <c r="G14" s="20" t="n">
        <v>95000</v>
      </c>
      <c r="H14" s="20" t="n">
        <v>28500</v>
      </c>
      <c r="I14" s="21">
        <f>G14-H14</f>
        <v/>
      </c>
      <c r="J14" s="8">
        <f>IF(G14=0,0,H14/G14)</f>
        <v/>
      </c>
      <c r="K14" s="35" t="n">
        <v>3</v>
      </c>
      <c r="L14" s="8">
        <f>MIN(J14,1)</f>
        <v/>
      </c>
      <c r="M14" t="inlineStr">
        <is>
          <t>Concept Walk - Clubhouse repaint, kitchen remodel, &amp; flooring</t>
        </is>
      </c>
      <c r="N14" s="7">
        <f>IF(E14="GC","1st Call","Other")</f>
        <v/>
      </c>
      <c r="O14" s="7">
        <f>IF(L14&gt;=1,"Complete",IF(L14&gt;0,"In Progress","Not Started"))</f>
        <v/>
      </c>
      <c r="Q14" s="35">
        <f>IFERROR(MID($A$1,FIND(" acq",$A$1)-4,4)*1,"")</f>
        <v/>
      </c>
      <c r="R14" s="7" t="n"/>
      <c r="S14" s="111" t="n"/>
    </row>
    <row r="15" ht="75" customHeight="1">
      <c r="A15" s="7" t="n">
        <v>64</v>
      </c>
      <c r="C15" s="7" t="inlineStr">
        <is>
          <t>Repair / replace siding</t>
        </is>
      </c>
      <c r="D15" s="40" t="inlineStr">
        <is>
          <t>PNA - Pressure wash to remove mildew. Repair/replace damaged or broken vinyl siding matching the existing color</t>
        </is>
      </c>
      <c r="E15" s="41" t="inlineStr">
        <is>
          <t>GC</t>
        </is>
      </c>
      <c r="F15" s="7" t="inlineStr">
        <is>
          <t>Year 1</t>
        </is>
      </c>
      <c r="G15" s="20" t="n">
        <v>92000</v>
      </c>
      <c r="H15" s="20" t="n">
        <v>27600</v>
      </c>
      <c r="I15" s="21">
        <f>G15-H15</f>
        <v/>
      </c>
      <c r="J15" s="8">
        <f>IF(G15=0,0,H15/G15)</f>
        <v/>
      </c>
      <c r="K15" s="35" t="n">
        <v>3</v>
      </c>
      <c r="L15" s="8">
        <f>MIN(J15,1)</f>
        <v/>
      </c>
      <c r="M15" t="inlineStr">
        <is>
          <t>PNA - Pressure wash to remove mildew. Repair/replace damaged or broken vinyl siding matching the existing color</t>
        </is>
      </c>
      <c r="N15" s="7">
        <f>IF(E15="GC","1st Call","Other")</f>
        <v/>
      </c>
      <c r="O15" s="7">
        <f>IF(L15&gt;=1,"Complete",IF(L15&gt;0,"In Progress","Not Started"))</f>
        <v/>
      </c>
      <c r="Q15" s="35">
        <f>IFERROR(MID($A$1,FIND(" acq",$A$1)-4,4)*1,"")</f>
        <v/>
      </c>
      <c r="R15" s="7" t="n"/>
      <c r="S15" s="111" t="n"/>
    </row>
    <row r="16" ht="75" customHeight="1">
      <c r="A16" s="17" t="n">
        <v>44</v>
      </c>
      <c r="C16" s="7" t="inlineStr">
        <is>
          <t>Repair exterior stair railings</t>
        </is>
      </c>
      <c r="D16" s="40" t="inlineStr">
        <is>
          <t>PNA - Repair failing stair and catwalk railings</t>
        </is>
      </c>
      <c r="E16" s="41" t="inlineStr">
        <is>
          <t>GC</t>
        </is>
      </c>
      <c r="F16" s="7" t="inlineStr">
        <is>
          <t>Year 1</t>
        </is>
      </c>
      <c r="G16" s="20" t="n">
        <v>86000</v>
      </c>
      <c r="H16" s="20" t="n">
        <v>25800</v>
      </c>
      <c r="I16" s="21">
        <f>G16-H16</f>
        <v/>
      </c>
      <c r="J16" s="8">
        <f>IF(G16=0,0,H16/G16)</f>
        <v/>
      </c>
      <c r="K16" s="35" t="n">
        <v>3</v>
      </c>
      <c r="L16" s="8">
        <f>MIN(J16,1)</f>
        <v/>
      </c>
      <c r="M16" t="inlineStr">
        <is>
          <t>PNA - Repair failing stair and catwalk railings</t>
        </is>
      </c>
      <c r="N16" s="7">
        <f>IF(E16="GC","1st Call","Other")</f>
        <v/>
      </c>
      <c r="O16" s="7">
        <f>IF(L16&gt;=1,"Complete",IF(L16&gt;0,"In Progress","Not Started"))</f>
        <v/>
      </c>
      <c r="Q16" s="35">
        <f>IFERROR(MID($A$1,FIND(" acq",$A$1)-4,4)*1,"")</f>
        <v/>
      </c>
      <c r="R16" s="7" t="n"/>
      <c r="S16" s="111" t="n"/>
    </row>
    <row r="17" ht="75" customHeight="1">
      <c r="A17" s="7" t="n">
        <v>27</v>
      </c>
      <c r="C17" s="7" t="inlineStr">
        <is>
          <t>Erosion control and drainage</t>
        </is>
      </c>
      <c r="D17" s="40" t="inlineStr">
        <is>
          <t>PNA - Erosion control around all buildings</t>
        </is>
      </c>
      <c r="E17" s="41" t="inlineStr">
        <is>
          <t>GC</t>
        </is>
      </c>
      <c r="F17" s="7" t="inlineStr">
        <is>
          <t>Year 1</t>
        </is>
      </c>
      <c r="G17" s="20" t="n">
        <v>82500</v>
      </c>
      <c r="H17" s="20" t="n">
        <v>24750</v>
      </c>
      <c r="I17" s="21">
        <f>G17-H17</f>
        <v/>
      </c>
      <c r="J17" s="8">
        <f>IF(G17=0,0,H17/G17)</f>
        <v/>
      </c>
      <c r="K17" s="35" t="n">
        <v>3</v>
      </c>
      <c r="L17" s="8">
        <f>MIN(J17,1)</f>
        <v/>
      </c>
      <c r="M17" t="inlineStr">
        <is>
          <t>PNA - Erosion control around all buildings</t>
        </is>
      </c>
      <c r="N17" s="7">
        <f>IF(E17="GC","1st Call","Other")</f>
        <v/>
      </c>
      <c r="O17" s="7">
        <f>IF(L17&gt;=1,"Complete",IF(L17&gt;0,"In Progress","Not Started"))</f>
        <v/>
      </c>
      <c r="Q17" s="35">
        <f>IFERROR(MID($A$1,FIND(" acq",$A$1)-4,4)*1,"")</f>
        <v/>
      </c>
      <c r="R17" s="7" t="n"/>
      <c r="S17" s="111" t="n"/>
    </row>
    <row r="18" ht="75" customHeight="1">
      <c r="A18" s="17" t="n">
        <v>68</v>
      </c>
      <c r="C18" s="7" t="inlineStr">
        <is>
          <t>Stucco repairs</t>
        </is>
      </c>
      <c r="D18" s="40" t="inlineStr">
        <is>
          <t>PNA - Failing and damaged stucco was observed throughout the property</t>
        </is>
      </c>
      <c r="E18" s="41" t="inlineStr">
        <is>
          <t>GC</t>
        </is>
      </c>
      <c r="F18" s="7" t="inlineStr">
        <is>
          <t>Year 1</t>
        </is>
      </c>
      <c r="G18" s="20" t="n">
        <v>82000</v>
      </c>
      <c r="H18" s="20" t="n">
        <v>24600</v>
      </c>
      <c r="I18" s="21">
        <f>G18-H18</f>
        <v/>
      </c>
      <c r="J18" s="8">
        <f>IF(G18=0,0,H18/G18)</f>
        <v/>
      </c>
      <c r="K18" s="35" t="n">
        <v>3</v>
      </c>
      <c r="L18" s="8">
        <f>MIN(J18,1)</f>
        <v/>
      </c>
      <c r="M18" t="inlineStr">
        <is>
          <t>PNA - Failing and damaged stucco was observed throughout the property</t>
        </is>
      </c>
      <c r="N18" s="7">
        <f>IF(E18="GC","1st Call","Other")</f>
        <v/>
      </c>
      <c r="O18" s="7">
        <f>IF(L18&gt;=1,"Complete",IF(L18&gt;0,"In Progress","Not Started"))</f>
        <v/>
      </c>
      <c r="Q18" s="35">
        <f>IFERROR(MID($A$1,FIND(" acq",$A$1)-4,4)*1,"")</f>
        <v/>
      </c>
      <c r="R18" s="7" t="n"/>
      <c r="S18" s="111" t="n"/>
    </row>
    <row r="19" ht="75" customHeight="1">
      <c r="A19" s="7" t="n">
        <v>156</v>
      </c>
      <c r="C19" s="7" t="inlineStr">
        <is>
          <t>Pool furniture</t>
        </is>
      </c>
      <c r="D19" s="40" t="inlineStr">
        <is>
          <t>Concept Walk - 1st pool furniture + 2nd pool furniture</t>
        </is>
      </c>
      <c r="E19" s="67" t="inlineStr">
        <is>
          <t>Capex</t>
        </is>
      </c>
      <c r="F19" s="7" t="inlineStr">
        <is>
          <t>Year 1</t>
        </is>
      </c>
      <c r="G19" s="20" t="n">
        <v>75000</v>
      </c>
      <c r="H19" s="20" t="n">
        <v>0</v>
      </c>
      <c r="I19" s="21">
        <f>G19-H19</f>
        <v/>
      </c>
      <c r="J19" s="8">
        <f>IF(G19=0,0,H19/G19)</f>
        <v/>
      </c>
      <c r="K19" s="35" t="inlineStr">
        <is>
          <t>N/A</t>
        </is>
      </c>
      <c r="L19" s="8">
        <f>MIN(J19,1)</f>
        <v/>
      </c>
      <c r="M19" t="inlineStr">
        <is>
          <t>Concept Walk - 1st pool furniture + 2nd pool furniture</t>
        </is>
      </c>
      <c r="N19" s="7">
        <f>IF(E19="GC","1st Call","Other")</f>
        <v/>
      </c>
      <c r="O19" s="7">
        <f>IF(L19&gt;=1,"Complete",IF(L19&gt;0,"In Progress","Not Started"))</f>
        <v/>
      </c>
      <c r="Q19" s="35">
        <f>IFERROR(MID($A$1,FIND(" acq",$A$1)-4,4)*1,"")</f>
        <v/>
      </c>
      <c r="R19" s="7" t="n"/>
      <c r="S19" s="111" t="n"/>
    </row>
    <row r="20" ht="75" customHeight="1">
      <c r="A20" s="17" t="n">
        <v>19</v>
      </c>
      <c r="C20" s="7" t="inlineStr">
        <is>
          <t xml:space="preserve">Asphalt seal coating </t>
        </is>
      </c>
      <c r="D20" s="40" t="inlineStr">
        <is>
          <t>PNA - Repair broken or failing asphalt
LPCA - Asphalt pavement</t>
        </is>
      </c>
      <c r="E20" s="41" t="inlineStr">
        <is>
          <t>GC</t>
        </is>
      </c>
      <c r="F20" s="7" t="inlineStr">
        <is>
          <t>Year 1</t>
        </is>
      </c>
      <c r="G20" s="20" t="n">
        <v>68000</v>
      </c>
      <c r="H20" s="20" t="n">
        <v>20400</v>
      </c>
      <c r="I20" s="21">
        <f>G20-H20</f>
        <v/>
      </c>
      <c r="J20" s="8">
        <f>IF(G20=0,0,H20/G20)</f>
        <v/>
      </c>
      <c r="K20" s="35" t="n">
        <v>3</v>
      </c>
      <c r="L20" s="8">
        <f>MIN(J20,1)</f>
        <v/>
      </c>
      <c r="M20" t="inlineStr">
        <is>
          <t>PNA - Repair broken or failing asphalt
LPCA - Asphalt pavement</t>
        </is>
      </c>
      <c r="N20" s="7">
        <f>IF(E20="GC","1st Call","Other")</f>
        <v/>
      </c>
      <c r="O20" s="7">
        <f>IF(L20&gt;=1,"Complete",IF(L20&gt;0,"In Progress","Not Started"))</f>
        <v/>
      </c>
      <c r="Q20" s="35">
        <f>IFERROR(MID($A$1,FIND(" acq",$A$1)-4,4)*1,"")</f>
        <v/>
      </c>
      <c r="R20" s="7" t="n"/>
      <c r="S20" s="131" t="n">
        <v>46513</v>
      </c>
    </row>
    <row r="21" ht="75" customHeight="1">
      <c r="A21" s="7" t="n">
        <v>57</v>
      </c>
      <c r="C21" s="7" t="inlineStr">
        <is>
          <t>Gutters &amp; downspouts</t>
        </is>
      </c>
      <c r="D21" s="40" t="inlineStr">
        <is>
          <t>PNA - Repair, clean, reattach replace gutters throughout the property</t>
        </is>
      </c>
      <c r="E21" s="41" t="inlineStr">
        <is>
          <t>GC</t>
        </is>
      </c>
      <c r="F21" s="7" t="inlineStr">
        <is>
          <t>Year 1</t>
        </is>
      </c>
      <c r="G21" s="20" t="n">
        <v>62500</v>
      </c>
      <c r="H21" s="20" t="n">
        <v>18750</v>
      </c>
      <c r="I21" s="21">
        <f>G21-H21</f>
        <v/>
      </c>
      <c r="J21" s="8">
        <f>IF(G21=0,0,H21/G21)</f>
        <v/>
      </c>
      <c r="K21" s="35" t="n">
        <v>3</v>
      </c>
      <c r="L21" s="8">
        <f>MIN(J21,1)</f>
        <v/>
      </c>
      <c r="M21" t="inlineStr">
        <is>
          <t>PNA - Repair, clean, reattach replace gutters throughout the property</t>
        </is>
      </c>
      <c r="N21" s="7">
        <f>IF(E21="GC","1st Call","Other")</f>
        <v/>
      </c>
      <c r="O21" s="7">
        <f>IF(L21&gt;=1,"Complete",IF(L21&gt;0,"In Progress","Not Started"))</f>
        <v/>
      </c>
      <c r="Q21" s="35">
        <f>IFERROR(MID($A$1,FIND(" acq",$A$1)-4,4)*1,"")</f>
        <v/>
      </c>
      <c r="R21" s="7" t="n"/>
      <c r="S21" s="111" t="n"/>
    </row>
    <row r="22" ht="75" customHeight="1">
      <c r="A22" s="17" t="n">
        <v>71</v>
      </c>
      <c r="C22" s="7" t="inlineStr">
        <is>
          <t>Repair / replace wood trim</t>
        </is>
      </c>
      <c r="D22" s="40" t="inlineStr">
        <is>
          <t>PNA - Rotted window trim and facia was observed, repairs would include paint to match</t>
        </is>
      </c>
      <c r="E22" s="41" t="inlineStr">
        <is>
          <t>GC</t>
        </is>
      </c>
      <c r="F22" s="7" t="inlineStr">
        <is>
          <t>Year 1</t>
        </is>
      </c>
      <c r="G22" s="20" t="n">
        <v>52000</v>
      </c>
      <c r="H22" s="20" t="n">
        <v>15600</v>
      </c>
      <c r="I22" s="21">
        <f>G22-H22</f>
        <v/>
      </c>
      <c r="J22" s="8">
        <f>IF(G22=0,0,H22/G22)</f>
        <v/>
      </c>
      <c r="K22" s="35" t="n">
        <v>3</v>
      </c>
      <c r="L22" s="8">
        <f>MIN(J22,1)</f>
        <v/>
      </c>
      <c r="M22" t="inlineStr">
        <is>
          <t>PNA - Rotted window trim and facia was observed, repairs would include paint to match</t>
        </is>
      </c>
      <c r="N22" s="7">
        <f>IF(E22="GC","1st Call","Other")</f>
        <v/>
      </c>
      <c r="O22" s="7">
        <f>IF(L22&gt;=1,"Complete",IF(L22&gt;0,"In Progress","Not Started"))</f>
        <v/>
      </c>
      <c r="Q22" s="35">
        <f>IFERROR(MID($A$1,FIND(" acq",$A$1)-4,4)*1,"")</f>
        <v/>
      </c>
      <c r="R22" s="7" t="n"/>
      <c r="S22" s="111" t="n"/>
    </row>
    <row r="23" ht="75" customHeight="1">
      <c r="A23" s="7" t="n">
        <v>29</v>
      </c>
      <c r="C23" s="7" t="inlineStr">
        <is>
          <t>Landscape Cleanup &amp; Enhancements</t>
        </is>
      </c>
      <c r="D23" s="40" t="inlineStr">
        <is>
          <t>Concept Walk - Office landscape enhancements</t>
        </is>
      </c>
      <c r="E23" s="41" t="inlineStr">
        <is>
          <t>GC</t>
        </is>
      </c>
      <c r="F23" s="7" t="inlineStr">
        <is>
          <t>Year 1</t>
        </is>
      </c>
      <c r="G23" s="20" t="n">
        <v>50000</v>
      </c>
      <c r="H23" s="20" t="n">
        <v>8572</v>
      </c>
      <c r="I23" s="21">
        <f>G23-H23</f>
        <v/>
      </c>
      <c r="J23" s="8">
        <f>IF(G23=0,0,H23/G23)</f>
        <v/>
      </c>
      <c r="K23" s="35" t="n">
        <v>3</v>
      </c>
      <c r="L23" s="8">
        <f>MIN(J23,1)</f>
        <v/>
      </c>
      <c r="M23" t="inlineStr">
        <is>
          <t>Concept Walk - Office landscape enhancements</t>
        </is>
      </c>
      <c r="N23" s="7">
        <f>IF(E23="GC","1st Call","Other")</f>
        <v/>
      </c>
      <c r="O23" s="7">
        <f>IF(L23&gt;=1,"Complete",IF(L23&gt;0,"In Progress","Not Started"))</f>
        <v/>
      </c>
      <c r="Q23" s="35">
        <f>IFERROR(MID($A$1,FIND(" acq",$A$1)-4,4)*1,"")</f>
        <v/>
      </c>
      <c r="R23" s="7" t="n"/>
      <c r="S23" s="111" t="n"/>
    </row>
    <row r="24" ht="75" customHeight="1">
      <c r="A24" s="17" t="n">
        <v>153</v>
      </c>
      <c r="C24" s="7" t="inlineStr">
        <is>
          <t xml:space="preserve">Swimming pool pumps repair / replace </t>
        </is>
      </c>
      <c r="D24" s="40" t="inlineStr">
        <is>
          <t>PNA - Repair the hot tub that is currently not working
Concept Walk - Fill in hot tub and make seating area</t>
        </is>
      </c>
      <c r="E24" s="41" t="inlineStr">
        <is>
          <t>GC</t>
        </is>
      </c>
      <c r="F24" s="7" t="inlineStr">
        <is>
          <t>Year 1</t>
        </is>
      </c>
      <c r="G24" s="20" t="n">
        <v>50000</v>
      </c>
      <c r="H24" s="20" t="n">
        <v>15000</v>
      </c>
      <c r="I24" s="21">
        <f>G24-H24</f>
        <v/>
      </c>
      <c r="J24" s="8">
        <f>IF(G24=0,0,H24/G24)</f>
        <v/>
      </c>
      <c r="K24" s="35" t="n">
        <v>3</v>
      </c>
      <c r="L24" s="8">
        <f>MIN(J24,1)</f>
        <v/>
      </c>
      <c r="M24" t="inlineStr">
        <is>
          <t>PNA - Repair the hot tub that is currently not working
Concept Walk - Fill in hot tub and make seating area</t>
        </is>
      </c>
      <c r="N24" s="7">
        <f>IF(E24="GC","1st Call","Other")</f>
        <v/>
      </c>
      <c r="O24" s="7">
        <f>IF(L24&gt;=1,"Complete",IF(L24&gt;0,"In Progress","Not Started"))</f>
        <v/>
      </c>
      <c r="Q24" s="35">
        <f>IFERROR(MID($A$1,FIND(" acq",$A$1)-4,4)*1,"")</f>
        <v/>
      </c>
      <c r="R24" s="7" t="n"/>
      <c r="S24" s="111" t="n"/>
    </row>
    <row r="25" ht="75" customHeight="1">
      <c r="A25" s="7" t="n">
        <v>42</v>
      </c>
      <c r="C25" s="7" t="inlineStr">
        <is>
          <t>Repair balcony framing &amp; decking</t>
        </is>
      </c>
      <c r="D25" s="40" t="inlineStr">
        <is>
          <t>PNA - Repair failing lightweight concrete on catwalk</t>
        </is>
      </c>
      <c r="E25" s="41" t="inlineStr">
        <is>
          <t>GC</t>
        </is>
      </c>
      <c r="F25" s="7" t="inlineStr">
        <is>
          <t>Year 1</t>
        </is>
      </c>
      <c r="G25" s="20" t="n">
        <v>49000</v>
      </c>
      <c r="H25" s="20" t="n">
        <v>14700</v>
      </c>
      <c r="I25" s="21">
        <f>G25-H25</f>
        <v/>
      </c>
      <c r="J25" s="8">
        <f>IF(G25=0,0,H25/G25)</f>
        <v/>
      </c>
      <c r="K25" s="35" t="n">
        <v>3</v>
      </c>
      <c r="L25" s="8">
        <f>MIN(J25,1)</f>
        <v/>
      </c>
      <c r="M25" t="inlineStr">
        <is>
          <t>PNA - Repair failing lightweight concrete on catwalk</t>
        </is>
      </c>
      <c r="N25" s="7">
        <f>IF(E25="GC","1st Call","Other")</f>
        <v/>
      </c>
      <c r="O25" s="7">
        <f>IF(L25&gt;=1,"Complete",IF(L25&gt;0,"In Progress","Not Started"))</f>
        <v/>
      </c>
      <c r="Q25" s="35">
        <f>IFERROR(MID($A$1,FIND(" acq",$A$1)-4,4)*1,"")</f>
        <v/>
      </c>
      <c r="R25" s="7" t="n"/>
      <c r="S25" s="111" t="n"/>
    </row>
    <row r="26" ht="75" customHeight="1">
      <c r="A26" s="17" t="n">
        <v>30</v>
      </c>
      <c r="C26" s="7" t="inlineStr">
        <is>
          <t>Tree Trimming</t>
        </is>
      </c>
      <c r="D26" s="40" t="inlineStr">
        <is>
          <t>PNA - Tree trim, get overgrowth off buildings</t>
        </is>
      </c>
      <c r="E26" s="41" t="inlineStr">
        <is>
          <t>GC</t>
        </is>
      </c>
      <c r="F26" s="7" t="inlineStr">
        <is>
          <t>Year 1</t>
        </is>
      </c>
      <c r="G26" s="20" t="n">
        <v>48000</v>
      </c>
      <c r="H26" s="20" t="n">
        <v>14400</v>
      </c>
      <c r="I26" s="21">
        <f>G26-H26</f>
        <v/>
      </c>
      <c r="J26" s="8">
        <f>IF(G26=0,0,H26/G26)</f>
        <v/>
      </c>
      <c r="K26" s="35" t="n">
        <v>3</v>
      </c>
      <c r="L26" s="8">
        <f>MIN(J26,1)</f>
        <v/>
      </c>
      <c r="M26" t="inlineStr">
        <is>
          <t>PNA - Tree trim, get overgrowth off buildings</t>
        </is>
      </c>
      <c r="N26" s="7">
        <f>IF(E26="GC","1st Call","Other")</f>
        <v/>
      </c>
      <c r="O26" s="7">
        <f>IF(L26&gt;=1,"Complete",IF(L26&gt;0,"In Progress","Not Started"))</f>
        <v/>
      </c>
      <c r="Q26" s="35">
        <f>IFERROR(MID($A$1,FIND(" acq",$A$1)-4,4)*1,"")</f>
        <v/>
      </c>
      <c r="R26" s="7" t="n"/>
      <c r="S26" s="111" t="n"/>
    </row>
    <row r="27" ht="75" customHeight="1">
      <c r="A27" s="7" t="n">
        <v>105</v>
      </c>
      <c r="C27" s="7" t="inlineStr">
        <is>
          <t>Lighing controller system</t>
        </is>
      </c>
      <c r="D27" s="40" t="inlineStr">
        <is>
          <t>PNA - Common area light fixtures (building light LED retrofit)</t>
        </is>
      </c>
      <c r="E27" s="41" t="inlineStr">
        <is>
          <t>GC</t>
        </is>
      </c>
      <c r="F27" s="7" t="inlineStr">
        <is>
          <t>Year 1</t>
        </is>
      </c>
      <c r="G27" s="20" t="n">
        <v>46000</v>
      </c>
      <c r="H27" s="20" t="n">
        <v>13800</v>
      </c>
      <c r="I27" s="21">
        <f>G27-H27</f>
        <v/>
      </c>
      <c r="J27" s="8">
        <f>IF(G27=0,0,H27/G27)</f>
        <v/>
      </c>
      <c r="K27" s="35" t="n">
        <v>3</v>
      </c>
      <c r="L27" s="8">
        <f>MIN(J27,1)</f>
        <v/>
      </c>
      <c r="M27" t="inlineStr">
        <is>
          <t>PNA - Common area light fixtures (building light LED retrofit)</t>
        </is>
      </c>
      <c r="N27" s="7">
        <f>IF(E27="GC","1st Call","Other")</f>
        <v/>
      </c>
      <c r="O27" s="7">
        <f>IF(L27&gt;=1,"Complete",IF(L27&gt;0,"In Progress","Not Started"))</f>
        <v/>
      </c>
      <c r="Q27" s="35">
        <f>IFERROR(MID($A$1,FIND(" acq",$A$1)-4,4)*1,"")</f>
        <v/>
      </c>
      <c r="R27" s="7" t="n"/>
      <c r="S27" s="111" t="n"/>
    </row>
    <row r="28" ht="75" customHeight="1">
      <c r="A28" s="17" t="n">
        <v>145</v>
      </c>
      <c r="C28" s="7" t="inlineStr">
        <is>
          <t>Golf Cart</t>
        </is>
      </c>
      <c r="D28" s="40" t="inlineStr">
        <is>
          <t>Concept Walk - 3 golf carts</t>
        </is>
      </c>
      <c r="E28" s="67" t="inlineStr">
        <is>
          <t>Capex</t>
        </is>
      </c>
      <c r="F28" s="7" t="inlineStr">
        <is>
          <t>Year 1</t>
        </is>
      </c>
      <c r="G28" s="20" t="n">
        <v>45000</v>
      </c>
      <c r="H28" s="20" t="n">
        <v>0</v>
      </c>
      <c r="I28" s="21">
        <f>G28-H28</f>
        <v/>
      </c>
      <c r="J28" s="8">
        <f>IF(G28=0,0,H28/G28)</f>
        <v/>
      </c>
      <c r="K28" s="35" t="inlineStr">
        <is>
          <t>N/A</t>
        </is>
      </c>
      <c r="L28" s="8">
        <f>MIN(J28,1)</f>
        <v/>
      </c>
      <c r="M28" t="inlineStr">
        <is>
          <t>Concept Walk - 3 golf carts</t>
        </is>
      </c>
      <c r="N28" s="7">
        <f>IF(E28="GC","1st Call","Other")</f>
        <v/>
      </c>
      <c r="O28" s="7">
        <f>IF(L28&gt;=1,"Complete",IF(L28&gt;0,"In Progress","Not Started"))</f>
        <v/>
      </c>
      <c r="P28" s="95" t="inlineStr">
        <is>
          <t>May need to use some funds for mailboxes</t>
        </is>
      </c>
      <c r="Q28" s="35">
        <f>IFERROR(MID($A$1,FIND(" acq",$A$1)-4,4)*1,"")</f>
        <v/>
      </c>
      <c r="R28" s="7" t="n"/>
      <c r="S28" s="111" t="n"/>
    </row>
    <row r="29" ht="75" customHeight="1">
      <c r="A29" s="7" t="n">
        <v>22</v>
      </c>
      <c r="C29" s="7" t="inlineStr">
        <is>
          <t>Sidewalks and curbs</t>
        </is>
      </c>
      <c r="D29" s="40" t="inlineStr">
        <is>
          <t>PNA - Replace failing areas of sidewalk
LPCA - Trip hazards at concrete walkway</t>
        </is>
      </c>
      <c r="E29" s="41" t="inlineStr">
        <is>
          <t>GC</t>
        </is>
      </c>
      <c r="F29" s="7" t="inlineStr">
        <is>
          <t>Year 1</t>
        </is>
      </c>
      <c r="G29" s="20" t="n">
        <v>42000</v>
      </c>
      <c r="H29" s="20" t="n">
        <v>12600</v>
      </c>
      <c r="I29" s="21">
        <f>G29-H29</f>
        <v/>
      </c>
      <c r="J29" s="8">
        <f>IF(G29=0,0,H29/G29)</f>
        <v/>
      </c>
      <c r="K29" s="35" t="n">
        <v>3</v>
      </c>
      <c r="L29" s="8">
        <f>MIN(J29,1)</f>
        <v/>
      </c>
      <c r="M29" t="inlineStr">
        <is>
          <t>PNA - Replace failing areas of sidewalk
LPCA - Trip hazards at concrete walkway</t>
        </is>
      </c>
      <c r="N29" s="7">
        <f>IF(E29="GC","1st Call","Other")</f>
        <v/>
      </c>
      <c r="O29" s="7">
        <f>IF(L29&gt;=1,"Complete",IF(L29&gt;0,"In Progress","Not Started"))</f>
        <v/>
      </c>
      <c r="Q29" s="35">
        <f>IFERROR(MID($A$1,FIND(" acq",$A$1)-4,4)*1,"")</f>
        <v/>
      </c>
      <c r="R29" s="7" t="n"/>
      <c r="S29" s="131" t="n">
        <v>46238</v>
      </c>
    </row>
    <row r="30" ht="75" customHeight="1">
      <c r="A30" s="17" t="n">
        <v>32</v>
      </c>
      <c r="C30" s="7" t="inlineStr">
        <is>
          <t>Dumpster enclosures</t>
        </is>
      </c>
      <c r="D30" s="40" t="inlineStr">
        <is>
          <t>PNA - Repair dumpster enclosures</t>
        </is>
      </c>
      <c r="E30" s="41" t="inlineStr">
        <is>
          <t>GC</t>
        </is>
      </c>
      <c r="F30" s="7" t="inlineStr">
        <is>
          <t>Year 1</t>
        </is>
      </c>
      <c r="G30" s="20" t="n">
        <v>42000</v>
      </c>
      <c r="H30" s="20" t="n">
        <v>12600</v>
      </c>
      <c r="I30" s="21">
        <f>G30-H30</f>
        <v/>
      </c>
      <c r="J30" s="8">
        <f>IF(G30=0,0,H30/G30)</f>
        <v/>
      </c>
      <c r="K30" s="35" t="n">
        <v>3</v>
      </c>
      <c r="L30" s="8">
        <f>MIN(J30,1)</f>
        <v/>
      </c>
      <c r="M30" t="inlineStr">
        <is>
          <t>PNA - Repair dumpster enclosures</t>
        </is>
      </c>
      <c r="N30" s="7">
        <f>IF(E30="GC","1st Call","Other")</f>
        <v/>
      </c>
      <c r="O30" s="7">
        <f>IF(L30&gt;=1,"Complete",IF(L30&gt;0,"In Progress","Not Started"))</f>
        <v/>
      </c>
      <c r="Q30" s="35">
        <f>IFERROR(MID($A$1,FIND(" acq",$A$1)-4,4)*1,"")</f>
        <v/>
      </c>
      <c r="R30" s="7" t="n"/>
      <c r="S30" s="111" t="n"/>
    </row>
    <row r="31" ht="75" customHeight="1">
      <c r="A31" s="7" t="n">
        <v>28</v>
      </c>
      <c r="C31" s="7" t="inlineStr">
        <is>
          <t>Landscape irrigation</t>
        </is>
      </c>
      <c r="D31" s="40" t="inlineStr">
        <is>
          <t>Concept Walk - Irrigation
LPCA - Irrigation</t>
        </is>
      </c>
      <c r="E31" s="41" t="inlineStr">
        <is>
          <t>GC</t>
        </is>
      </c>
      <c r="F31" s="7" t="inlineStr">
        <is>
          <t>Year 1</t>
        </is>
      </c>
      <c r="G31" s="20" t="n">
        <v>40000</v>
      </c>
      <c r="H31" s="20" t="n">
        <v>300</v>
      </c>
      <c r="I31" s="21">
        <f>G31-H31</f>
        <v/>
      </c>
      <c r="J31" s="8">
        <f>IF(G31=0,0,H31/G31)</f>
        <v/>
      </c>
      <c r="K31" s="35" t="n">
        <v>3</v>
      </c>
      <c r="L31" s="8">
        <f>MIN(J31,1)</f>
        <v/>
      </c>
      <c r="M31" t="inlineStr">
        <is>
          <t>Concept Walk - Irrigation
LPCA - Irrigation</t>
        </is>
      </c>
      <c r="N31" s="7">
        <f>IF(E31="GC","1st Call","Other")</f>
        <v/>
      </c>
      <c r="O31" s="7">
        <f>IF(L31&gt;=1,"Complete",IF(L31&gt;0,"In Progress","Not Started"))</f>
        <v/>
      </c>
      <c r="Q31" s="35">
        <f>IFERROR(MID($A$1,FIND(" acq",$A$1)-4,4)*1,"")</f>
        <v/>
      </c>
      <c r="R31" s="7" t="n"/>
      <c r="S31" s="131" t="n">
        <v>46513</v>
      </c>
    </row>
    <row r="32" ht="75" customHeight="1">
      <c r="A32" s="17" t="n">
        <v>103</v>
      </c>
      <c r="C32" s="7" t="inlineStr">
        <is>
          <t>Pole lighting</t>
        </is>
      </c>
      <c r="D32" s="40" t="inlineStr">
        <is>
          <t>PNA - Replace with LED fixture</t>
        </is>
      </c>
      <c r="E32" s="41" t="inlineStr">
        <is>
          <t>GC</t>
        </is>
      </c>
      <c r="F32" s="7" t="inlineStr">
        <is>
          <t>Year 1</t>
        </is>
      </c>
      <c r="G32" s="20" t="n">
        <v>39000</v>
      </c>
      <c r="H32" s="20" t="n">
        <v>11700</v>
      </c>
      <c r="I32" s="21">
        <f>G32-H32</f>
        <v/>
      </c>
      <c r="J32" s="8">
        <f>IF(G32=0,0,H32/G32)</f>
        <v/>
      </c>
      <c r="K32" s="35" t="n">
        <v>3</v>
      </c>
      <c r="L32" s="8">
        <f>MIN(J32,1)</f>
        <v/>
      </c>
      <c r="M32" t="inlineStr">
        <is>
          <t>PNA - Replace with LED fixture</t>
        </is>
      </c>
      <c r="N32" s="7">
        <f>IF(E32="GC","1st Call","Other")</f>
        <v/>
      </c>
      <c r="O32" s="7">
        <f>IF(L32&gt;=1,"Complete",IF(L32&gt;0,"In Progress","Not Started"))</f>
        <v/>
      </c>
      <c r="Q32" s="35">
        <f>IFERROR(MID($A$1,FIND(" acq",$A$1)-4,4)*1,"")</f>
        <v/>
      </c>
      <c r="R32" s="7" t="n"/>
      <c r="S32" s="111" t="n"/>
    </row>
    <row r="33" ht="75" customHeight="1">
      <c r="A33" s="7" t="n">
        <v>150</v>
      </c>
      <c r="C33" s="7" t="inlineStr">
        <is>
          <t>Swimming pool resurface</t>
        </is>
      </c>
      <c r="D33" s="40" t="inlineStr">
        <is>
          <t>PNA - Resurface the pool and hot tub at the leasing office</t>
        </is>
      </c>
      <c r="E33" s="41" t="inlineStr">
        <is>
          <t>GC</t>
        </is>
      </c>
      <c r="F33" s="7" t="inlineStr">
        <is>
          <t>Year 1</t>
        </is>
      </c>
      <c r="G33" s="20" t="n">
        <v>38000</v>
      </c>
      <c r="H33" s="20" t="n">
        <v>11400</v>
      </c>
      <c r="I33" s="21">
        <f>G33-H33</f>
        <v/>
      </c>
      <c r="J33" s="8">
        <f>IF(G33=0,0,H33/G33)</f>
        <v/>
      </c>
      <c r="K33" s="35" t="n">
        <v>3</v>
      </c>
      <c r="L33" s="8">
        <f>MIN(J33,1)</f>
        <v/>
      </c>
      <c r="M33" t="inlineStr">
        <is>
          <t>PNA - Resurface the pool and hot tub at the leasing office</t>
        </is>
      </c>
      <c r="N33" s="7">
        <f>IF(E33="GC","1st Call","Other")</f>
        <v/>
      </c>
      <c r="O33" s="7">
        <f>IF(L33&gt;=1,"Complete",IF(L33&gt;0,"In Progress","Not Started"))</f>
        <v/>
      </c>
      <c r="Q33" s="35">
        <f>IFERROR(MID($A$1,FIND(" acq",$A$1)-4,4)*1,"")</f>
        <v/>
      </c>
      <c r="R33" s="7" t="n"/>
      <c r="S33" s="111" t="n"/>
    </row>
    <row r="34" ht="75" customHeight="1">
      <c r="A34" s="17" t="n">
        <v>126</v>
      </c>
      <c r="C34" s="7" t="inlineStr">
        <is>
          <t>Stovetop fire suppression</t>
        </is>
      </c>
      <c r="D34" s="40" t="inlineStr">
        <is>
          <t>PNA - Fire protection</t>
        </is>
      </c>
      <c r="E34" s="67" t="inlineStr">
        <is>
          <t>Capex</t>
        </is>
      </c>
      <c r="F34" s="7" t="inlineStr">
        <is>
          <t>Year 1</t>
        </is>
      </c>
      <c r="G34" s="20" t="n">
        <v>37632</v>
      </c>
      <c r="H34" s="20" t="n">
        <v>0</v>
      </c>
      <c r="I34" s="21">
        <f>G34-H34</f>
        <v/>
      </c>
      <c r="J34" s="8">
        <f>IF(G34=0,0,H34/G34)</f>
        <v/>
      </c>
      <c r="K34" s="35" t="inlineStr">
        <is>
          <t>N/A</t>
        </is>
      </c>
      <c r="L34" s="8">
        <f>MIN(J34,1)</f>
        <v/>
      </c>
      <c r="M34" t="inlineStr">
        <is>
          <t>PNA - Fire protection</t>
        </is>
      </c>
      <c r="N34" s="7">
        <f>IF(E34="GC","1st Call","Other")</f>
        <v/>
      </c>
      <c r="O34" s="7">
        <f>IF(L34&gt;=1,"Complete",IF(L34&gt;0,"In Progress","Not Started"))</f>
        <v/>
      </c>
      <c r="Q34" s="35">
        <f>IFERROR(MID($A$1,FIND(" acq",$A$1)-4,4)*1,"")</f>
        <v/>
      </c>
      <c r="R34" s="7" t="n"/>
      <c r="S34" s="111" t="n"/>
    </row>
    <row r="35" ht="75" customHeight="1">
      <c r="A35" s="7" t="n">
        <v>23</v>
      </c>
      <c r="C35" s="7" t="inlineStr">
        <is>
          <t>Detention pond fountain</t>
        </is>
      </c>
      <c r="D35" s="40" t="inlineStr">
        <is>
          <t>Concept Walk - Installation of 6 lake fountains</t>
        </is>
      </c>
      <c r="E35" s="41" t="inlineStr">
        <is>
          <t>GC</t>
        </is>
      </c>
      <c r="F35" s="7" t="inlineStr">
        <is>
          <t>Year 1</t>
        </is>
      </c>
      <c r="G35" s="20" t="n">
        <v>35000</v>
      </c>
      <c r="H35" s="20" t="n">
        <v>0</v>
      </c>
      <c r="I35" s="21">
        <f>G35-H35</f>
        <v/>
      </c>
      <c r="J35" s="8">
        <f>IF(G35=0,0,H35/G35)</f>
        <v/>
      </c>
      <c r="K35" s="35" t="n">
        <v>3</v>
      </c>
      <c r="L35" s="8">
        <f>MIN(J35,1)</f>
        <v/>
      </c>
      <c r="M35" t="inlineStr">
        <is>
          <t>Concept Walk - Installation of 6 lake fountains</t>
        </is>
      </c>
      <c r="N35" s="7">
        <f>IF(E35="GC","1st Call","Other")</f>
        <v/>
      </c>
      <c r="O35" s="7">
        <f>IF(L35&gt;=1,"Complete",IF(L35&gt;0,"In Progress","Not Started"))</f>
        <v/>
      </c>
      <c r="Q35" s="35">
        <f>IFERROR(MID($A$1,FIND(" acq",$A$1)-4,4)*1,"")</f>
        <v/>
      </c>
      <c r="R35" s="7" t="n"/>
      <c r="S35" s="111" t="n"/>
    </row>
    <row r="36" ht="75" customHeight="1">
      <c r="A36" s="17" t="n">
        <v>135</v>
      </c>
      <c r="C36" s="7" t="inlineStr">
        <is>
          <t>Model Unit</t>
        </is>
      </c>
      <c r="D36" s="40" t="inlineStr">
        <is>
          <t>Concept Walk - Update model to include appliances, cabinetry, flooring, &amp; fixtures</t>
        </is>
      </c>
      <c r="E36" s="67" t="inlineStr">
        <is>
          <t>Capex</t>
        </is>
      </c>
      <c r="F36" s="7" t="inlineStr">
        <is>
          <t>Year 1</t>
        </is>
      </c>
      <c r="G36" s="20" t="n">
        <v>35000</v>
      </c>
      <c r="H36" s="20" t="n">
        <v>0</v>
      </c>
      <c r="I36" s="21">
        <f>G36-H36</f>
        <v/>
      </c>
      <c r="J36" s="8">
        <f>IF(G36=0,0,H36/G36)</f>
        <v/>
      </c>
      <c r="K36" s="35" t="inlineStr">
        <is>
          <t>N/A</t>
        </is>
      </c>
      <c r="L36" s="8">
        <f>MIN(J36,1)</f>
        <v/>
      </c>
      <c r="M36" t="inlineStr">
        <is>
          <t>Concept Walk - Update model to include appliances, cabinetry, flooring, &amp; fixtures</t>
        </is>
      </c>
      <c r="N36" s="7">
        <f>IF(E36="GC","1st Call","Other")</f>
        <v/>
      </c>
      <c r="O36" s="7">
        <f>IF(L36&gt;=1,"Complete",IF(L36&gt;0,"In Progress","Not Started"))</f>
        <v/>
      </c>
      <c r="Q36" s="35">
        <f>IFERROR(MID($A$1,FIND(" acq",$A$1)-4,4)*1,"")</f>
        <v/>
      </c>
      <c r="R36" s="7" t="n"/>
      <c r="S36" s="111" t="n"/>
    </row>
    <row r="37" ht="75" customHeight="1">
      <c r="A37" s="7" t="n">
        <v>125</v>
      </c>
      <c r="C37" s="7" t="inlineStr">
        <is>
          <t>Drier vents</t>
        </is>
      </c>
      <c r="D37" s="40" t="inlineStr">
        <is>
          <t>PNA - Drier vents</t>
        </is>
      </c>
      <c r="E37" s="67" t="inlineStr">
        <is>
          <t>Capex</t>
        </is>
      </c>
      <c r="F37" s="7" t="inlineStr">
        <is>
          <t>Year 1</t>
        </is>
      </c>
      <c r="G37" s="20" t="n">
        <v>28800</v>
      </c>
      <c r="H37" s="20" t="n">
        <v>0</v>
      </c>
      <c r="I37" s="21">
        <f>G37-H37</f>
        <v/>
      </c>
      <c r="J37" s="8">
        <f>IF(G37=0,0,H37/G37)</f>
        <v/>
      </c>
      <c r="K37" s="35" t="inlineStr">
        <is>
          <t>N/A</t>
        </is>
      </c>
      <c r="L37" s="8">
        <f>MIN(J37,1)</f>
        <v/>
      </c>
      <c r="M37" t="inlineStr">
        <is>
          <t>PNA - Drier vents</t>
        </is>
      </c>
      <c r="N37" s="7">
        <f>IF(E37="GC","1st Call","Other")</f>
        <v/>
      </c>
      <c r="O37" s="7">
        <f>IF(L37&gt;=1,"Complete",IF(L37&gt;0,"In Progress","Not Started"))</f>
        <v/>
      </c>
      <c r="Q37" s="35">
        <f>IFERROR(MID($A$1,FIND(" acq",$A$1)-4,4)*1,"")</f>
        <v/>
      </c>
      <c r="R37" s="7" t="n"/>
      <c r="S37" s="111" t="n"/>
    </row>
    <row r="38" ht="75" customHeight="1">
      <c r="A38" s="17" t="n">
        <v>161</v>
      </c>
      <c r="C38" s="7" t="inlineStr">
        <is>
          <t>Playground area and equipment</t>
        </is>
      </c>
      <c r="D38" s="40" t="inlineStr">
        <is>
          <t>PNA - install fall zone borders and add fall zone material</t>
        </is>
      </c>
      <c r="E38" s="41" t="inlineStr">
        <is>
          <t>GC</t>
        </is>
      </c>
      <c r="F38" s="7" t="inlineStr">
        <is>
          <t>Year 1</t>
        </is>
      </c>
      <c r="G38" s="20" t="n">
        <v>28000</v>
      </c>
      <c r="H38" s="20" t="n">
        <v>8400</v>
      </c>
      <c r="I38" s="21">
        <f>G38-H38</f>
        <v/>
      </c>
      <c r="J38" s="8">
        <f>IF(G38=0,0,H38/G38)</f>
        <v/>
      </c>
      <c r="K38" s="35" t="n">
        <v>3</v>
      </c>
      <c r="L38" s="8">
        <f>MIN(J38,1)</f>
        <v/>
      </c>
      <c r="M38" t="inlineStr">
        <is>
          <t>PNA - install fall zone borders and add fall zone material</t>
        </is>
      </c>
      <c r="N38" s="7">
        <f>IF(E38="GC","1st Call","Other")</f>
        <v/>
      </c>
      <c r="O38" s="7">
        <f>IF(L38&gt;=1,"Complete",IF(L38&gt;0,"In Progress","Not Started"))</f>
        <v/>
      </c>
      <c r="Q38" s="35">
        <f>IFERROR(MID($A$1,FIND(" acq",$A$1)-4,4)*1,"")</f>
        <v/>
      </c>
      <c r="S38" s="112" t="n"/>
    </row>
    <row r="39" ht="75" customHeight="1">
      <c r="A39" s="7" t="n">
        <v>47</v>
      </c>
      <c r="C39" s="7" t="inlineStr">
        <is>
          <t>Expansion Joints</t>
        </is>
      </c>
      <c r="D39" s="40" t="inlineStr">
        <is>
          <t>PNA - Expansion joints</t>
        </is>
      </c>
      <c r="E39" s="41" t="inlineStr">
        <is>
          <t>GC</t>
        </is>
      </c>
      <c r="F39" s="7" t="inlineStr">
        <is>
          <t>Year 1</t>
        </is>
      </c>
      <c r="G39" s="20" t="n">
        <v>25000</v>
      </c>
      <c r="H39" s="20" t="n">
        <v>7500</v>
      </c>
      <c r="I39" s="21">
        <f>G39-H39</f>
        <v/>
      </c>
      <c r="J39" s="8">
        <f>IF(G39=0,0,H39/G39)</f>
        <v/>
      </c>
      <c r="K39" s="35" t="n">
        <v>3</v>
      </c>
      <c r="L39" s="18">
        <f>MIN(J39,1)</f>
        <v/>
      </c>
      <c r="M39" s="48" t="inlineStr">
        <is>
          <t>PNA - Expansion joints</t>
        </is>
      </c>
      <c r="N39" s="48">
        <f>IF(E39="GC","1st Call","Other")</f>
        <v/>
      </c>
      <c r="O39" s="48">
        <f>IF(L39&gt;=1,"Complete",IF(L39&gt;0,"In Progress","Not Started"))</f>
        <v/>
      </c>
      <c r="P39" s="48" t="n"/>
      <c r="Q39" s="70">
        <f>IFERROR(MID($A$1,FIND(" acq",$A$1)-4,4)*1,"")</f>
        <v/>
      </c>
      <c r="S39" s="112" t="n"/>
    </row>
    <row r="40" ht="75" customHeight="1">
      <c r="A40" s="17" t="n">
        <v>17</v>
      </c>
      <c r="C40" s="7" t="inlineStr">
        <is>
          <t>Storm sewer piping and drains</t>
        </is>
      </c>
      <c r="D40" s="40" t="inlineStr">
        <is>
          <t>PNA - Clean storm drains throughout property</t>
        </is>
      </c>
      <c r="E40" s="41" t="inlineStr">
        <is>
          <t>GC</t>
        </is>
      </c>
      <c r="F40" s="7" t="inlineStr">
        <is>
          <t>Year 1</t>
        </is>
      </c>
      <c r="G40" s="20" t="n">
        <v>24000</v>
      </c>
      <c r="H40" s="20" t="n">
        <v>7200</v>
      </c>
      <c r="I40" s="21">
        <f>G40-H40</f>
        <v/>
      </c>
      <c r="J40" s="8">
        <f>IF(G40=0,0,H40/G40)</f>
        <v/>
      </c>
      <c r="K40" s="35" t="n">
        <v>3</v>
      </c>
      <c r="L40" s="8">
        <f>MIN(J40,1)</f>
        <v/>
      </c>
      <c r="M40" t="inlineStr">
        <is>
          <t>PNA - Clean storm drains throughout property</t>
        </is>
      </c>
      <c r="N40" s="7">
        <f>IF(E40="GC","1st Call","Other")</f>
        <v/>
      </c>
      <c r="O40" s="7">
        <f>IF(L40&gt;=1,"Complete",IF(L40&gt;0,"In Progress","Not Started"))</f>
        <v/>
      </c>
      <c r="Q40" s="35">
        <f>IFERROR(MID($A$1,FIND(" acq",$A$1)-4,4)*1,"")</f>
        <v/>
      </c>
      <c r="S40" s="112" t="n"/>
    </row>
    <row r="41" ht="75" customHeight="1">
      <c r="A41" s="7" t="n">
        <v>20</v>
      </c>
      <c r="C41" s="7" t="inlineStr">
        <is>
          <t>Stripe parking areas</t>
        </is>
      </c>
      <c r="D41" s="40" t="inlineStr">
        <is>
          <t>PNA - Stripe parking areas</t>
        </is>
      </c>
      <c r="E41" s="41" t="inlineStr">
        <is>
          <t>GC</t>
        </is>
      </c>
      <c r="F41" s="7" t="inlineStr">
        <is>
          <t>Year 1</t>
        </is>
      </c>
      <c r="G41" s="20" t="n">
        <v>24000</v>
      </c>
      <c r="H41" s="20" t="n">
        <v>7200</v>
      </c>
      <c r="I41" s="21">
        <f>G41-H41</f>
        <v/>
      </c>
      <c r="J41" s="8">
        <f>IF(G41=0,0,H41/G41)</f>
        <v/>
      </c>
      <c r="K41" s="35" t="n">
        <v>3</v>
      </c>
      <c r="L41" s="8">
        <f>MIN(J41,1)</f>
        <v/>
      </c>
      <c r="M41" t="inlineStr">
        <is>
          <t>PNA - Stripe parking areas</t>
        </is>
      </c>
      <c r="N41" s="7">
        <f>IF(E41="GC","1st Call","Other")</f>
        <v/>
      </c>
      <c r="O41" s="7">
        <f>IF(L41&gt;=1,"Complete",IF(L41&gt;0,"In Progress","Not Started"))</f>
        <v/>
      </c>
      <c r="Q41" s="35">
        <f>IFERROR(MID($A$1,FIND(" acq",$A$1)-4,4)*1,"")</f>
        <v/>
      </c>
      <c r="S41" s="112" t="n"/>
    </row>
    <row r="42" ht="75" customHeight="1">
      <c r="A42" s="17" t="n">
        <v>59</v>
      </c>
      <c r="C42" s="7" t="inlineStr">
        <is>
          <t xml:space="preserve">Sealants &amp; caulking </t>
        </is>
      </c>
      <c r="D42" s="40" t="inlineStr">
        <is>
          <t>PNA - Sealants &amp; caulking</t>
        </is>
      </c>
      <c r="E42" s="41" t="inlineStr">
        <is>
          <t>GC</t>
        </is>
      </c>
      <c r="F42" s="7" t="inlineStr">
        <is>
          <t>Year 1</t>
        </is>
      </c>
      <c r="G42" s="20" t="n">
        <v>24000</v>
      </c>
      <c r="H42" s="20" t="n">
        <v>7200</v>
      </c>
      <c r="I42" s="21">
        <f>G42-H42</f>
        <v/>
      </c>
      <c r="J42" s="8">
        <f>IF(G42=0,0,H42/G42)</f>
        <v/>
      </c>
      <c r="K42" s="35" t="n">
        <v>3</v>
      </c>
      <c r="L42" s="8">
        <f>MIN(J42,1)</f>
        <v/>
      </c>
      <c r="M42" t="inlineStr">
        <is>
          <t>PNA - Sealants &amp; caulking</t>
        </is>
      </c>
      <c r="N42" s="7">
        <f>IF(E42="GC","1st Call","Other")</f>
        <v/>
      </c>
      <c r="O42" s="7">
        <f>IF(L42&gt;=1,"Complete",IF(L42&gt;0,"In Progress","Not Started"))</f>
        <v/>
      </c>
      <c r="Q42" s="35">
        <f>IFERROR(MID($A$1,FIND(" acq",$A$1)-4,4)*1,"")</f>
        <v/>
      </c>
      <c r="S42" s="112" t="n"/>
    </row>
    <row r="43" ht="75" customHeight="1">
      <c r="A43" s="7" t="n">
        <v>94</v>
      </c>
      <c r="C43" s="7" t="inlineStr">
        <is>
          <t>HVAC pipe insulation</t>
        </is>
      </c>
      <c r="D43" s="40" t="inlineStr">
        <is>
          <t>PNA - Install linset insulation</t>
        </is>
      </c>
      <c r="E43" s="41" t="inlineStr">
        <is>
          <t>GC</t>
        </is>
      </c>
      <c r="F43" s="7" t="inlineStr">
        <is>
          <t>Year 1</t>
        </is>
      </c>
      <c r="G43" s="20" t="n">
        <v>24000</v>
      </c>
      <c r="H43" s="20" t="n">
        <v>7200</v>
      </c>
      <c r="I43" s="21">
        <f>G43-H43</f>
        <v/>
      </c>
      <c r="J43" s="8">
        <f>IF(G43=0,0,H43/G43)</f>
        <v/>
      </c>
      <c r="K43" s="35" t="n">
        <v>3</v>
      </c>
      <c r="L43" s="8">
        <f>MIN(J43,1)</f>
        <v/>
      </c>
      <c r="M43" t="inlineStr">
        <is>
          <t>PNA - Install linset insulation</t>
        </is>
      </c>
      <c r="N43" s="7">
        <f>IF(E43="GC","1st Call","Other")</f>
        <v/>
      </c>
      <c r="O43" s="7">
        <f>IF(L43&gt;=1,"Complete",IF(L43&gt;0,"In Progress","Not Started"))</f>
        <v/>
      </c>
      <c r="Q43" s="35">
        <f>IFERROR(MID($A$1,FIND(" acq",$A$1)-4,4)*1,"")</f>
        <v/>
      </c>
      <c r="S43" s="112" t="n"/>
    </row>
    <row r="44" ht="75" customHeight="1">
      <c r="A44" s="17" t="n">
        <v>41</v>
      </c>
      <c r="C44" s="7" t="inlineStr">
        <is>
          <t>Termite damage repairs</t>
        </is>
      </c>
      <c r="D44" s="40" t="inlineStr">
        <is>
          <t>LPCA - WDO Repairs</t>
        </is>
      </c>
      <c r="E44" s="41" t="inlineStr">
        <is>
          <t>GC</t>
        </is>
      </c>
      <c r="F44" s="7" t="inlineStr">
        <is>
          <t>Year 1</t>
        </is>
      </c>
      <c r="G44" s="20" t="n">
        <v>19500</v>
      </c>
      <c r="H44" s="20" t="n">
        <v>5850</v>
      </c>
      <c r="I44" s="21">
        <f>G44-H44</f>
        <v/>
      </c>
      <c r="J44" s="8">
        <f>IF(G44=0,0,H44/G44)</f>
        <v/>
      </c>
      <c r="K44" s="35" t="n">
        <v>3</v>
      </c>
      <c r="L44" s="8">
        <f>MIN(J44,1)</f>
        <v/>
      </c>
      <c r="M44" t="inlineStr">
        <is>
          <t>LPCA - WDO Repairs</t>
        </is>
      </c>
      <c r="N44" s="7">
        <f>IF(E44="GC","1st Call","Other")</f>
        <v/>
      </c>
      <c r="O44" s="7">
        <f>IF(L44&gt;=1,"Complete",IF(L44&gt;0,"In Progress","Not Started"))</f>
        <v/>
      </c>
      <c r="Q44" s="35">
        <f>IFERROR(MID($A$1,FIND(" acq",$A$1)-4,4)*1,"")</f>
        <v/>
      </c>
      <c r="S44" s="132" t="n">
        <v>46513</v>
      </c>
    </row>
    <row r="45" ht="75" customHeight="1">
      <c r="A45" s="7" t="n">
        <v>21</v>
      </c>
      <c r="C45" s="7" t="inlineStr">
        <is>
          <t>ADA parking &amp; ramps</t>
        </is>
      </c>
      <c r="D45" s="40" t="inlineStr">
        <is>
          <t>PNA - Repairs to failing ADA ramps
LPCA - ADA van-accessible parking</t>
        </is>
      </c>
      <c r="E45" s="41" t="inlineStr">
        <is>
          <t>GC</t>
        </is>
      </c>
      <c r="F45" s="7" t="inlineStr">
        <is>
          <t>Year 1</t>
        </is>
      </c>
      <c r="G45" s="20" t="n">
        <v>18000</v>
      </c>
      <c r="H45" s="20" t="n">
        <v>5400</v>
      </c>
      <c r="I45" s="21">
        <f>G45-H45</f>
        <v/>
      </c>
      <c r="J45" s="8">
        <f>IF(G45=0,0,H45/G45)</f>
        <v/>
      </c>
      <c r="K45" s="35" t="n">
        <v>3</v>
      </c>
      <c r="L45" s="8">
        <f>MIN(J45,1)</f>
        <v/>
      </c>
      <c r="M45" t="inlineStr">
        <is>
          <t>PNA - Repairs to failing ADA ramps
LPCA - ADA van-accessible parking</t>
        </is>
      </c>
      <c r="N45" s="7">
        <f>IF(E45="GC","1st Call","Other")</f>
        <v/>
      </c>
      <c r="O45" s="7">
        <f>IF(L45&gt;=1,"Complete",IF(L45&gt;0,"In Progress","Not Started"))</f>
        <v/>
      </c>
      <c r="Q45" s="35">
        <f>IFERROR(MID($A$1,FIND(" acq",$A$1)-4,4)*1,"")</f>
        <v/>
      </c>
      <c r="S45" s="132" t="n">
        <v>46513</v>
      </c>
    </row>
    <row r="46" ht="75" customHeight="1">
      <c r="A46" s="17" t="n">
        <v>152</v>
      </c>
      <c r="C46" s="7" t="inlineStr">
        <is>
          <t>Swimming pool deck</t>
        </is>
      </c>
      <c r="D46" s="40" t="inlineStr">
        <is>
          <t>PNA - Powerwash decking on both pools</t>
        </is>
      </c>
      <c r="E46" s="41" t="inlineStr">
        <is>
          <t>GC</t>
        </is>
      </c>
      <c r="F46" s="7" t="inlineStr">
        <is>
          <t>Year 1</t>
        </is>
      </c>
      <c r="G46" s="20" t="n">
        <v>18000</v>
      </c>
      <c r="H46" s="20" t="n">
        <v>5400</v>
      </c>
      <c r="I46" s="21">
        <f>G46-H46</f>
        <v/>
      </c>
      <c r="J46" s="8">
        <f>IF(G46=0,0,H46/G46)</f>
        <v/>
      </c>
      <c r="K46" s="35" t="n">
        <v>3</v>
      </c>
      <c r="L46" s="8">
        <f>MIN(J46,1)</f>
        <v/>
      </c>
      <c r="M46" t="inlineStr">
        <is>
          <t>PNA - Powerwash decking on both pools</t>
        </is>
      </c>
      <c r="N46" s="7">
        <f>IF(E46="GC","1st Call","Other")</f>
        <v/>
      </c>
      <c r="O46" s="7">
        <f>IF(L46&gt;=1,"Complete",IF(L46&gt;0,"In Progress","Not Started"))</f>
        <v/>
      </c>
      <c r="Q46" s="35">
        <f>IFERROR(MID($A$1,FIND(" acq",$A$1)-4,4)*1,"")</f>
        <v/>
      </c>
      <c r="S46" s="112" t="n"/>
    </row>
    <row r="47" ht="75" customHeight="1">
      <c r="A47" s="7" t="n">
        <v>53</v>
      </c>
      <c r="C47" s="95" t="inlineStr">
        <is>
          <t>Modified bitumen membrane repairs / replacement</t>
        </is>
      </c>
      <c r="D47" s="40" t="inlineStr">
        <is>
          <t>PNA - Replace the modified bit roofing on racquetball structures</t>
        </is>
      </c>
      <c r="E47" s="41" t="inlineStr">
        <is>
          <t>GC</t>
        </is>
      </c>
      <c r="F47" s="7" t="inlineStr">
        <is>
          <t>Year 1</t>
        </is>
      </c>
      <c r="G47" s="20" t="n">
        <v>16500</v>
      </c>
      <c r="H47" s="20" t="n">
        <v>4950</v>
      </c>
      <c r="I47" s="21">
        <f>G47-H47</f>
        <v/>
      </c>
      <c r="J47" s="8">
        <f>IF(G47=0,0,H47/G47)</f>
        <v/>
      </c>
      <c r="K47" s="35" t="n">
        <v>3</v>
      </c>
      <c r="L47" s="8">
        <f>MIN(J47,1)</f>
        <v/>
      </c>
      <c r="M47" t="inlineStr">
        <is>
          <t>PNA - Replace the modified bit roofing on racquetball structures</t>
        </is>
      </c>
      <c r="N47" s="7">
        <f>IF(E47="GC","1st Call","Other")</f>
        <v/>
      </c>
      <c r="O47" s="7">
        <f>IF(L47&gt;=1,"Complete",IF(L47&gt;0,"In Progress","Not Started"))</f>
        <v/>
      </c>
      <c r="Q47" s="35">
        <f>IFERROR(MID($A$1,FIND(" acq",$A$1)-4,4)*1,"")</f>
        <v/>
      </c>
      <c r="S47" s="112" t="n"/>
    </row>
    <row r="48" ht="75" customHeight="1">
      <c r="A48" s="17" t="n">
        <v>98</v>
      </c>
      <c r="C48" s="7" t="inlineStr">
        <is>
          <t>Electrical distribution - exterior</t>
        </is>
      </c>
      <c r="D48" s="40" t="inlineStr">
        <is>
          <t>PNA - Electrical distribution
LPCA - Electrical (open electrical boxes were observed near irrigation piping)</t>
        </is>
      </c>
      <c r="E48" s="41" t="inlineStr">
        <is>
          <t>GC</t>
        </is>
      </c>
      <c r="F48" s="7" t="inlineStr">
        <is>
          <t>Year 1</t>
        </is>
      </c>
      <c r="G48" s="20" t="n">
        <v>12000</v>
      </c>
      <c r="H48" s="20" t="n">
        <v>3600</v>
      </c>
      <c r="I48" s="21">
        <f>G48-H48</f>
        <v/>
      </c>
      <c r="J48" s="8">
        <f>IF(G48=0,0,H48/G48)</f>
        <v/>
      </c>
      <c r="K48" s="35" t="n">
        <v>3</v>
      </c>
      <c r="L48" s="8">
        <f>MIN(J48,1)</f>
        <v/>
      </c>
      <c r="M48" t="inlineStr">
        <is>
          <t>PNA - Electrical distribution
LPCA - Electrical (open electrical boxes were observed near irrigation piping)</t>
        </is>
      </c>
      <c r="N48" s="7">
        <f>IF(E48="GC","1st Call","Other")</f>
        <v/>
      </c>
      <c r="O48" s="7">
        <f>IF(L48&gt;=1,"Complete",IF(L48&gt;0,"In Progress","Not Started"))</f>
        <v/>
      </c>
      <c r="Q48" s="35">
        <f>IFERROR(MID($A$1,FIND(" acq",$A$1)-4,4)*1,"")</f>
        <v/>
      </c>
      <c r="S48" s="132" t="n">
        <v>46238</v>
      </c>
    </row>
    <row r="49" ht="75" customHeight="1">
      <c r="A49" s="7" t="n">
        <v>151</v>
      </c>
      <c r="C49" s="7" t="inlineStr">
        <is>
          <t>Swimming pool coping and tile</t>
        </is>
      </c>
      <c r="D49" s="40" t="inlineStr">
        <is>
          <t>PNA - Replace swimming pool coping</t>
        </is>
      </c>
      <c r="E49" s="41" t="inlineStr">
        <is>
          <t>GC</t>
        </is>
      </c>
      <c r="F49" s="7" t="inlineStr">
        <is>
          <t>Year 1</t>
        </is>
      </c>
      <c r="G49" s="20" t="n">
        <v>12000</v>
      </c>
      <c r="H49" s="20" t="n">
        <v>3600</v>
      </c>
      <c r="I49" s="21">
        <f>G49-H49</f>
        <v/>
      </c>
      <c r="J49" s="8">
        <f>IF(G49=0,0,H49/G49)</f>
        <v/>
      </c>
      <c r="K49" s="35" t="n">
        <v>3</v>
      </c>
      <c r="L49" s="8">
        <f>MIN(J49,1)</f>
        <v/>
      </c>
      <c r="M49" t="inlineStr">
        <is>
          <t>PNA - Replace swimming pool coping</t>
        </is>
      </c>
      <c r="N49" s="7">
        <f>IF(E49="GC","1st Call","Other")</f>
        <v/>
      </c>
      <c r="O49" s="7">
        <f>IF(L49&gt;=1,"Complete",IF(L49&gt;0,"In Progress","Not Started"))</f>
        <v/>
      </c>
      <c r="Q49" s="35">
        <f>IFERROR(MID($A$1,FIND(" acq",$A$1)-4,4)*1,"")</f>
        <v/>
      </c>
      <c r="S49" s="112" t="n"/>
    </row>
    <row r="50" ht="75" customHeight="1">
      <c r="A50" s="17" t="n">
        <v>127</v>
      </c>
      <c r="C50" s="7" t="inlineStr">
        <is>
          <t>Interior microbial growth treatment</t>
        </is>
      </c>
      <c r="D50" s="40" t="inlineStr">
        <is>
          <t>LPCA - Localized water staining was observed at the ceiling of Unit 103.The unit appears to currently be used for miscellaneous storage by site maintenance. Repair of the noted issue and refurbishment of the interior finishes is recommended.</t>
        </is>
      </c>
      <c r="E50" s="69" t="inlineStr">
        <is>
          <t>PMC</t>
        </is>
      </c>
      <c r="F50" s="7" t="inlineStr">
        <is>
          <t>Year 1</t>
        </is>
      </c>
      <c r="G50" s="20" t="n">
        <v>1000</v>
      </c>
      <c r="H50" s="20" t="n">
        <v>0</v>
      </c>
      <c r="I50" s="21">
        <f>G50-H50</f>
        <v/>
      </c>
      <c r="J50" s="8">
        <f>IF(G50=0,0,H50/G50)</f>
        <v/>
      </c>
      <c r="K50" s="35" t="inlineStr">
        <is>
          <t>N/A</t>
        </is>
      </c>
      <c r="L50" s="8">
        <f>MIN(J50,1)</f>
        <v/>
      </c>
      <c r="M50" t="inlineStr">
        <is>
          <t>LPCA - Localized water staining was observed at the ceiling of Unit 103.The unit appears to currently be used for miscellaneous storage by site maintenance. Repair of the noted issue and refurbishment</t>
        </is>
      </c>
      <c r="N50" s="7">
        <f>IF(E50="GC","1st Call","Other")</f>
        <v/>
      </c>
      <c r="O50" s="7">
        <f>IF(L50&gt;=1,"Complete",IF(L50&gt;0,"In Progress","Not Started"))</f>
        <v/>
      </c>
      <c r="Q50" s="35">
        <f>IFERROR(MID($A$1,FIND(" acq",$A$1)-4,4)*1,"")</f>
        <v/>
      </c>
      <c r="S50" s="132" t="n">
        <v>46513</v>
      </c>
    </row>
    <row r="51" ht="15" customHeight="1">
      <c r="D51" s="40" t="n"/>
      <c r="E51" s="69" t="n"/>
      <c r="G51" s="20" t="n"/>
      <c r="H51" s="20" t="n"/>
      <c r="I51" s="21" t="n"/>
      <c r="J51" s="8" t="n"/>
      <c r="K51" s="35" t="n"/>
      <c r="S51" s="112" t="n"/>
    </row>
    <row r="52" ht="15" customHeight="1">
      <c r="C52" s="48" t="inlineStr">
        <is>
          <t>PROJECTS subtotal (excl. contingency/CM fee)</t>
        </is>
      </c>
      <c r="E52" s="68" t="n"/>
      <c r="G52" s="22">
        <f>SUM(G5:G50)</f>
        <v/>
      </c>
      <c r="H52" s="22">
        <f>SUM(H5:H50)</f>
        <v/>
      </c>
      <c r="I52" s="22">
        <f>SUM(I5:I50)</f>
        <v/>
      </c>
      <c r="J52" s="18">
        <f>IF(G52=0,0,H52/G52)</f>
        <v/>
      </c>
      <c r="K52" s="35" t="n"/>
      <c r="L52" s="8">
        <f>MIN(J52,1)</f>
        <v/>
      </c>
      <c r="O52" s="7">
        <f>IF(L52&gt;=1,"Complete",IF(L52&gt;0,"In Progress","Not Started"))</f>
        <v/>
      </c>
      <c r="S52" s="112" t="n"/>
    </row>
    <row r="53" ht="15" customHeight="1">
      <c r="E53" s="52" t="n"/>
      <c r="K53" s="35" t="n"/>
      <c r="S53" s="112" t="n"/>
    </row>
    <row r="54" ht="15" customHeight="1">
      <c r="A54" s="7" t="n">
        <v>171</v>
      </c>
      <c r="C54" s="7" t="inlineStr">
        <is>
          <t>Construction Management Fee</t>
        </is>
      </c>
      <c r="D54" s="40" t="inlineStr">
        <is>
          <t>CM Fee</t>
        </is>
      </c>
      <c r="E54" s="67" t="inlineStr">
        <is>
          <t>CMF</t>
        </is>
      </c>
      <c r="F54" s="15" t="inlineStr">
        <is>
          <t>CM Fee</t>
        </is>
      </c>
      <c r="G54" s="20" t="n">
        <v>249600</v>
      </c>
      <c r="H54" s="20" t="n">
        <v>0</v>
      </c>
      <c r="I54" s="21" t="n">
        <v>249600</v>
      </c>
      <c r="J54" s="8">
        <f>IF(G54=0,0,H54/G54)</f>
        <v/>
      </c>
      <c r="K54" s="35" t="inlineStr">
        <is>
          <t>N/A</t>
        </is>
      </c>
      <c r="L54" s="8">
        <f>MIN(J54,1)</f>
        <v/>
      </c>
      <c r="M54" t="inlineStr">
        <is>
          <t>CM Fee</t>
        </is>
      </c>
      <c r="N54" s="7">
        <f>IF(E54="GC","1st Call","Other")</f>
        <v/>
      </c>
      <c r="O54" s="7">
        <f>IF(L54&gt;=1,"Complete",IF(L54&gt;0,"In Progress","Not Started"))</f>
        <v/>
      </c>
      <c r="Q54" s="35">
        <f>IFERROR(MID($A$1,FIND(" acq",$A$1)-4,4)*1,"")</f>
        <v/>
      </c>
      <c r="S54" s="112" t="n"/>
    </row>
    <row r="55" ht="15" customHeight="1">
      <c r="A55" s="7" t="n">
        <v>170</v>
      </c>
      <c r="C55" s="7" t="inlineStr">
        <is>
          <t>Contingency</t>
        </is>
      </c>
      <c r="D55" s="40" t="inlineStr">
        <is>
          <t>Contingency Amount</t>
        </is>
      </c>
      <c r="E55" s="67" t="inlineStr">
        <is>
          <t>CON</t>
        </is>
      </c>
      <c r="F55" s="15" t="inlineStr">
        <is>
          <t>Contingency</t>
        </is>
      </c>
      <c r="G55" s="20" t="n">
        <v>237714</v>
      </c>
      <c r="H55" s="20" t="n">
        <v>0</v>
      </c>
      <c r="I55" s="21" t="n">
        <v>237714</v>
      </c>
      <c r="J55" s="8">
        <f>IF(G55=0,0,H55/G55)</f>
        <v/>
      </c>
      <c r="K55" s="35" t="inlineStr">
        <is>
          <t>N/A</t>
        </is>
      </c>
      <c r="L55" s="8">
        <f>MIN(J55,1)</f>
        <v/>
      </c>
      <c r="M55" t="inlineStr">
        <is>
          <t>Contingency Amount</t>
        </is>
      </c>
      <c r="N55" s="7">
        <f>IF(E55="GC","1st Call","Other")</f>
        <v/>
      </c>
      <c r="O55" s="7">
        <f>IF(L55&gt;=1,"Complete",IF(L55&gt;0,"In Progress","Not Started"))</f>
        <v/>
      </c>
      <c r="Q55" s="35">
        <f>IFERROR(MID($A$1,FIND(" acq",$A$1)-4,4)*1,"")</f>
        <v/>
      </c>
      <c r="S55" s="112" t="n"/>
    </row>
    <row r="56" ht="75" customHeight="1">
      <c r="K56" s="35" t="n"/>
      <c r="S56" s="112" t="n"/>
    </row>
    <row r="57" ht="75" customHeight="1">
      <c r="K57" s="35" t="n"/>
      <c r="S57" s="112" t="n"/>
    </row>
    <row r="58" ht="75" customHeight="1">
      <c r="K58" s="35" t="n"/>
      <c r="S58" s="112" t="n"/>
    </row>
    <row r="59" ht="75" customHeight="1">
      <c r="K59" s="35" t="n"/>
      <c r="S59" s="112" t="n"/>
    </row>
    <row r="60" ht="75" customHeight="1">
      <c r="K60" s="35" t="n"/>
      <c r="S60" s="112" t="n"/>
    </row>
    <row r="61" ht="75" customHeight="1">
      <c r="K61" s="35" t="n"/>
      <c r="S61" s="112" t="n"/>
    </row>
    <row r="62" ht="75" customHeight="1">
      <c r="K62" s="35" t="n"/>
      <c r="S62" s="112" t="n"/>
    </row>
    <row r="63" ht="75" customHeight="1">
      <c r="K63" s="35" t="n"/>
      <c r="S63" s="112" t="n"/>
    </row>
    <row r="64" ht="75" customHeight="1">
      <c r="K64" s="35" t="n"/>
      <c r="S64" s="112" t="n"/>
    </row>
    <row r="65" ht="75" customHeight="1">
      <c r="K65" s="35" t="n"/>
      <c r="S65" s="112" t="n"/>
    </row>
    <row r="66" ht="75" customHeight="1">
      <c r="K66" s="35" t="n"/>
      <c r="S66" s="112" t="n"/>
    </row>
    <row r="67" ht="75" customHeight="1">
      <c r="K67" s="35" t="n"/>
      <c r="S67" s="112" t="n"/>
    </row>
    <row r="68" ht="75" customHeight="1">
      <c r="K68" s="35" t="n"/>
      <c r="S68" s="112" t="n"/>
    </row>
    <row r="69" ht="75" customHeight="1">
      <c r="K69" s="35" t="n"/>
      <c r="S69" s="112" t="n"/>
    </row>
    <row r="70" ht="75" customHeight="1">
      <c r="K70" s="35" t="n"/>
      <c r="S70" s="112" t="n"/>
    </row>
    <row r="71" ht="75" customHeight="1">
      <c r="K71" s="35" t="n"/>
      <c r="S71" s="112" t="n"/>
    </row>
    <row r="72" ht="75" customHeight="1">
      <c r="K72" s="35" t="n"/>
      <c r="S72" s="112" t="n"/>
    </row>
    <row r="73" ht="75" customHeight="1">
      <c r="S73" s="112" t="n"/>
    </row>
    <row r="74" ht="75" customHeight="1">
      <c r="S74" s="112" t="n"/>
    </row>
    <row r="75" ht="75" customHeight="1">
      <c r="S75" s="112" t="n"/>
    </row>
    <row r="76" ht="75" customHeight="1">
      <c r="S76" s="112" t="n"/>
    </row>
    <row r="77" ht="75" customHeight="1">
      <c r="S77" s="112" t="n"/>
    </row>
    <row r="78" ht="75" customHeight="1">
      <c r="S78" s="112" t="n"/>
    </row>
    <row r="79" ht="75" customHeight="1">
      <c r="S79" s="112" t="n"/>
    </row>
    <row r="80" ht="75" customHeight="1">
      <c r="S80" s="112" t="n"/>
    </row>
    <row r="81" ht="75" customHeight="1">
      <c r="S81" s="112" t="n"/>
    </row>
    <row r="82" ht="75" customHeight="1">
      <c r="S82" s="112" t="n"/>
    </row>
    <row r="83" ht="75" customHeight="1">
      <c r="S83" s="112" t="n"/>
    </row>
    <row r="84" ht="75" customHeight="1">
      <c r="S84" s="112" t="n"/>
    </row>
    <row r="85" ht="75" customHeight="1">
      <c r="S85" s="112" t="n"/>
    </row>
    <row r="86" ht="75" customHeight="1">
      <c r="S86" s="112" t="n"/>
    </row>
    <row r="87" ht="75" customHeight="1">
      <c r="S87" s="112" t="n"/>
    </row>
    <row r="88" ht="75" customHeight="1">
      <c r="S88" s="112" t="n"/>
    </row>
    <row r="89" ht="75" customHeight="1">
      <c r="S89" s="112" t="n"/>
    </row>
    <row r="90" ht="75" customHeight="1">
      <c r="S90" s="112" t="n"/>
    </row>
    <row r="91" ht="75" customHeight="1">
      <c r="S91" s="112" t="n"/>
    </row>
    <row r="92" ht="75" customHeight="1">
      <c r="S92" s="112" t="n"/>
    </row>
    <row r="93" ht="75" customHeight="1">
      <c r="S93" s="112" t="n"/>
    </row>
    <row r="94" ht="75" customHeight="1">
      <c r="S94" s="112" t="n"/>
    </row>
    <row r="95" ht="75" customHeight="1">
      <c r="S95" s="112" t="n"/>
    </row>
    <row r="96" ht="75" customHeight="1">
      <c r="S96" s="112" t="n"/>
    </row>
    <row r="97" ht="75" customHeight="1">
      <c r="S97" s="112" t="n"/>
    </row>
    <row r="98" ht="75" customHeight="1">
      <c r="S98" s="112" t="n"/>
    </row>
    <row r="99" ht="75" customHeight="1">
      <c r="S99" s="112" t="n"/>
    </row>
    <row r="100" ht="75" customHeight="1">
      <c r="S100" s="112" t="n"/>
    </row>
    <row r="101" ht="75" customHeight="1">
      <c r="S101" s="112" t="n"/>
    </row>
    <row r="102" ht="75" customHeight="1">
      <c r="S102" s="112" t="n"/>
    </row>
    <row r="103" ht="75" customHeight="1">
      <c r="S103" s="112" t="n"/>
    </row>
    <row r="104" ht="75" customHeight="1">
      <c r="S104" s="112" t="n"/>
    </row>
    <row r="105" ht="75" customHeight="1">
      <c r="S105" s="112" t="n"/>
    </row>
    <row r="106" ht="75" customHeight="1">
      <c r="S106" s="112" t="n"/>
    </row>
    <row r="107" ht="75" customHeight="1">
      <c r="S107" s="112" t="n"/>
    </row>
    <row r="108" ht="75" customHeight="1">
      <c r="S108" s="112" t="n"/>
    </row>
    <row r="109" ht="75" customHeight="1">
      <c r="S109" s="112" t="n"/>
    </row>
    <row r="110" ht="75" customHeight="1">
      <c r="S110" s="112" t="n"/>
    </row>
    <row r="111" ht="75" customHeight="1">
      <c r="S111" s="112" t="n"/>
    </row>
    <row r="112" ht="75" customHeight="1">
      <c r="S112" s="112" t="n"/>
    </row>
    <row r="113" ht="75" customHeight="1">
      <c r="S113" s="112" t="n"/>
    </row>
    <row r="114" ht="75" customHeight="1">
      <c r="S114" s="112" t="n"/>
    </row>
    <row r="115" ht="75" customHeight="1">
      <c r="S115" s="112" t="n"/>
    </row>
    <row r="116" ht="75" customHeight="1">
      <c r="S116" s="112" t="n"/>
    </row>
    <row r="117" ht="75" customHeight="1">
      <c r="S117" s="112" t="n"/>
    </row>
    <row r="118" ht="75" customHeight="1">
      <c r="S118" s="112" t="n"/>
    </row>
    <row r="119" ht="75" customHeight="1">
      <c r="S119" s="112" t="n"/>
    </row>
    <row r="120" ht="75" customHeight="1">
      <c r="S120" s="112" t="n"/>
    </row>
    <row r="121" ht="75" customHeight="1">
      <c r="S121" s="112" t="n"/>
    </row>
    <row r="122" ht="75" customHeight="1">
      <c r="S122" s="112" t="n"/>
    </row>
    <row r="123" ht="75" customHeight="1">
      <c r="S123" s="112" t="n"/>
    </row>
    <row r="124" ht="75" customHeight="1">
      <c r="S124" s="112" t="n"/>
    </row>
    <row r="125" ht="75" customHeight="1">
      <c r="S125" s="112" t="n"/>
    </row>
    <row r="126" ht="75" customHeight="1">
      <c r="S126" s="112" t="n"/>
    </row>
    <row r="127" ht="75" customHeight="1">
      <c r="S127" s="112" t="n"/>
    </row>
    <row r="128" ht="75" customHeight="1">
      <c r="S128" s="112" t="n"/>
    </row>
    <row r="129" ht="75" customHeight="1">
      <c r="S129" s="112" t="n"/>
    </row>
    <row r="130" ht="75" customHeight="1">
      <c r="S130" s="112" t="n"/>
    </row>
    <row r="131" ht="75" customHeight="1">
      <c r="S131" s="112" t="n"/>
    </row>
    <row r="132" ht="75" customHeight="1">
      <c r="S132" s="112" t="n"/>
    </row>
    <row r="133" ht="75" customHeight="1">
      <c r="S133" s="112" t="n"/>
    </row>
    <row r="134" ht="75" customHeight="1">
      <c r="S134" s="112" t="n"/>
    </row>
    <row r="135" ht="75" customHeight="1">
      <c r="S135" s="112" t="n"/>
    </row>
    <row r="136" ht="75" customHeight="1">
      <c r="S136" s="112" t="n"/>
    </row>
    <row r="137" ht="75" customHeight="1">
      <c r="S137" s="112" t="n"/>
    </row>
    <row r="138" ht="75" customHeight="1">
      <c r="S138" s="112" t="n"/>
    </row>
    <row r="139" ht="75" customHeight="1">
      <c r="S139" s="112" t="n"/>
    </row>
    <row r="140" ht="75" customHeight="1">
      <c r="S140" s="112" t="n"/>
    </row>
    <row r="141" ht="75" customHeight="1">
      <c r="S141" s="112" t="n"/>
    </row>
    <row r="142" ht="75" customHeight="1">
      <c r="S142" s="112" t="n"/>
    </row>
    <row r="143" ht="75" customHeight="1">
      <c r="S143" s="112" t="n"/>
    </row>
    <row r="144" ht="75" customHeight="1">
      <c r="S144" s="112" t="n"/>
    </row>
    <row r="145" ht="75" customHeight="1">
      <c r="S145" s="112" t="n"/>
    </row>
    <row r="146" ht="75" customHeight="1">
      <c r="S146" s="112" t="n"/>
    </row>
    <row r="147" ht="75" customHeight="1">
      <c r="S147" s="112" t="n"/>
    </row>
    <row r="148" ht="75" customHeight="1">
      <c r="S148" s="112" t="n"/>
    </row>
    <row r="149" ht="75" customHeight="1">
      <c r="S149" s="112" t="n"/>
    </row>
    <row r="150" ht="75" customHeight="1">
      <c r="S150" s="112" t="n"/>
    </row>
    <row r="151" ht="75" customHeight="1">
      <c r="S151" s="112" t="n"/>
    </row>
    <row r="152" ht="75" customHeight="1">
      <c r="S152" s="112" t="n"/>
    </row>
    <row r="153" ht="75" customHeight="1">
      <c r="S153" s="112" t="n"/>
    </row>
    <row r="154" ht="75" customHeight="1">
      <c r="S154" s="112" t="n"/>
    </row>
    <row r="155" ht="75" customHeight="1">
      <c r="S155" s="112" t="n"/>
    </row>
    <row r="156" ht="75" customHeight="1">
      <c r="S156" s="112" t="n"/>
    </row>
    <row r="157" ht="75" customHeight="1">
      <c r="S157" s="112" t="n"/>
    </row>
    <row r="158" ht="75" customHeight="1">
      <c r="S158" s="112" t="n"/>
    </row>
    <row r="159" ht="75" customHeight="1">
      <c r="S159" s="112" t="n"/>
    </row>
    <row r="160" ht="75" customHeight="1">
      <c r="S160" s="112" t="n"/>
    </row>
    <row r="161" ht="75" customHeight="1">
      <c r="S161" s="112" t="n"/>
    </row>
    <row r="162" ht="75" customHeight="1">
      <c r="S162" s="112" t="n"/>
    </row>
    <row r="163" ht="75" customHeight="1">
      <c r="S163" s="112" t="n"/>
    </row>
    <row r="164" ht="75" customHeight="1">
      <c r="S164" s="112" t="n"/>
    </row>
    <row r="165" ht="75" customHeight="1">
      <c r="S165" s="112" t="n"/>
    </row>
    <row r="166" ht="75" customHeight="1">
      <c r="S166" s="112" t="n"/>
    </row>
    <row r="167" ht="75" customHeight="1">
      <c r="S167" s="112" t="n"/>
    </row>
    <row r="168" ht="75" customHeight="1">
      <c r="S168" s="112" t="n"/>
    </row>
    <row r="169" ht="75" customHeight="1">
      <c r="S169" s="112" t="n"/>
    </row>
    <row r="170" ht="75" customHeight="1">
      <c r="S170" s="112" t="n"/>
    </row>
    <row r="171" ht="75" customHeight="1">
      <c r="S171" s="112" t="n"/>
    </row>
    <row r="172" ht="75" customHeight="1">
      <c r="S172" s="112" t="n"/>
    </row>
    <row r="173" ht="75" customHeight="1">
      <c r="S173" s="112" t="n"/>
    </row>
  </sheetData>
  <autoFilter ref="A4:J50"/>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T173"/>
  <sheetViews>
    <sheetView zoomScaleNormal="100" workbookViewId="0">
      <pane xSplit="2" ySplit="4" topLeftCell="C5" activePane="bottomRight" state="frozen"/>
      <selection activeCell="K10" sqref="K10"/>
      <selection pane="topRight" activeCell="K10" sqref="K10"/>
      <selection pane="bottomLeft" activeCell="K10" sqref="K10"/>
      <selection pane="bottomRight" activeCell="K10" sqref="K10"/>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2"/>
    <col width="33.140625" customWidth="1" style="7" min="13" max="13"/>
    <col width="20.7109375" customWidth="1" style="7" min="14" max="15"/>
    <col width="30.28515625" customWidth="1" style="7" min="16" max="16"/>
    <col width="20.7109375" customWidth="1" style="7" min="17" max="17"/>
    <col width="20.7109375" customWidth="1" style="6" min="18" max="20"/>
    <col width="9.140625" customWidth="1" style="6" min="21" max="16384"/>
  </cols>
  <sheetData>
    <row r="1" ht="17.25" customFormat="1" customHeight="1" s="30">
      <c r="A1" s="96" t="inlineStr">
        <is>
          <t>Cypress Ridge — 2026 acq · GC pay app</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70</v>
      </c>
      <c r="C5" s="7" t="inlineStr">
        <is>
          <t>Exterior paint</t>
        </is>
      </c>
      <c r="D5" s="40" t="inlineStr">
        <is>
          <t>PNA - Paint community</t>
        </is>
      </c>
      <c r="E5" s="41" t="inlineStr">
        <is>
          <t>GC</t>
        </is>
      </c>
      <c r="F5" s="7" t="inlineStr">
        <is>
          <t>Year 1</t>
        </is>
      </c>
      <c r="G5" s="20" t="n">
        <v>227400</v>
      </c>
      <c r="H5" s="20" t="n">
        <v>68220</v>
      </c>
      <c r="I5" s="21">
        <f>G5-H5</f>
        <v/>
      </c>
      <c r="J5" s="8">
        <f>IF(G5=0,0,H5/G5)</f>
        <v/>
      </c>
      <c r="K5" s="35" t="n">
        <v>3</v>
      </c>
      <c r="L5" s="8">
        <f>MIN(J5,1)</f>
        <v/>
      </c>
      <c r="M5" t="inlineStr">
        <is>
          <t>PNA - Paint community</t>
        </is>
      </c>
      <c r="N5" s="7">
        <f>IF(E5="GC","1st Call","Other")</f>
        <v/>
      </c>
      <c r="O5" s="7">
        <f>IF(L5&gt;=1,"Complete",IF(L5&gt;0,"In Progress","Not Started"))</f>
        <v/>
      </c>
      <c r="Q5" s="35">
        <f>IFERROR(MID($A$1,FIND(" acq",$A$1)-4,4)*1,"")</f>
        <v/>
      </c>
      <c r="R5" s="7" t="n"/>
      <c r="S5" s="111" t="n"/>
    </row>
    <row r="6">
      <c r="A6" s="17" t="n">
        <v>29</v>
      </c>
      <c r="C6" s="7" t="inlineStr">
        <is>
          <t>Landscape Cleanup &amp; Enhancements</t>
        </is>
      </c>
      <c r="D6" s="40" t="inlineStr">
        <is>
          <t>Concept Walk - landscape cleanup and ground cover</t>
        </is>
      </c>
      <c r="E6" s="67" t="inlineStr">
        <is>
          <t>Capex</t>
        </is>
      </c>
      <c r="F6" s="7" t="inlineStr">
        <is>
          <t>Year 1</t>
        </is>
      </c>
      <c r="G6" s="20" t="n">
        <v>50000</v>
      </c>
      <c r="H6" s="20" t="n">
        <v>0</v>
      </c>
      <c r="I6" s="21">
        <f>G6-H6</f>
        <v/>
      </c>
      <c r="J6" s="8">
        <f>IF(G6=0,0,H6/G6)</f>
        <v/>
      </c>
      <c r="K6" s="35" t="inlineStr">
        <is>
          <t>N/A</t>
        </is>
      </c>
      <c r="L6" s="8">
        <f>MIN(J6,1)</f>
        <v/>
      </c>
      <c r="M6" t="inlineStr">
        <is>
          <t>Concept Walk - landscape cleanup and ground cover</t>
        </is>
      </c>
      <c r="N6" s="7">
        <f>IF(E6="GC","1st Call","Other")</f>
        <v/>
      </c>
      <c r="O6" s="7">
        <f>IF(L6&gt;=1,"Complete",IF(L6&gt;0,"In Progress","Not Started"))</f>
        <v/>
      </c>
      <c r="Q6" s="35">
        <f>IFERROR(MID($A$1,FIND(" acq",$A$1)-4,4)*1,"")</f>
        <v/>
      </c>
      <c r="R6" s="7" t="n"/>
      <c r="S6" s="111" t="n"/>
    </row>
    <row r="7" ht="30" customHeight="1">
      <c r="A7" s="7" t="n">
        <v>50</v>
      </c>
      <c r="C7" s="7" t="inlineStr">
        <is>
          <t>Asphalt composite shingle roofing</t>
        </is>
      </c>
      <c r="D7" s="40" t="inlineStr">
        <is>
          <t>PNA - Tune up roofs (building replacements as needed)
TCAC - Asphalt shingle</t>
        </is>
      </c>
      <c r="E7" s="41" t="inlineStr">
        <is>
          <t>GC</t>
        </is>
      </c>
      <c r="F7" s="7" t="inlineStr">
        <is>
          <t>Year 1</t>
        </is>
      </c>
      <c r="G7" s="20" t="n">
        <v>50000</v>
      </c>
      <c r="H7" s="20" t="n">
        <v>15000</v>
      </c>
      <c r="I7" s="21">
        <f>G7-H7</f>
        <v/>
      </c>
      <c r="J7" s="8">
        <f>IF(G7=0,0,H7/G7)</f>
        <v/>
      </c>
      <c r="K7" s="35" t="n">
        <v>3</v>
      </c>
      <c r="L7" s="8">
        <f>MIN(J7,1)</f>
        <v/>
      </c>
      <c r="M7" t="inlineStr">
        <is>
          <t>PNA - Tune up roofs (building replacements as needed)
TCAC - Asphalt shingle</t>
        </is>
      </c>
      <c r="N7" s="7">
        <f>IF(E7="GC","1st Call","Other")</f>
        <v/>
      </c>
      <c r="O7" s="7">
        <f>IF(L7&gt;=1,"Complete",IF(L7&gt;0,"In Progress","Not Started"))</f>
        <v/>
      </c>
      <c r="Q7" s="35">
        <f>IFERROR(MID($A$1,FIND(" acq",$A$1)-4,4)*1,"")</f>
        <v/>
      </c>
      <c r="R7" s="7" t="n"/>
      <c r="S7" s="111" t="n"/>
    </row>
    <row r="8">
      <c r="A8" s="17" t="n">
        <v>161</v>
      </c>
      <c r="C8" s="7" t="inlineStr">
        <is>
          <t>Playground area and equipment</t>
        </is>
      </c>
      <c r="D8" s="40" t="inlineStr">
        <is>
          <t>Concept Walk - playground and fall zone</t>
        </is>
      </c>
      <c r="E8" s="41" t="inlineStr">
        <is>
          <t>GC</t>
        </is>
      </c>
      <c r="F8" s="7" t="inlineStr">
        <is>
          <t>Year 1</t>
        </is>
      </c>
      <c r="G8" s="20" t="n">
        <v>45000</v>
      </c>
      <c r="H8" s="20" t="n">
        <v>13500</v>
      </c>
      <c r="I8" s="21">
        <f>G8-H8</f>
        <v/>
      </c>
      <c r="J8" s="8">
        <f>IF(G8=0,0,H8/G8)</f>
        <v/>
      </c>
      <c r="K8" s="35" t="n">
        <v>3</v>
      </c>
      <c r="L8" s="8">
        <f>MIN(J8,1)</f>
        <v/>
      </c>
      <c r="M8" t="inlineStr">
        <is>
          <t>Concept Walk - playground and fall zone</t>
        </is>
      </c>
      <c r="N8" s="7">
        <f>IF(E8="GC","1st Call","Other")</f>
        <v/>
      </c>
      <c r="O8" s="7">
        <f>IF(L8&gt;=1,"Complete",IF(L8&gt;0,"In Progress","Not Started"))</f>
        <v/>
      </c>
      <c r="Q8" s="35">
        <f>IFERROR(MID($A$1,FIND(" acq",$A$1)-4,4)*1,"")</f>
        <v/>
      </c>
      <c r="R8" s="7" t="n"/>
      <c r="S8" s="111" t="n"/>
    </row>
    <row r="9" ht="60" customHeight="1">
      <c r="A9" s="7" t="n">
        <v>68</v>
      </c>
      <c r="C9" s="7" t="inlineStr">
        <is>
          <t>Stucco repairs</t>
        </is>
      </c>
      <c r="D9" s="40" t="inlineStr">
        <is>
          <t>PNA - Patch cracked stucco LPCA - Horizontal cracking was noted at multiple facades including Units 2129, 2159, 2209, and 2225. Repair of the noted issue and sealing of all cracking is recommended.</t>
        </is>
      </c>
      <c r="E9" s="41" t="inlineStr">
        <is>
          <t>GC</t>
        </is>
      </c>
      <c r="F9" s="7" t="inlineStr">
        <is>
          <t>Year 1</t>
        </is>
      </c>
      <c r="G9" s="20" t="n">
        <v>40000</v>
      </c>
      <c r="H9" s="20" t="n">
        <v>12000</v>
      </c>
      <c r="I9" s="21">
        <f>G9-H9</f>
        <v/>
      </c>
      <c r="J9" s="8">
        <f>IF(G9=0,0,H9/G9)</f>
        <v/>
      </c>
      <c r="K9" s="35" t="n">
        <v>3</v>
      </c>
      <c r="L9" s="8">
        <f>MIN(J9,1)</f>
        <v/>
      </c>
      <c r="M9" t="inlineStr">
        <is>
          <t>PNA - Patch cracked stucco LPCA - Horizontal cracking was noted at multiple facades including Units 2129, 2159, 2209, and 2225. Repair of the noted issue and sealing of all cracking is recommended.</t>
        </is>
      </c>
      <c r="N9" s="7">
        <f>IF(E9="GC","1st Call","Other")</f>
        <v/>
      </c>
      <c r="O9" s="7">
        <f>IF(L9&gt;=1,"Complete",IF(L9&gt;0,"In Progress","Not Started"))</f>
        <v/>
      </c>
      <c r="Q9" s="35">
        <f>IFERROR(MID($A$1,FIND(" acq",$A$1)-4,4)*1,"")</f>
        <v/>
      </c>
      <c r="R9" s="7" t="n"/>
      <c r="S9" s="131" t="n">
        <v>46464</v>
      </c>
    </row>
    <row r="10">
      <c r="A10" s="17" t="n">
        <v>20</v>
      </c>
      <c r="C10" s="7" t="inlineStr">
        <is>
          <t>Stripe parking areas</t>
        </is>
      </c>
      <c r="D10" s="40" t="inlineStr">
        <is>
          <t>PNA - Stripe parking lot</t>
        </is>
      </c>
      <c r="E10" s="41" t="inlineStr">
        <is>
          <t>GC</t>
        </is>
      </c>
      <c r="F10" s="7" t="inlineStr">
        <is>
          <t>Year 1</t>
        </is>
      </c>
      <c r="G10" s="20" t="n">
        <v>28000</v>
      </c>
      <c r="H10" s="20" t="n">
        <v>8400</v>
      </c>
      <c r="I10" s="21">
        <f>G10-H10</f>
        <v/>
      </c>
      <c r="J10" s="8">
        <f>IF(G10=0,0,H10/G10)</f>
        <v/>
      </c>
      <c r="K10" s="35" t="n">
        <v>3</v>
      </c>
      <c r="L10" s="8">
        <f>MIN(J10,1)</f>
        <v/>
      </c>
      <c r="M10" t="inlineStr">
        <is>
          <t>PNA - Stripe parking lot</t>
        </is>
      </c>
      <c r="N10" s="7">
        <f>IF(E10="GC","1st Call","Other")</f>
        <v/>
      </c>
      <c r="O10" s="7">
        <f>IF(L10&gt;=1,"Complete",IF(L10&gt;0,"In Progress","Not Started"))</f>
        <v/>
      </c>
      <c r="Q10" s="35">
        <f>IFERROR(MID($A$1,FIND(" acq",$A$1)-4,4)*1,"")</f>
        <v/>
      </c>
      <c r="R10" s="7" t="n"/>
      <c r="S10" s="111" t="n"/>
    </row>
    <row r="11" ht="30" customHeight="1">
      <c r="A11" s="7" t="n">
        <v>19</v>
      </c>
      <c r="C11" s="7" t="inlineStr">
        <is>
          <t>Asphalt Milling/Paving/SealCoat</t>
        </is>
      </c>
      <c r="D11" s="40" t="inlineStr">
        <is>
          <t>PNA - Crack fill
TCAC - Asphalt seal coat and striping</t>
        </is>
      </c>
      <c r="E11" s="41" t="inlineStr">
        <is>
          <t>GC</t>
        </is>
      </c>
      <c r="F11" s="7" t="inlineStr">
        <is>
          <t>Year 1</t>
        </is>
      </c>
      <c r="G11" s="20" t="n">
        <v>27000</v>
      </c>
      <c r="H11" s="20" t="n">
        <v>8100</v>
      </c>
      <c r="I11" s="21">
        <f>G11-H11</f>
        <v/>
      </c>
      <c r="J11" s="8">
        <f>IF(G11=0,0,H11/G11)</f>
        <v/>
      </c>
      <c r="K11" s="35" t="n">
        <v>3</v>
      </c>
      <c r="L11" s="8">
        <f>MIN(J11,1)</f>
        <v/>
      </c>
      <c r="M11" t="inlineStr">
        <is>
          <t>PNA - Crack fill
TCAC - Asphalt seal coat and striping</t>
        </is>
      </c>
      <c r="N11" s="7">
        <f>IF(E11="GC","1st Call","Other")</f>
        <v/>
      </c>
      <c r="O11" s="7">
        <f>IF(L11&gt;=1,"Complete",IF(L11&gt;0,"In Progress","Not Started"))</f>
        <v/>
      </c>
      <c r="Q11" s="35">
        <f>IFERROR(MID($A$1,FIND(" acq",$A$1)-4,4)*1,"")</f>
        <v/>
      </c>
      <c r="R11" s="7" t="n"/>
      <c r="S11" s="111" t="n"/>
    </row>
    <row r="12">
      <c r="A12" s="17" t="n">
        <v>57</v>
      </c>
      <c r="C12" s="7" t="inlineStr">
        <is>
          <t>Gutters &amp; downspouts</t>
        </is>
      </c>
      <c r="D12" s="40" t="inlineStr">
        <is>
          <t>PNA - Repair downspouts and gutters</t>
        </is>
      </c>
      <c r="E12" s="41" t="inlineStr">
        <is>
          <t>GC</t>
        </is>
      </c>
      <c r="F12" s="7" t="inlineStr">
        <is>
          <t>Year 1</t>
        </is>
      </c>
      <c r="G12" s="20" t="n">
        <v>25000</v>
      </c>
      <c r="H12" s="20" t="n">
        <v>7500</v>
      </c>
      <c r="I12" s="21">
        <f>G12-H12</f>
        <v/>
      </c>
      <c r="J12" s="8">
        <f>IF(G12=0,0,H12/G12)</f>
        <v/>
      </c>
      <c r="K12" s="35" t="n">
        <v>3</v>
      </c>
      <c r="L12" s="8">
        <f>MIN(J12,1)</f>
        <v/>
      </c>
      <c r="M12" t="inlineStr">
        <is>
          <t>PNA - Repair downspouts and gutters</t>
        </is>
      </c>
      <c r="N12" s="7">
        <f>IF(E12="GC","1st Call","Other")</f>
        <v/>
      </c>
      <c r="O12" s="7">
        <f>IF(L12&gt;=1,"Complete",IF(L12&gt;0,"In Progress","Not Started"))</f>
        <v/>
      </c>
      <c r="Q12" s="35">
        <f>IFERROR(MID($A$1,FIND(" acq",$A$1)-4,4)*1,"")</f>
        <v/>
      </c>
      <c r="R12" s="7" t="n"/>
      <c r="S12" s="111" t="n"/>
    </row>
    <row r="13">
      <c r="A13" s="7" t="n">
        <v>71</v>
      </c>
      <c r="C13" s="7" t="inlineStr">
        <is>
          <t>Repair / replace wood trim</t>
        </is>
      </c>
      <c r="D13" s="40" t="inlineStr">
        <is>
          <t>PNA - Repair / replace wood trim</t>
        </is>
      </c>
      <c r="E13" s="41" t="inlineStr">
        <is>
          <t>GC</t>
        </is>
      </c>
      <c r="F13" s="7" t="inlineStr">
        <is>
          <t>Year 1</t>
        </is>
      </c>
      <c r="G13" s="20" t="n">
        <v>25000</v>
      </c>
      <c r="H13" s="20" t="n">
        <v>7500</v>
      </c>
      <c r="I13" s="21">
        <f>G13-H13</f>
        <v/>
      </c>
      <c r="J13" s="8">
        <f>IF(G13=0,0,H13/G13)</f>
        <v/>
      </c>
      <c r="K13" s="35" t="n">
        <v>3</v>
      </c>
      <c r="L13" s="8">
        <f>MIN(J13,1)</f>
        <v/>
      </c>
      <c r="M13" t="inlineStr">
        <is>
          <t>PNA - Repair / replace wood trim</t>
        </is>
      </c>
      <c r="N13" s="7">
        <f>IF(E13="GC","1st Call","Other")</f>
        <v/>
      </c>
      <c r="O13" s="7">
        <f>IF(L13&gt;=1,"Complete",IF(L13&gt;0,"In Progress","Not Started"))</f>
        <v/>
      </c>
      <c r="Q13" s="35">
        <f>IFERROR(MID($A$1,FIND(" acq",$A$1)-4,4)*1,"")</f>
        <v/>
      </c>
      <c r="R13" s="7" t="n"/>
      <c r="S13" s="111" t="n"/>
    </row>
    <row r="14">
      <c r="A14" s="17" t="n">
        <v>18</v>
      </c>
      <c r="C14" s="7" t="inlineStr">
        <is>
          <t>Parking Lots</t>
        </is>
      </c>
      <c r="D14" s="40" t="inlineStr">
        <is>
          <t>PNA - repair potholes</t>
        </is>
      </c>
      <c r="E14" s="41" t="inlineStr">
        <is>
          <t>GC</t>
        </is>
      </c>
      <c r="F14" s="7" t="inlineStr">
        <is>
          <t>Year 1</t>
        </is>
      </c>
      <c r="G14" s="20" t="n">
        <v>22000</v>
      </c>
      <c r="H14" s="20" t="n">
        <v>6600</v>
      </c>
      <c r="I14" s="21">
        <f>G14-H14</f>
        <v/>
      </c>
      <c r="J14" s="8">
        <f>IF(G14=0,0,H14/G14)</f>
        <v/>
      </c>
      <c r="K14" s="35" t="n">
        <v>3</v>
      </c>
      <c r="L14" s="8">
        <f>MIN(J14,1)</f>
        <v/>
      </c>
      <c r="M14" t="inlineStr">
        <is>
          <t>PNA - repair potholes</t>
        </is>
      </c>
      <c r="N14" s="7">
        <f>IF(E14="GC","1st Call","Other")</f>
        <v/>
      </c>
      <c r="O14" s="7">
        <f>IF(L14&gt;=1,"Complete",IF(L14&gt;0,"In Progress","Not Started"))</f>
        <v/>
      </c>
      <c r="Q14" s="35">
        <f>IFERROR(MID($A$1,FIND(" acq",$A$1)-4,4)*1,"")</f>
        <v/>
      </c>
      <c r="R14" s="7" t="n"/>
      <c r="S14" s="111" t="n"/>
    </row>
    <row r="15">
      <c r="A15" s="7" t="n">
        <v>47</v>
      </c>
      <c r="C15" s="7" t="inlineStr">
        <is>
          <t>Expansion Joints</t>
        </is>
      </c>
      <c r="D15" s="40" t="inlineStr">
        <is>
          <t>PNA - Expansion joints</t>
        </is>
      </c>
      <c r="E15" s="41" t="inlineStr">
        <is>
          <t>GC</t>
        </is>
      </c>
      <c r="F15" s="7" t="inlineStr">
        <is>
          <t>Year 1</t>
        </is>
      </c>
      <c r="G15" s="20" t="n">
        <v>20000</v>
      </c>
      <c r="H15" s="20" t="n">
        <v>6000</v>
      </c>
      <c r="I15" s="21">
        <f>G15-H15</f>
        <v/>
      </c>
      <c r="J15" s="8">
        <f>IF(G15=0,0,H15/G15)</f>
        <v/>
      </c>
      <c r="K15" s="35" t="n">
        <v>3</v>
      </c>
      <c r="L15" s="8">
        <f>MIN(J15,1)</f>
        <v/>
      </c>
      <c r="M15" t="inlineStr">
        <is>
          <t>PNA - Expansion joints</t>
        </is>
      </c>
      <c r="N15" s="7">
        <f>IF(E15="GC","1st Call","Other")</f>
        <v/>
      </c>
      <c r="O15" s="7">
        <f>IF(L15&gt;=1,"Complete",IF(L15&gt;0,"In Progress","Not Started"))</f>
        <v/>
      </c>
      <c r="Q15" s="35">
        <f>IFERROR(MID($A$1,FIND(" acq",$A$1)-4,4)*1,"")</f>
        <v/>
      </c>
      <c r="R15" s="7" t="n"/>
      <c r="S15" s="111" t="n"/>
    </row>
    <row r="16" ht="90" customHeight="1">
      <c r="A16" s="17" t="n">
        <v>59</v>
      </c>
      <c r="C16" s="7" t="inlineStr">
        <is>
          <t xml:space="preserve">Sealants &amp; caulking </t>
        </is>
      </c>
      <c r="D16" s="40" t="inlineStr">
        <is>
          <t>PNA - Seal roof cracks LPCA (PR-90) - Evidence of discoloration was noted in the upper bedroom or bathroom ceilings at Units 2 and 45 and is indicative of potential
roof leaks. Additionally, deteriorated shingles were observed near Unit 2159. Evaluation and repair by a qualified contractor is recommended.</t>
        </is>
      </c>
      <c r="E16" s="41" t="inlineStr">
        <is>
          <t>GC</t>
        </is>
      </c>
      <c r="F16" s="7" t="inlineStr">
        <is>
          <t>Year 1</t>
        </is>
      </c>
      <c r="G16" s="20" t="n">
        <v>20000</v>
      </c>
      <c r="H16" s="20" t="n">
        <v>6000</v>
      </c>
      <c r="I16" s="21">
        <f>G16-H16</f>
        <v/>
      </c>
      <c r="J16" s="8">
        <f>IF(G16=0,0,H16/G16)</f>
        <v/>
      </c>
      <c r="K16" s="35" t="n">
        <v>3</v>
      </c>
      <c r="L16" s="8">
        <f>MIN(J16,1)</f>
        <v/>
      </c>
      <c r="M16" t="inlineStr">
        <is>
          <t>PNA - Seal roof cracks LPCA (PR-90) - Evidence of discoloration was noted in the upper bedroom or bathroom ceilings at Units 2 and 45 and is indicative of potential
roof leaks. Additionally, deteriora</t>
        </is>
      </c>
      <c r="N16" s="7">
        <f>IF(E16="GC","1st Call","Other")</f>
        <v/>
      </c>
      <c r="O16" s="7">
        <f>IF(L16&gt;=1,"Complete",IF(L16&gt;0,"In Progress","Not Started"))</f>
        <v/>
      </c>
      <c r="Q16" s="35">
        <f>IFERROR(MID($A$1,FIND(" acq",$A$1)-4,4)*1,"")</f>
        <v/>
      </c>
      <c r="R16" s="7" t="n"/>
      <c r="S16" s="131" t="n">
        <v>46279</v>
      </c>
    </row>
    <row r="17" ht="75" customHeight="1">
      <c r="A17" s="7" t="n">
        <v>61</v>
      </c>
      <c r="C17" s="7" t="inlineStr">
        <is>
          <t>Roof treatment / cleaning</t>
        </is>
      </c>
      <c r="D17" s="40" t="inlineStr">
        <is>
          <t>LPCA - Organic growth including moss was noted on main and secondary asphalt-shingle roofs. Over time the organic material will hasten deterioration and create pathways
for water intrusion. Cleaning and removal of the organic material is recommended.</t>
        </is>
      </c>
      <c r="E17" s="41" t="inlineStr">
        <is>
          <t>GC</t>
        </is>
      </c>
      <c r="F17" s="7" t="inlineStr">
        <is>
          <t>Year 1</t>
        </is>
      </c>
      <c r="G17" s="20" t="n">
        <v>18900</v>
      </c>
      <c r="H17" s="20" t="n">
        <v>5670</v>
      </c>
      <c r="I17" s="21">
        <f>G17-H17</f>
        <v/>
      </c>
      <c r="J17" s="8">
        <f>IF(G17=0,0,H17/G17)</f>
        <v/>
      </c>
      <c r="K17" s="35" t="n">
        <v>3</v>
      </c>
      <c r="L17" s="8">
        <f>MIN(J17,1)</f>
        <v/>
      </c>
      <c r="M17" t="inlineStr">
        <is>
          <t>LPCA - Organic growth including moss was noted on main and secondary asphalt-shingle roofs. Over time the organic material will hasten deterioration and create pathways
for water intrusion. Cleaning a</t>
        </is>
      </c>
      <c r="N17" s="7">
        <f>IF(E17="GC","1st Call","Other")</f>
        <v/>
      </c>
      <c r="O17" s="7">
        <f>IF(L17&gt;=1,"Complete",IF(L17&gt;0,"In Progress","Not Started"))</f>
        <v/>
      </c>
      <c r="Q17" s="35">
        <f>IFERROR(MID($A$1,FIND(" acq",$A$1)-4,4)*1,"")</f>
        <v/>
      </c>
      <c r="R17" s="7" t="n"/>
      <c r="S17" s="131" t="n">
        <v>46279</v>
      </c>
    </row>
    <row r="18">
      <c r="A18" s="17" t="n">
        <v>32</v>
      </c>
      <c r="C18" s="7" t="inlineStr">
        <is>
          <t>Dumpster enclosures</t>
        </is>
      </c>
      <c r="D18" s="40" t="inlineStr">
        <is>
          <t>PNA - Repair enclosures</t>
        </is>
      </c>
      <c r="E18" s="41" t="inlineStr">
        <is>
          <t>GC</t>
        </is>
      </c>
      <c r="F18" s="7" t="inlineStr">
        <is>
          <t>Year 1</t>
        </is>
      </c>
      <c r="G18" s="20" t="n">
        <v>18000</v>
      </c>
      <c r="H18" s="20" t="n">
        <v>5400</v>
      </c>
      <c r="I18" s="21">
        <f>G18-H18</f>
        <v/>
      </c>
      <c r="J18" s="8">
        <f>IF(G18=0,0,H18/G18)</f>
        <v/>
      </c>
      <c r="K18" s="35" t="n">
        <v>3</v>
      </c>
      <c r="L18" s="8">
        <f>MIN(J18,1)</f>
        <v/>
      </c>
      <c r="M18" t="inlineStr">
        <is>
          <t>PNA - Repair enclosures</t>
        </is>
      </c>
      <c r="N18" s="7">
        <f>IF(E18="GC","1st Call","Other")</f>
        <v/>
      </c>
      <c r="O18" s="7">
        <f>IF(L18&gt;=1,"Complete",IF(L18&gt;0,"In Progress","Not Started"))</f>
        <v/>
      </c>
      <c r="Q18" s="35">
        <f>IFERROR(MID($A$1,FIND(" acq",$A$1)-4,4)*1,"")</f>
        <v/>
      </c>
      <c r="R18" s="7" t="n"/>
      <c r="S18" s="111" t="n"/>
    </row>
    <row r="19">
      <c r="A19" s="7" t="n">
        <v>98</v>
      </c>
      <c r="C19" s="7" t="inlineStr">
        <is>
          <t>Electrical distribution - exterior</t>
        </is>
      </c>
      <c r="D19" s="40" t="inlineStr">
        <is>
          <t>PNA - Repair lighting controllers</t>
        </is>
      </c>
      <c r="E19" s="41" t="inlineStr">
        <is>
          <t>GC</t>
        </is>
      </c>
      <c r="F19" s="7" t="inlineStr">
        <is>
          <t>Year 1</t>
        </is>
      </c>
      <c r="G19" s="20" t="n">
        <v>18000</v>
      </c>
      <c r="H19" s="20" t="n">
        <v>5400</v>
      </c>
      <c r="I19" s="21">
        <f>G19-H19</f>
        <v/>
      </c>
      <c r="J19" s="8">
        <f>IF(G19=0,0,H19/G19)</f>
        <v/>
      </c>
      <c r="K19" s="35" t="n">
        <v>3</v>
      </c>
      <c r="L19" s="8">
        <f>MIN(J19,1)</f>
        <v/>
      </c>
      <c r="M19" t="inlineStr">
        <is>
          <t>PNA - Repair lighting controllers</t>
        </is>
      </c>
      <c r="N19" s="7">
        <f>IF(E19="GC","1st Call","Other")</f>
        <v/>
      </c>
      <c r="O19" s="7">
        <f>IF(L19&gt;=1,"Complete",IF(L19&gt;0,"In Progress","Not Started"))</f>
        <v/>
      </c>
      <c r="Q19" s="35">
        <f>IFERROR(MID($A$1,FIND(" acq",$A$1)-4,4)*1,"")</f>
        <v/>
      </c>
      <c r="R19" s="7" t="n"/>
      <c r="S19" s="111" t="n"/>
    </row>
    <row r="20" ht="90" customHeight="1">
      <c r="A20" s="17" t="n">
        <v>108</v>
      </c>
      <c r="C20" s="7" t="inlineStr">
        <is>
          <t>Partial Renovation</t>
        </is>
      </c>
      <c r="D20" s="40" t="inlineStr">
        <is>
          <t>Seller to address: LPCA - Units 65 and 103 are considered down units due to evictions that are currently in
progress. Management reported moderate
deterioration in the units. Renovation is
recommended return the down units to
rentable condition.</t>
        </is>
      </c>
      <c r="E20" s="67" t="inlineStr">
        <is>
          <t>Capex</t>
        </is>
      </c>
      <c r="F20" s="7" t="inlineStr">
        <is>
          <t>Year 1</t>
        </is>
      </c>
      <c r="G20" s="20" t="n">
        <v>17000</v>
      </c>
      <c r="H20" s="20" t="n">
        <v>0</v>
      </c>
      <c r="I20" s="21">
        <f>G20-H20</f>
        <v/>
      </c>
      <c r="J20" s="8">
        <f>IF(G20=0,0,H20/G20)</f>
        <v/>
      </c>
      <c r="K20" s="35" t="inlineStr">
        <is>
          <t>N/A</t>
        </is>
      </c>
      <c r="L20" s="8">
        <f>MIN(J20,1)</f>
        <v/>
      </c>
      <c r="M20" t="inlineStr">
        <is>
          <t>Seller to address: LPCA - Units 65 and 103 are considered down units due to evictions that are currently in
progress. Management reported moderate
deterioration in the units. Renovation is
recommended</t>
        </is>
      </c>
      <c r="N20" s="7">
        <f>IF(E20="GC","1st Call","Other")</f>
        <v/>
      </c>
      <c r="O20" s="7">
        <f>IF(L20&gt;=1,"Complete",IF(L20&gt;0,"In Progress","Not Started"))</f>
        <v/>
      </c>
      <c r="Q20" s="35">
        <f>IFERROR(MID($A$1,FIND(" acq",$A$1)-4,4)*1,"")</f>
        <v/>
      </c>
      <c r="R20" s="7" t="n"/>
      <c r="S20" s="131" t="n">
        <v>46464</v>
      </c>
    </row>
    <row r="21">
      <c r="A21" s="7" t="n">
        <v>22</v>
      </c>
      <c r="C21" s="7" t="inlineStr">
        <is>
          <t>Sidewalks and curbs</t>
        </is>
      </c>
      <c r="D21" s="40" t="inlineStr">
        <is>
          <t>PNA - Grind trip hazards</t>
        </is>
      </c>
      <c r="E21" s="41" t="inlineStr">
        <is>
          <t>GC</t>
        </is>
      </c>
      <c r="F21" s="7" t="inlineStr">
        <is>
          <t>Year 1</t>
        </is>
      </c>
      <c r="G21" s="20" t="n">
        <v>16000</v>
      </c>
      <c r="H21" s="20" t="n">
        <v>4800</v>
      </c>
      <c r="I21" s="21">
        <f>G21-H21</f>
        <v/>
      </c>
      <c r="J21" s="8">
        <f>IF(G21=0,0,H21/G21)</f>
        <v/>
      </c>
      <c r="K21" s="35" t="n">
        <v>3</v>
      </c>
      <c r="L21" s="8">
        <f>MIN(J21,1)</f>
        <v/>
      </c>
      <c r="M21" t="inlineStr">
        <is>
          <t>PNA - Grind trip hazards</t>
        </is>
      </c>
      <c r="N21" s="7">
        <f>IF(E21="GC","1st Call","Other")</f>
        <v/>
      </c>
      <c r="O21" s="7">
        <f>IF(L21&gt;=1,"Complete",IF(L21&gt;0,"In Progress","Not Started"))</f>
        <v/>
      </c>
      <c r="Q21" s="35">
        <f>IFERROR(MID($A$1,FIND(" acq",$A$1)-4,4)*1,"")</f>
        <v/>
      </c>
      <c r="R21" s="7" t="n"/>
      <c r="S21" s="111" t="n"/>
    </row>
    <row r="22">
      <c r="A22" s="17" t="n">
        <v>130</v>
      </c>
      <c r="C22" s="7" t="inlineStr">
        <is>
          <t>Signage - entry</t>
        </is>
      </c>
      <c r="D22" s="40" t="inlineStr">
        <is>
          <t>Concept Walk - replace main ID and add directional signage</t>
        </is>
      </c>
      <c r="E22" s="67" t="inlineStr">
        <is>
          <t>Capex</t>
        </is>
      </c>
      <c r="F22" s="7" t="inlineStr">
        <is>
          <t>Year 1</t>
        </is>
      </c>
      <c r="G22" s="20" t="n">
        <v>15000</v>
      </c>
      <c r="H22" s="20" t="n">
        <v>0</v>
      </c>
      <c r="I22" s="21">
        <f>G22-H22</f>
        <v/>
      </c>
      <c r="J22" s="8">
        <f>IF(G22=0,0,H22/G22)</f>
        <v/>
      </c>
      <c r="K22" s="35" t="inlineStr">
        <is>
          <t>N/A</t>
        </is>
      </c>
      <c r="L22" s="8">
        <f>MIN(J22,1)</f>
        <v/>
      </c>
      <c r="M22" t="inlineStr">
        <is>
          <t>Concept Walk - replace main ID and add directional signage</t>
        </is>
      </c>
      <c r="N22" s="7">
        <f>IF(E22="GC","1st Call","Other")</f>
        <v/>
      </c>
      <c r="O22" s="7">
        <f>IF(L22&gt;=1,"Complete",IF(L22&gt;0,"In Progress","Not Started"))</f>
        <v/>
      </c>
      <c r="Q22" s="35">
        <f>IFERROR(MID($A$1,FIND(" acq",$A$1)-4,4)*1,"")</f>
        <v/>
      </c>
      <c r="R22" s="7" t="n"/>
      <c r="S22" s="111" t="n"/>
    </row>
    <row r="23">
      <c r="A23" s="7" t="n">
        <v>143</v>
      </c>
      <c r="C23" s="7" t="inlineStr">
        <is>
          <t>Video systems</t>
        </is>
      </c>
      <c r="D23" s="40" t="inlineStr">
        <is>
          <t>Concept Walk - replace inoperable cameras and add in dead zones</t>
        </is>
      </c>
      <c r="E23" s="67" t="inlineStr">
        <is>
          <t>Capex</t>
        </is>
      </c>
      <c r="F23" s="7" t="inlineStr">
        <is>
          <t>Year 1</t>
        </is>
      </c>
      <c r="G23" s="20" t="n">
        <v>15000</v>
      </c>
      <c r="H23" s="20" t="n">
        <v>47799</v>
      </c>
      <c r="I23" s="21">
        <f>G23-H23</f>
        <v/>
      </c>
      <c r="J23" s="8">
        <f>IF(G23=0,0,H23/G23)</f>
        <v/>
      </c>
      <c r="K23" s="35" t="inlineStr">
        <is>
          <t>N/A</t>
        </is>
      </c>
      <c r="L23" s="8">
        <f>MIN(J23,1)</f>
        <v/>
      </c>
      <c r="M23" t="inlineStr">
        <is>
          <t>Concept Walk - replace inoperable cameras and add in dead zones</t>
        </is>
      </c>
      <c r="N23" s="7">
        <f>IF(E23="GC","1st Call","Other")</f>
        <v/>
      </c>
      <c r="O23" s="7">
        <f>IF(L23&gt;=1,"Complete",IF(L23&gt;0,"In Progress","Not Started"))</f>
        <v/>
      </c>
      <c r="Q23" s="35">
        <f>IFERROR(MID($A$1,FIND(" acq",$A$1)-4,4)*1,"")</f>
        <v/>
      </c>
      <c r="R23" s="7" t="n"/>
      <c r="S23" s="111" t="n"/>
    </row>
    <row r="24">
      <c r="A24" s="17" t="n">
        <v>21</v>
      </c>
      <c r="C24" s="7" t="inlineStr">
        <is>
          <t>ADA parking &amp; ramps</t>
        </is>
      </c>
      <c r="D24" s="40" t="inlineStr">
        <is>
          <t>PNA - Repair concrete on ramp</t>
        </is>
      </c>
      <c r="E24" s="41" t="inlineStr">
        <is>
          <t>GC</t>
        </is>
      </c>
      <c r="F24" s="7" t="inlineStr">
        <is>
          <t>Year 1</t>
        </is>
      </c>
      <c r="G24" s="20" t="n">
        <v>14000</v>
      </c>
      <c r="H24" s="20" t="n">
        <v>4200</v>
      </c>
      <c r="I24" s="21">
        <f>G24-H24</f>
        <v/>
      </c>
      <c r="J24" s="8">
        <f>IF(G24=0,0,H24/G24)</f>
        <v/>
      </c>
      <c r="K24" s="35" t="n">
        <v>3</v>
      </c>
      <c r="L24" s="8">
        <f>MIN(J24,1)</f>
        <v/>
      </c>
      <c r="M24" t="inlineStr">
        <is>
          <t>PNA - Repair concrete on ramp</t>
        </is>
      </c>
      <c r="N24" s="7">
        <f>IF(E24="GC","1st Call","Other")</f>
        <v/>
      </c>
      <c r="O24" s="7">
        <f>IF(L24&gt;=1,"Complete",IF(L24&gt;0,"In Progress","Not Started"))</f>
        <v/>
      </c>
      <c r="Q24" s="35">
        <f>IFERROR(MID($A$1,FIND(" acq",$A$1)-4,4)*1,"")</f>
        <v/>
      </c>
      <c r="R24" s="7" t="n"/>
      <c r="S24" s="111" t="n"/>
    </row>
    <row r="25">
      <c r="A25" s="7" t="n">
        <v>58</v>
      </c>
      <c r="C25" s="7" t="inlineStr">
        <is>
          <t>Flashing</t>
        </is>
      </c>
      <c r="D25" s="40" t="inlineStr">
        <is>
          <t>PNA - Flashing</t>
        </is>
      </c>
      <c r="E25" s="41" t="inlineStr">
        <is>
          <t>GC</t>
        </is>
      </c>
      <c r="F25" s="7" t="inlineStr">
        <is>
          <t>Year 1</t>
        </is>
      </c>
      <c r="G25" s="20" t="n">
        <v>12000</v>
      </c>
      <c r="H25" s="20" t="n">
        <v>3600</v>
      </c>
      <c r="I25" s="21">
        <f>G25-H25</f>
        <v/>
      </c>
      <c r="J25" s="8">
        <f>IF(G25=0,0,H25/G25)</f>
        <v/>
      </c>
      <c r="K25" s="35" t="n">
        <v>3</v>
      </c>
      <c r="L25" s="8">
        <f>MIN(J25,1)</f>
        <v/>
      </c>
      <c r="M25" t="inlineStr">
        <is>
          <t>PNA - Flashing</t>
        </is>
      </c>
      <c r="N25" s="7">
        <f>IF(E25="GC","1st Call","Other")</f>
        <v/>
      </c>
      <c r="O25" s="7">
        <f>IF(L25&gt;=1,"Complete",IF(L25&gt;0,"In Progress","Not Started"))</f>
        <v/>
      </c>
      <c r="Q25" s="35">
        <f>IFERROR(MID($A$1,FIND(" acq",$A$1)-4,4)*1,"")</f>
        <v/>
      </c>
      <c r="R25" s="7" t="n"/>
      <c r="S25" s="111" t="n"/>
    </row>
    <row r="26">
      <c r="A26" s="17" t="n">
        <v>126</v>
      </c>
      <c r="C26" s="7" t="inlineStr">
        <is>
          <t>Stovetop fire suppression</t>
        </is>
      </c>
      <c r="D26" s="40" t="inlineStr">
        <is>
          <t>PNA - Fire stops</t>
        </is>
      </c>
      <c r="E26" s="67" t="inlineStr">
        <is>
          <t>Capex</t>
        </is>
      </c>
      <c r="F26" s="7" t="inlineStr">
        <is>
          <t>Year 1</t>
        </is>
      </c>
      <c r="G26" s="20" t="n">
        <v>11956</v>
      </c>
      <c r="H26" s="20" t="n">
        <v>0</v>
      </c>
      <c r="I26" s="21">
        <f>G26-H26</f>
        <v/>
      </c>
      <c r="J26" s="8">
        <f>IF(G26=0,0,H26/G26)</f>
        <v/>
      </c>
      <c r="K26" s="35" t="inlineStr">
        <is>
          <t>N/A</t>
        </is>
      </c>
      <c r="L26" s="8">
        <f>MIN(J26,1)</f>
        <v/>
      </c>
      <c r="M26" t="inlineStr">
        <is>
          <t>PNA - Fire stops</t>
        </is>
      </c>
      <c r="N26" s="7">
        <f>IF(E26="GC","1st Call","Other")</f>
        <v/>
      </c>
      <c r="O26" s="7">
        <f>IF(L26&gt;=1,"Complete",IF(L26&gt;0,"In Progress","Not Started"))</f>
        <v/>
      </c>
      <c r="Q26" s="35">
        <f>IFERROR(MID($A$1,FIND(" acq",$A$1)-4,4)*1,"")</f>
        <v/>
      </c>
      <c r="R26" s="7" t="n"/>
      <c r="S26" s="111" t="n"/>
    </row>
    <row r="27">
      <c r="A27" s="7" t="n">
        <v>125</v>
      </c>
      <c r="C27" s="7" t="inlineStr">
        <is>
          <t>Drier vents</t>
        </is>
      </c>
      <c r="D27" s="40" t="inlineStr">
        <is>
          <t>PNA - Drier vents</t>
        </is>
      </c>
      <c r="E27" s="67" t="inlineStr">
        <is>
          <t>Capex</t>
        </is>
      </c>
      <c r="F27" s="7" t="inlineStr">
        <is>
          <t>Year 1</t>
        </is>
      </c>
      <c r="G27" s="20" t="n">
        <v>11590</v>
      </c>
      <c r="H27" s="20" t="n">
        <v>0</v>
      </c>
      <c r="I27" s="21">
        <f>G27-H27</f>
        <v/>
      </c>
      <c r="J27" s="8">
        <f>IF(G27=0,0,H27/G27)</f>
        <v/>
      </c>
      <c r="K27" s="35" t="inlineStr">
        <is>
          <t>N/A</t>
        </is>
      </c>
      <c r="L27" s="8">
        <f>MIN(J27,1)</f>
        <v/>
      </c>
      <c r="M27" t="inlineStr">
        <is>
          <t>PNA - Drier vents</t>
        </is>
      </c>
      <c r="N27" s="7">
        <f>IF(E27="GC","1st Call","Other")</f>
        <v/>
      </c>
      <c r="O27" s="7">
        <f>IF(L27&gt;=1,"Complete",IF(L27&gt;0,"In Progress","Not Started"))</f>
        <v/>
      </c>
      <c r="Q27" s="35">
        <f>IFERROR(MID($A$1,FIND(" acq",$A$1)-4,4)*1,"")</f>
        <v/>
      </c>
      <c r="R27" s="7" t="n"/>
      <c r="S27" s="111" t="n"/>
    </row>
    <row r="28">
      <c r="A28" s="17" t="n">
        <v>160</v>
      </c>
      <c r="C28" s="7" t="inlineStr">
        <is>
          <t>Outdoor kitchen, fire pits, and seating area</t>
        </is>
      </c>
      <c r="D28" s="40" t="inlineStr">
        <is>
          <t>Concept Walk - outdoor grills and seating area</t>
        </is>
      </c>
      <c r="E28" s="41" t="inlineStr">
        <is>
          <t>GC</t>
        </is>
      </c>
      <c r="F28" s="7" t="inlineStr">
        <is>
          <t>Year 1</t>
        </is>
      </c>
      <c r="G28" s="20" t="n">
        <v>10000</v>
      </c>
      <c r="H28" s="20" t="n">
        <v>3000</v>
      </c>
      <c r="I28" s="21">
        <f>G28-H28</f>
        <v/>
      </c>
      <c r="J28" s="8">
        <f>IF(G28=0,0,H28/G28)</f>
        <v/>
      </c>
      <c r="K28" s="35" t="n">
        <v>3</v>
      </c>
      <c r="L28" s="8">
        <f>MIN(J28,1)</f>
        <v/>
      </c>
      <c r="M28" t="inlineStr">
        <is>
          <t>Concept Walk - outdoor grills and seating area</t>
        </is>
      </c>
      <c r="N28" s="7">
        <f>IF(E28="GC","1st Call","Other")</f>
        <v/>
      </c>
      <c r="O28" s="7">
        <f>IF(L28&gt;=1,"Complete",IF(L28&gt;0,"In Progress","Not Started"))</f>
        <v/>
      </c>
      <c r="Q28" s="35">
        <f>IFERROR(MID($A$1,FIND(" acq",$A$1)-4,4)*1,"")</f>
        <v/>
      </c>
      <c r="R28" s="7" t="n"/>
      <c r="S28" s="111" t="n"/>
    </row>
    <row r="29" ht="30" customHeight="1">
      <c r="A29" s="7" t="n">
        <v>41</v>
      </c>
      <c r="C29" s="7" t="inlineStr">
        <is>
          <t>Termite damage repairs</t>
        </is>
      </c>
      <c r="D29" s="40" t="inlineStr">
        <is>
          <t>LPCA - The WDO report also stated fungus/dryrot was observed. Partner recomments repairs.</t>
        </is>
      </c>
      <c r="E29" s="41" t="inlineStr">
        <is>
          <t>GC</t>
        </is>
      </c>
      <c r="F29" s="7" t="inlineStr">
        <is>
          <t>Year 1</t>
        </is>
      </c>
      <c r="G29" s="20" t="n">
        <v>5000</v>
      </c>
      <c r="H29" s="20" t="n">
        <v>1500</v>
      </c>
      <c r="I29" s="21">
        <f>G29-H29</f>
        <v/>
      </c>
      <c r="J29" s="8">
        <f>IF(G29=0,0,H29/G29)</f>
        <v/>
      </c>
      <c r="K29" s="35" t="n">
        <v>3</v>
      </c>
      <c r="L29" s="8">
        <f>MIN(J29,1)</f>
        <v/>
      </c>
      <c r="M29" t="inlineStr">
        <is>
          <t>LPCA - The WDO report also stated fungus/dryrot was observed. Partner recomments repairs.</t>
        </is>
      </c>
      <c r="N29" s="7">
        <f>IF(E29="GC","1st Call","Other")</f>
        <v/>
      </c>
      <c r="O29" s="7">
        <f>IF(L29&gt;=1,"Complete",IF(L29&gt;0,"In Progress","Not Started"))</f>
        <v/>
      </c>
      <c r="Q29" s="35">
        <f>IFERROR(MID($A$1,FIND(" acq",$A$1)-4,4)*1,"")</f>
        <v/>
      </c>
      <c r="R29" s="7" t="n"/>
      <c r="S29" s="131" t="n">
        <v>46464</v>
      </c>
    </row>
    <row r="30" ht="45" customHeight="1">
      <c r="A30" s="17" t="n">
        <v>43</v>
      </c>
      <c r="C30" s="7" t="inlineStr">
        <is>
          <t>Repair exterior stair treads and stringers</t>
        </is>
      </c>
      <c r="D30" s="40" t="inlineStr">
        <is>
          <t>LPCA - Subsequent to site inspection activities, Partner was notified that installation of EV charging station caused cracking at exterior steps near Unit 103. Repair recommended.</t>
        </is>
      </c>
      <c r="E30" s="41" t="inlineStr">
        <is>
          <t>GC</t>
        </is>
      </c>
      <c r="F30" s="7" t="inlineStr">
        <is>
          <t>Year 1</t>
        </is>
      </c>
      <c r="G30" s="20" t="n">
        <v>5000</v>
      </c>
      <c r="H30" s="20" t="n">
        <v>1500</v>
      </c>
      <c r="I30" s="21">
        <f>G30-H30</f>
        <v/>
      </c>
      <c r="J30" s="8">
        <f>IF(G30=0,0,H30/G30)</f>
        <v/>
      </c>
      <c r="K30" s="35" t="n">
        <v>3</v>
      </c>
      <c r="L30" s="8">
        <f>MIN(J30,1)</f>
        <v/>
      </c>
      <c r="M30" t="inlineStr">
        <is>
          <t>LPCA - Subsequent to site inspection activities, Partner was notified that installation of EV charging station caused cracking at exterior steps near Unit 103. Repair recommended.</t>
        </is>
      </c>
      <c r="N30" s="7">
        <f>IF(E30="GC","1st Call","Other")</f>
        <v/>
      </c>
      <c r="O30" s="7">
        <f>IF(L30&gt;=1,"Complete",IF(L30&gt;0,"In Progress","Not Started"))</f>
        <v/>
      </c>
      <c r="Q30" s="35">
        <f>IFERROR(MID($A$1,FIND(" acq",$A$1)-4,4)*1,"")</f>
        <v/>
      </c>
      <c r="R30" s="7" t="n"/>
      <c r="S30" s="131" t="n">
        <v>46279</v>
      </c>
    </row>
    <row r="31" ht="105" customHeight="1">
      <c r="A31" s="7" t="n">
        <v>127</v>
      </c>
      <c r="C31" s="7" t="inlineStr">
        <is>
          <t>Interior microbial growth treatment</t>
        </is>
      </c>
      <c r="D31" s="40" t="inlineStr">
        <is>
          <t>Seller to address: LPCA (PR-90) - Water damage was observed at ceiling areas in the bathroom and bedroom of Unit 2 and the bedroom of Unit 45. The affected areas were relatively limited (less than 10 square feet) and may be remediated by properly trained maintenance staff. Repair of the noted interior finishes is recommended. All affected materials should be removed, underlying substrates cleaned and dried and finishes replaced</t>
        </is>
      </c>
      <c r="E31" s="69" t="inlineStr">
        <is>
          <t>PMC</t>
        </is>
      </c>
      <c r="F31" s="7" t="inlineStr">
        <is>
          <t>Year 1</t>
        </is>
      </c>
      <c r="G31" s="20" t="n">
        <v>3000</v>
      </c>
      <c r="H31" s="20" t="n">
        <v>0</v>
      </c>
      <c r="I31" s="21">
        <f>G31-H31</f>
        <v/>
      </c>
      <c r="J31" s="8">
        <f>IF(G31=0,0,H31/G31)</f>
        <v/>
      </c>
      <c r="K31" s="35" t="inlineStr">
        <is>
          <t>N/A</t>
        </is>
      </c>
      <c r="L31" s="8">
        <f>MIN(J31,1)</f>
        <v/>
      </c>
      <c r="M31" t="inlineStr">
        <is>
          <t xml:space="preserve">Seller to address: LPCA (PR-90) - Water damage was observed at ceiling areas in the bathroom and bedroom of Unit 2 and the bedroom of Unit 45. The affected areas were relatively limited (less than 10 </t>
        </is>
      </c>
      <c r="N31" s="7">
        <f>IF(E31="GC","1st Call","Other")</f>
        <v/>
      </c>
      <c r="O31" s="7">
        <f>IF(L31&gt;=1,"Complete",IF(L31&gt;0,"In Progress","Not Started"))</f>
        <v/>
      </c>
      <c r="Q31" s="35">
        <f>IFERROR(MID($A$1,FIND(" acq",$A$1)-4,4)*1,"")</f>
        <v/>
      </c>
      <c r="R31" s="7" t="n"/>
      <c r="S31" s="131" t="n">
        <v>46189</v>
      </c>
    </row>
    <row r="32" ht="75" customHeight="1">
      <c r="A32" s="17" t="n">
        <v>40</v>
      </c>
      <c r="C32" s="7" t="inlineStr">
        <is>
          <t>Termite Remediation</t>
        </is>
      </c>
      <c r="D32" s="40" t="inlineStr">
        <is>
          <t>LPCA - Partner was provided with a WDO report by Redwood Empire Termite and Pest Control, dated January 25, 2026. The report stated dry wood termites and carpenter bees was observed. The report included recommendations for treatment of the carpenter bees and drywood termites for $920.</t>
        </is>
      </c>
      <c r="E32" s="69" t="inlineStr">
        <is>
          <t>PMC</t>
        </is>
      </c>
      <c r="F32" s="7" t="inlineStr">
        <is>
          <t>Year 1</t>
        </is>
      </c>
      <c r="G32" s="20" t="n">
        <v>920</v>
      </c>
      <c r="H32" s="20" t="n">
        <v>0</v>
      </c>
      <c r="I32" s="21">
        <f>G32-H32</f>
        <v/>
      </c>
      <c r="J32" s="8">
        <f>IF(G32=0,0,H32/G32)</f>
        <v/>
      </c>
      <c r="K32" s="35" t="inlineStr">
        <is>
          <t>N/A</t>
        </is>
      </c>
      <c r="L32" s="8">
        <f>MIN(J32,1)</f>
        <v/>
      </c>
      <c r="M32" t="inlineStr">
        <is>
          <t>LPCA - Partner was provided with a WDO report by Redwood Empire Termite and Pest Control, dated January 25, 2026. The report stated dry wood termites and carpenter bees was observed. The report includ</t>
        </is>
      </c>
      <c r="N32" s="7">
        <f>IF(E32="GC","1st Call","Other")</f>
        <v/>
      </c>
      <c r="O32" s="7">
        <f>IF(L32&gt;=1,"Complete",IF(L32&gt;0,"In Progress","Not Started"))</f>
        <v/>
      </c>
      <c r="Q32" s="35">
        <f>IFERROR(MID($A$1,FIND(" acq",$A$1)-4,4)*1,"")</f>
        <v/>
      </c>
      <c r="R32" s="7" t="n"/>
      <c r="S32" s="131" t="n">
        <v>46464</v>
      </c>
    </row>
    <row r="33" ht="30" customHeight="1">
      <c r="A33" s="7" t="n">
        <v>25</v>
      </c>
      <c r="C33" s="7" t="inlineStr">
        <is>
          <t>Site perimeter fencing</t>
        </is>
      </c>
      <c r="D33" s="40" t="inlineStr">
        <is>
          <t>LPCA - Minor fence board damage was noted at a single location near Unit 2154. Repair of the noted issue is recommended.</t>
        </is>
      </c>
      <c r="E33" s="69" t="inlineStr">
        <is>
          <t>PMC</t>
        </is>
      </c>
      <c r="F33" s="7" t="inlineStr">
        <is>
          <t>Year 1</t>
        </is>
      </c>
      <c r="G33" s="20" t="n">
        <v>750</v>
      </c>
      <c r="H33" s="20" t="n">
        <v>0</v>
      </c>
      <c r="I33" s="21">
        <f>G33-H33</f>
        <v/>
      </c>
      <c r="J33" s="8">
        <f>IF(G33=0,0,H33/G33)</f>
        <v/>
      </c>
      <c r="K33" s="35" t="inlineStr">
        <is>
          <t>N/A</t>
        </is>
      </c>
      <c r="L33" s="8">
        <f>MIN(J33,1)</f>
        <v/>
      </c>
      <c r="M33" t="inlineStr">
        <is>
          <t>LPCA - Minor fence board damage was noted at a single location near Unit 2154. Repair of the noted issue is recommended.</t>
        </is>
      </c>
      <c r="N33" s="7">
        <f>IF(E33="GC","1st Call","Other")</f>
        <v/>
      </c>
      <c r="O33" s="7">
        <f>IF(L33&gt;=1,"Complete",IF(L33&gt;0,"In Progress","Not Started"))</f>
        <v/>
      </c>
      <c r="Q33" s="35">
        <f>IFERROR(MID($A$1,FIND(" acq",$A$1)-4,4)*1,"")</f>
        <v/>
      </c>
      <c r="R33" s="7" t="n"/>
      <c r="S33" s="131" t="n">
        <v>46464</v>
      </c>
    </row>
    <row r="34" ht="75" customHeight="1">
      <c r="A34" s="17" t="n">
        <v>136</v>
      </c>
      <c r="C34" s="7" t="inlineStr">
        <is>
          <t>Fire system - Code Violations</t>
        </is>
      </c>
      <c r="D34" s="40" t="inlineStr">
        <is>
          <t>LPCA (PR-90) - There are open There are open fire code violations for expired fire extinguishers at 1815 Meda Ave. At the time of the stie visit, Partner noted the latest fire extinguisher inspection from October 13, 2025. Partner recommends contacting the city and obtaining closure.</t>
        </is>
      </c>
      <c r="E34" s="69" t="inlineStr">
        <is>
          <t>PMC</t>
        </is>
      </c>
      <c r="F34" s="7" t="inlineStr">
        <is>
          <t>Year 1</t>
        </is>
      </c>
      <c r="G34" s="20" t="n">
        <v>500</v>
      </c>
      <c r="H34" s="20" t="n">
        <v>0</v>
      </c>
      <c r="I34" s="21">
        <f>G34-H34</f>
        <v/>
      </c>
      <c r="J34" s="8">
        <f>IF(G34=0,0,H34/G34)</f>
        <v/>
      </c>
      <c r="K34" s="35" t="inlineStr">
        <is>
          <t>N/A</t>
        </is>
      </c>
      <c r="L34" s="8">
        <f>MIN(J34,1)</f>
        <v/>
      </c>
      <c r="M34" t="inlineStr">
        <is>
          <t xml:space="preserve">LPCA (PR-90) - There are open There are open fire code violations for expired fire extinguishers at 1815 Meda Ave. At the time of the stie visit, Partner noted the latest fire extinguisher inspection </t>
        </is>
      </c>
      <c r="N34" s="7">
        <f>IF(E34="GC","1st Call","Other")</f>
        <v/>
      </c>
      <c r="O34" s="7">
        <f>IF(L34&gt;=1,"Complete",IF(L34&gt;0,"In Progress","Not Started"))</f>
        <v/>
      </c>
      <c r="Q34" s="35">
        <f>IFERROR(MID($A$1,FIND(" acq",$A$1)-4,4)*1,"")</f>
        <v/>
      </c>
      <c r="R34" s="7" t="n"/>
      <c r="S34" s="131" t="n">
        <v>46189</v>
      </c>
    </row>
    <row r="35">
      <c r="D35" s="40" t="n"/>
      <c r="E35" s="69" t="n"/>
      <c r="G35" s="20" t="n"/>
      <c r="H35" s="20" t="n"/>
      <c r="I35" s="21" t="n"/>
      <c r="J35" s="8" t="n"/>
      <c r="K35" s="35" t="n"/>
      <c r="L35" s="8" t="n"/>
      <c r="Q35" s="35" t="n"/>
      <c r="R35" s="7" t="n"/>
      <c r="S35" s="111" t="n"/>
    </row>
    <row r="36">
      <c r="C36" s="48" t="inlineStr">
        <is>
          <t>PROJECTS subtotal (excl. contingency/CM fee)</t>
        </is>
      </c>
      <c r="E36" s="68" t="n"/>
      <c r="G36" s="22">
        <f>SUM(G5:G34)</f>
        <v/>
      </c>
      <c r="H36" s="22">
        <f>SUM(H5:H34)</f>
        <v/>
      </c>
      <c r="I36" s="22">
        <f>SUM(I5:I34)</f>
        <v/>
      </c>
      <c r="J36" s="18">
        <f>IF(G36=0,0,H36/G36)</f>
        <v/>
      </c>
      <c r="K36" s="35" t="n"/>
      <c r="L36" s="8">
        <f>MIN(J36,1)</f>
        <v/>
      </c>
      <c r="O36" s="7">
        <f>IF(L36&gt;=1,"Complete",IF(L36&gt;0,"In Progress","Not Started"))</f>
        <v/>
      </c>
      <c r="Q36" s="35" t="n"/>
      <c r="R36" s="7" t="n"/>
      <c r="S36" s="111" t="n"/>
    </row>
    <row r="37">
      <c r="E37" s="52" t="n"/>
      <c r="K37" s="35" t="n"/>
      <c r="L37" s="8" t="n"/>
      <c r="Q37" s="35" t="n"/>
      <c r="R37" s="7" t="n"/>
      <c r="S37" s="111" t="n"/>
    </row>
    <row r="38">
      <c r="A38" s="7" t="n">
        <v>171</v>
      </c>
      <c r="C38" s="7" t="inlineStr">
        <is>
          <t>Construction Management Fee</t>
        </is>
      </c>
      <c r="D38" s="40" t="inlineStr">
        <is>
          <t>CM Fees</t>
        </is>
      </c>
      <c r="E38" s="67" t="inlineStr">
        <is>
          <t>CMF</t>
        </is>
      </c>
      <c r="F38" s="15" t="inlineStr">
        <is>
          <t>CM Fee</t>
        </is>
      </c>
      <c r="G38" s="20" t="n">
        <v>40531</v>
      </c>
      <c r="H38" s="20" t="n">
        <v>0</v>
      </c>
      <c r="I38" s="21" t="n">
        <v>40531</v>
      </c>
      <c r="J38" s="8">
        <f>IF(G38=0,0,H38/G38)</f>
        <v/>
      </c>
      <c r="K38" s="35" t="inlineStr">
        <is>
          <t>N/A</t>
        </is>
      </c>
      <c r="L38" s="8">
        <f>MIN(J38,1)</f>
        <v/>
      </c>
      <c r="M38" t="inlineStr">
        <is>
          <t>CM Fees</t>
        </is>
      </c>
      <c r="N38" s="7">
        <f>IF(E38="GC","1st Call","Other")</f>
        <v/>
      </c>
      <c r="O38" s="7">
        <f>IF(L38&gt;=1,"Complete",IF(L38&gt;0,"In Progress","Not Started"))</f>
        <v/>
      </c>
      <c r="Q38" s="35">
        <f>IFERROR(MID($A$1,FIND(" acq",$A$1)-4,4)*1,"")</f>
        <v/>
      </c>
      <c r="S38" s="112" t="n"/>
    </row>
    <row r="39">
      <c r="A39" s="7" t="n">
        <v>170</v>
      </c>
      <c r="C39" s="7" t="inlineStr">
        <is>
          <t>Contingency</t>
        </is>
      </c>
      <c r="D39" s="40" t="inlineStr">
        <is>
          <t>Contingency Amount</t>
        </is>
      </c>
      <c r="E39" s="67" t="inlineStr">
        <is>
          <t>CON</t>
        </is>
      </c>
      <c r="F39" s="15" t="inlineStr">
        <is>
          <t>Contingency</t>
        </is>
      </c>
      <c r="G39" s="20" t="n">
        <v>38601</v>
      </c>
      <c r="H39" s="20" t="n">
        <v>0</v>
      </c>
      <c r="I39" s="21" t="n">
        <v>38601</v>
      </c>
      <c r="J39" s="8">
        <f>IF(G39=0,0,H39/G39)</f>
        <v/>
      </c>
      <c r="K39" s="35" t="inlineStr">
        <is>
          <t>N/A</t>
        </is>
      </c>
      <c r="L39" s="18">
        <f>MIN(J39,1)</f>
        <v/>
      </c>
      <c r="M39" s="48" t="inlineStr">
        <is>
          <t>Contingency Amount</t>
        </is>
      </c>
      <c r="N39" s="48">
        <f>IF(E39="GC","1st Call","Other")</f>
        <v/>
      </c>
      <c r="O39" s="48">
        <f>IF(L39&gt;=1,"Complete",IF(L39&gt;0,"In Progress","Not Started"))</f>
        <v/>
      </c>
      <c r="P39" s="48" t="n"/>
      <c r="Q39" s="70">
        <f>IFERROR(MID($A$1,FIND(" acq",$A$1)-4,4)*1,"")</f>
        <v/>
      </c>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34"/>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T173"/>
  <sheetViews>
    <sheetView topLeftCell="H1" zoomScaleNormal="100" workbookViewId="0">
      <selection activeCell="K10" sqref="K10"/>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Oslo — 2026 acq · GC none ($0)</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108</v>
      </c>
      <c r="B5" s="7" t="n">
        <v>84110</v>
      </c>
      <c r="C5" s="7" t="inlineStr">
        <is>
          <t>Staircase</t>
        </is>
      </c>
      <c r="D5" s="40" t="n"/>
      <c r="E5" s="67" t="inlineStr">
        <is>
          <t>Capex</t>
        </is>
      </c>
      <c r="F5" s="7" t="inlineStr">
        <is>
          <t>Year 1</t>
        </is>
      </c>
      <c r="G5" s="20" t="n">
        <v>95000</v>
      </c>
      <c r="H5" s="20" t="n">
        <v>119427</v>
      </c>
      <c r="I5" s="21">
        <f>G5-H5</f>
        <v/>
      </c>
      <c r="J5" s="8">
        <f>IF(G5=0,0,H5/G5)</f>
        <v/>
      </c>
      <c r="K5" s="35" t="inlineStr">
        <is>
          <t>N/A</t>
        </is>
      </c>
      <c r="L5" s="8">
        <f>MIN(J5,1)</f>
        <v/>
      </c>
      <c r="N5" s="7">
        <f>IF(E5="GC","1st Call","Other")</f>
        <v/>
      </c>
      <c r="O5" s="7">
        <f>IF(L5&gt;=1,"Complete",IF(L5&gt;0,"In Progress","Not Started"))</f>
        <v/>
      </c>
      <c r="Q5" s="35">
        <f>IFERROR(MID($A$1,FIND(" acq",$A$1)-4,4)*1,"")</f>
        <v/>
      </c>
      <c r="R5" s="7" t="n"/>
      <c r="S5" s="111" t="n"/>
    </row>
    <row r="6">
      <c r="B6" s="7" t="n">
        <v>84112</v>
      </c>
      <c r="C6" s="7" t="inlineStr">
        <is>
          <t>Exterior Lighting</t>
        </is>
      </c>
      <c r="D6" s="40" t="n"/>
      <c r="E6" s="69" t="inlineStr">
        <is>
          <t>PMC</t>
        </is>
      </c>
      <c r="F6" s="7" t="inlineStr">
        <is>
          <t>Year 1</t>
        </is>
      </c>
      <c r="G6" s="20" t="n">
        <v>5000</v>
      </c>
      <c r="H6" s="20" t="n">
        <v>0</v>
      </c>
      <c r="I6" s="21">
        <f>G6-H6</f>
        <v/>
      </c>
      <c r="J6" s="8">
        <f>IF(G6=0,0,H6/G6)</f>
        <v/>
      </c>
      <c r="K6" s="35" t="inlineStr">
        <is>
          <t>N/A</t>
        </is>
      </c>
      <c r="L6" s="8">
        <f>MIN(J6,1)</f>
        <v/>
      </c>
      <c r="N6" s="7">
        <f>IF(E6="GC","1st Call","Other")</f>
        <v/>
      </c>
      <c r="O6" s="7">
        <f>IF(L6&gt;=1,"Complete",IF(L6&gt;0,"In Progress","Not Started"))</f>
        <v/>
      </c>
      <c r="Q6" s="35">
        <f>IFERROR(MID($A$1,FIND(" acq",$A$1)-4,4)*1,"")</f>
        <v/>
      </c>
      <c r="R6" s="7" t="n"/>
      <c r="S6" s="111" t="n"/>
    </row>
    <row r="7">
      <c r="B7" s="7" t="n">
        <v>84115</v>
      </c>
      <c r="C7" s="7" t="inlineStr">
        <is>
          <t>Sidewalks</t>
        </is>
      </c>
      <c r="D7" s="40" t="n"/>
      <c r="E7" s="69" t="inlineStr">
        <is>
          <t>PMC</t>
        </is>
      </c>
      <c r="F7" s="7" t="inlineStr">
        <is>
          <t>Year 1</t>
        </is>
      </c>
      <c r="G7" s="20" t="n">
        <v>5000</v>
      </c>
      <c r="H7" s="20" t="n">
        <v>0</v>
      </c>
      <c r="I7" s="21">
        <f>G7-H7</f>
        <v/>
      </c>
      <c r="J7" s="8">
        <f>IF(G7=0,0,H7/G7)</f>
        <v/>
      </c>
      <c r="K7" s="35" t="inlineStr">
        <is>
          <t>N/A</t>
        </is>
      </c>
      <c r="L7" s="8">
        <f>MIN(J7,1)</f>
        <v/>
      </c>
      <c r="N7" s="7">
        <f>IF(E7="GC","1st Call","Other")</f>
        <v/>
      </c>
      <c r="O7" s="7">
        <f>IF(L7&gt;=1,"Complete",IF(L7&gt;0,"In Progress","Not Started"))</f>
        <v/>
      </c>
      <c r="Q7" s="35">
        <f>IFERROR(MID($A$1,FIND(" acq",$A$1)-4,4)*1,"")</f>
        <v/>
      </c>
      <c r="R7" s="7" t="n"/>
      <c r="S7" s="111" t="n"/>
    </row>
    <row r="8">
      <c r="B8" s="7" t="n">
        <v>84190</v>
      </c>
      <c r="C8" s="7" t="inlineStr">
        <is>
          <t>Fitness Center &amp; Equipment</t>
        </is>
      </c>
      <c r="D8" s="40" t="n"/>
      <c r="E8" s="69" t="inlineStr">
        <is>
          <t>PMC</t>
        </is>
      </c>
      <c r="F8" s="7" t="inlineStr">
        <is>
          <t>Year 1</t>
        </is>
      </c>
      <c r="G8" s="20" t="n">
        <v>5000</v>
      </c>
      <c r="H8" s="20" t="n">
        <v>0</v>
      </c>
      <c r="I8" s="21">
        <f>G8-H8</f>
        <v/>
      </c>
      <c r="J8" s="8">
        <f>IF(G8=0,0,H8/G8)</f>
        <v/>
      </c>
      <c r="K8" s="35" t="inlineStr">
        <is>
          <t>N/A</t>
        </is>
      </c>
      <c r="L8" s="8">
        <f>MIN(J8,1)</f>
        <v/>
      </c>
      <c r="N8" s="7">
        <f>IF(E8="GC","1st Call","Other")</f>
        <v/>
      </c>
      <c r="O8" s="7">
        <f>IF(L8&gt;=1,"Complete",IF(L8&gt;0,"In Progress","Not Started"))</f>
        <v/>
      </c>
      <c r="Q8" s="35">
        <f>IFERROR(MID($A$1,FIND(" acq",$A$1)-4,4)*1,"")</f>
        <v/>
      </c>
      <c r="R8" s="7" t="n"/>
      <c r="S8" s="111" t="n"/>
    </row>
    <row r="9">
      <c r="B9" s="7" t="n">
        <v>84200</v>
      </c>
      <c r="C9" s="7" t="inlineStr">
        <is>
          <t>Common Area &amp; Playground</t>
        </is>
      </c>
      <c r="D9" s="40" t="n"/>
      <c r="E9" s="69" t="inlineStr">
        <is>
          <t>GC</t>
        </is>
      </c>
      <c r="F9" s="7" t="inlineStr">
        <is>
          <t>Year 1</t>
        </is>
      </c>
      <c r="G9" s="20" t="n">
        <v>40000</v>
      </c>
      <c r="H9" s="20" t="n">
        <v>0</v>
      </c>
      <c r="I9" s="21">
        <f>G9-H9</f>
        <v/>
      </c>
      <c r="J9" s="8">
        <f>IF(G9=0,0,H9/G9)</f>
        <v/>
      </c>
      <c r="K9" s="35" t="n">
        <v>4</v>
      </c>
      <c r="L9" s="8">
        <f>MIN(J9,1)</f>
        <v/>
      </c>
      <c r="N9" s="7">
        <f>IF(E9="GC","1st Call","Other")</f>
        <v/>
      </c>
      <c r="O9" s="7">
        <f>IF(L9&gt;=1,"Complete",IF(L9&gt;0,"In Progress","Not Started"))</f>
        <v/>
      </c>
      <c r="Q9" s="35">
        <f>IFERROR(MID($A$1,FIND(" acq",$A$1)-4,4)*1,"")</f>
        <v/>
      </c>
      <c r="R9" s="7" t="n"/>
      <c r="S9" s="111" t="n"/>
    </row>
    <row r="10">
      <c r="B10" s="7" t="n">
        <v>84204</v>
      </c>
      <c r="C10" s="7" t="inlineStr">
        <is>
          <t>Asphalt &amp; Paving</t>
        </is>
      </c>
      <c r="D10" s="40" t="n"/>
      <c r="E10" s="69" t="inlineStr">
        <is>
          <t>PMC</t>
        </is>
      </c>
      <c r="F10" s="7" t="inlineStr">
        <is>
          <t>Year 1</t>
        </is>
      </c>
      <c r="G10" s="20" t="n">
        <v>5000</v>
      </c>
      <c r="H10" s="20" t="n">
        <v>0</v>
      </c>
      <c r="I10" s="21">
        <f>G10-H10</f>
        <v/>
      </c>
      <c r="J10" s="8">
        <f>IF(G10=0,0,H10/G10)</f>
        <v/>
      </c>
      <c r="K10" s="35" t="inlineStr">
        <is>
          <t>N/A</t>
        </is>
      </c>
      <c r="L10" s="8">
        <f>MIN(J10,1)</f>
        <v/>
      </c>
      <c r="N10" s="7">
        <f>IF(E10="GC","1st Call","Other")</f>
        <v/>
      </c>
      <c r="O10" s="7">
        <f>IF(L10&gt;=1,"Complete",IF(L10&gt;0,"In Progress","Not Started"))</f>
        <v/>
      </c>
      <c r="Q10" s="35">
        <f>IFERROR(MID($A$1,FIND(" acq",$A$1)-4,4)*1,"")</f>
        <v/>
      </c>
      <c r="R10" s="7" t="n"/>
      <c r="S10" s="111" t="n"/>
    </row>
    <row r="11">
      <c r="B11" s="7" t="n">
        <v>84205</v>
      </c>
      <c r="C11" s="7" t="inlineStr">
        <is>
          <t>Fences &amp; gates</t>
        </is>
      </c>
      <c r="D11" s="40" t="n"/>
      <c r="E11" s="69" t="inlineStr">
        <is>
          <t>PMC</t>
        </is>
      </c>
      <c r="F11" s="7" t="inlineStr">
        <is>
          <t>Year 1</t>
        </is>
      </c>
      <c r="G11" s="20" t="n">
        <v>5000</v>
      </c>
      <c r="H11" s="20" t="n">
        <v>0</v>
      </c>
      <c r="I11" s="21">
        <f>G11-H11</f>
        <v/>
      </c>
      <c r="J11" s="8">
        <f>IF(G11=0,0,H11/G11)</f>
        <v/>
      </c>
      <c r="K11" s="35" t="inlineStr">
        <is>
          <t>N/A</t>
        </is>
      </c>
      <c r="L11" s="8">
        <f>MIN(J11,1)</f>
        <v/>
      </c>
      <c r="N11" s="7">
        <f>IF(E11="GC","1st Call","Other")</f>
        <v/>
      </c>
      <c r="O11" s="7">
        <f>IF(L11&gt;=1,"Complete",IF(L11&gt;0,"In Progress","Not Started"))</f>
        <v/>
      </c>
      <c r="Q11" s="35">
        <f>IFERROR(MID($A$1,FIND(" acq",$A$1)-4,4)*1,"")</f>
        <v/>
      </c>
      <c r="R11" s="7" t="n"/>
      <c r="S11" s="111" t="n"/>
    </row>
    <row r="12">
      <c r="B12" s="7" t="n">
        <v>84300</v>
      </c>
      <c r="C12" s="7" t="inlineStr">
        <is>
          <t>Landscaping &amp; Irrigation</t>
        </is>
      </c>
      <c r="D12" s="40" t="n"/>
      <c r="E12" s="69" t="inlineStr">
        <is>
          <t>PMC</t>
        </is>
      </c>
      <c r="F12" s="7" t="inlineStr">
        <is>
          <t>Year 1</t>
        </is>
      </c>
      <c r="G12" s="20" t="n">
        <v>5000</v>
      </c>
      <c r="H12" s="20" t="n">
        <v>20125</v>
      </c>
      <c r="I12" s="21">
        <f>G12-H12</f>
        <v/>
      </c>
      <c r="J12" s="8">
        <f>IF(G12=0,0,H12/G12)</f>
        <v/>
      </c>
      <c r="K12" s="35" t="inlineStr">
        <is>
          <t>N/A</t>
        </is>
      </c>
      <c r="L12" s="8">
        <f>MIN(J12,1)</f>
        <v/>
      </c>
      <c r="N12" s="7">
        <f>IF(E12="GC","1st Call","Other")</f>
        <v/>
      </c>
      <c r="O12" s="7">
        <f>IF(L12&gt;=1,"Complete",IF(L12&gt;0,"In Progress","Not Started"))</f>
        <v/>
      </c>
      <c r="Q12" s="35">
        <f>IFERROR(MID($A$1,FIND(" acq",$A$1)-4,4)*1,"")</f>
        <v/>
      </c>
      <c r="R12" s="7" t="n"/>
      <c r="S12" s="111" t="n"/>
    </row>
    <row r="13">
      <c r="A13" s="7" t="n">
        <v>99</v>
      </c>
      <c r="B13" s="7" t="n">
        <v>83106</v>
      </c>
      <c r="C13" s="7" t="inlineStr">
        <is>
          <t>Dryer Vent Cleaning</t>
        </is>
      </c>
      <c r="D13" s="40" t="inlineStr">
        <is>
          <t>Dryer Vent Cleaning - Contingency</t>
        </is>
      </c>
      <c r="E13" s="69" t="inlineStr">
        <is>
          <t>PMC</t>
        </is>
      </c>
      <c r="F13" s="7" t="inlineStr">
        <is>
          <t>Year 1</t>
        </is>
      </c>
      <c r="G13" s="20" t="n">
        <v>5000</v>
      </c>
      <c r="H13" s="20" t="n">
        <v>0</v>
      </c>
      <c r="I13" s="21">
        <f>G13-H13</f>
        <v/>
      </c>
      <c r="J13" s="8">
        <f>IF(G13=0,0,H13/G13)</f>
        <v/>
      </c>
      <c r="K13" s="35" t="inlineStr">
        <is>
          <t>N/A</t>
        </is>
      </c>
      <c r="L13" s="8">
        <f>MIN(J13,1)</f>
        <v/>
      </c>
      <c r="M13" t="inlineStr">
        <is>
          <t>Dryer Vent Cleaning - Contingency</t>
        </is>
      </c>
      <c r="N13" s="7">
        <f>IF(E13="GC","1st Call","Other")</f>
        <v/>
      </c>
      <c r="O13" s="7">
        <f>IF(L13&gt;=1,"Complete",IF(L13&gt;0,"In Progress","Not Started"))</f>
        <v/>
      </c>
      <c r="Q13" s="35">
        <f>IFERROR(MID($A$1,FIND(" acq",$A$1)-4,4)*1,"")</f>
        <v/>
      </c>
      <c r="R13" s="7" t="n"/>
      <c r="S13" s="111" t="n"/>
    </row>
    <row r="14">
      <c r="A14" s="7" t="n">
        <v>100</v>
      </c>
      <c r="B14" s="7" t="n">
        <v>83109</v>
      </c>
      <c r="C14" s="7" t="inlineStr">
        <is>
          <t>Gutter Cleaning</t>
        </is>
      </c>
      <c r="D14" s="40" t="inlineStr">
        <is>
          <t>Gutter Cleaning - Contingency</t>
        </is>
      </c>
      <c r="E14" s="69" t="inlineStr">
        <is>
          <t>PMC</t>
        </is>
      </c>
      <c r="F14" s="7" t="inlineStr">
        <is>
          <t>Year 1</t>
        </is>
      </c>
      <c r="G14" s="20" t="n">
        <v>5000</v>
      </c>
      <c r="H14" s="20" t="n">
        <v>0</v>
      </c>
      <c r="I14" s="21">
        <f>G14-H14</f>
        <v/>
      </c>
      <c r="J14" s="8">
        <f>IF(G14=0,0,H14/G14)</f>
        <v/>
      </c>
      <c r="K14" s="35" t="inlineStr">
        <is>
          <t>N/A</t>
        </is>
      </c>
      <c r="L14" s="8">
        <f>MIN(J14,1)</f>
        <v/>
      </c>
      <c r="M14" t="inlineStr">
        <is>
          <t>Gutter Cleaning - Contingency</t>
        </is>
      </c>
      <c r="N14" s="7">
        <f>IF(E14="GC","1st Call","Other")</f>
        <v/>
      </c>
      <c r="O14" s="7">
        <f>IF(L14&gt;=1,"Complete",IF(L14&gt;0,"In Progress","Not Started"))</f>
        <v/>
      </c>
      <c r="Q14" s="35">
        <f>IFERROR(MID($A$1,FIND(" acq",$A$1)-4,4)*1,"")</f>
        <v/>
      </c>
      <c r="R14" s="7" t="n"/>
      <c r="S14" s="111" t="n"/>
    </row>
    <row r="15">
      <c r="A15" s="7" t="n">
        <v>101</v>
      </c>
      <c r="B15" s="7" t="n">
        <v>83209</v>
      </c>
      <c r="C15" s="7" t="inlineStr">
        <is>
          <t>Plumbing</t>
        </is>
      </c>
      <c r="D15" s="40" t="inlineStr">
        <is>
          <t>Plumbing Repairs - Contingency</t>
        </is>
      </c>
      <c r="E15" s="69" t="inlineStr">
        <is>
          <t>PMC</t>
        </is>
      </c>
      <c r="F15" s="7" t="inlineStr">
        <is>
          <t>Year 1</t>
        </is>
      </c>
      <c r="G15" s="20" t="n">
        <v>5000</v>
      </c>
      <c r="H15" s="20" t="n">
        <v>1605</v>
      </c>
      <c r="I15" s="21">
        <f>G15-H15</f>
        <v/>
      </c>
      <c r="J15" s="8">
        <f>IF(G15=0,0,H15/G15)</f>
        <v/>
      </c>
      <c r="K15" s="35" t="inlineStr">
        <is>
          <t>N/A</t>
        </is>
      </c>
      <c r="L15" s="8">
        <f>MIN(J15,1)</f>
        <v/>
      </c>
      <c r="M15" t="inlineStr">
        <is>
          <t>Plumbing Repairs - Contingency</t>
        </is>
      </c>
      <c r="N15" s="7">
        <f>IF(E15="GC","1st Call","Other")</f>
        <v/>
      </c>
      <c r="O15" s="7">
        <f>IF(L15&gt;=1,"Complete",IF(L15&gt;0,"In Progress","Not Started"))</f>
        <v/>
      </c>
      <c r="Q15" s="35">
        <f>IFERROR(MID($A$1,FIND(" acq",$A$1)-4,4)*1,"")</f>
        <v/>
      </c>
      <c r="R15" s="7" t="n"/>
      <c r="S15" s="111" t="n"/>
    </row>
    <row r="16">
      <c r="A16" s="7" t="n">
        <v>106</v>
      </c>
      <c r="B16" s="7" t="n">
        <v>83436</v>
      </c>
      <c r="C16" s="7" t="inlineStr">
        <is>
          <t>Windows/Doors</t>
        </is>
      </c>
      <c r="D16" s="40" t="inlineStr">
        <is>
          <t>Window/Door Repairs - Contingency</t>
        </is>
      </c>
      <c r="E16" s="69" t="inlineStr">
        <is>
          <t>PMC</t>
        </is>
      </c>
      <c r="F16" s="7" t="inlineStr">
        <is>
          <t>Year 1</t>
        </is>
      </c>
      <c r="G16" s="20" t="n">
        <v>5000</v>
      </c>
      <c r="H16" s="20" t="n">
        <v>0</v>
      </c>
      <c r="I16" s="21">
        <f>G16-H16</f>
        <v/>
      </c>
      <c r="J16" s="8">
        <f>IF(G16=0,0,H16/G16)</f>
        <v/>
      </c>
      <c r="K16" s="35" t="inlineStr">
        <is>
          <t>N/A</t>
        </is>
      </c>
      <c r="L16" s="8">
        <f>MIN(J16,1)</f>
        <v/>
      </c>
      <c r="M16" t="inlineStr">
        <is>
          <t>Window/Door Repairs - Contingency</t>
        </is>
      </c>
      <c r="N16" s="7">
        <f>IF(E16="GC","1st Call","Other")</f>
        <v/>
      </c>
      <c r="O16" s="7">
        <f>IF(L16&gt;=1,"Complete",IF(L16&gt;0,"In Progress","Not Started"))</f>
        <v/>
      </c>
      <c r="Q16" s="35">
        <f>IFERROR(MID($A$1,FIND(" acq",$A$1)-4,4)*1,"")</f>
        <v/>
      </c>
      <c r="R16" s="7" t="n"/>
      <c r="S16" s="111" t="n"/>
    </row>
    <row r="17">
      <c r="D17" s="40" t="n"/>
      <c r="E17" s="69" t="n"/>
      <c r="G17" s="20" t="n"/>
      <c r="H17" s="20" t="n"/>
      <c r="I17" s="21" t="n"/>
      <c r="J17" s="8" t="n"/>
      <c r="K17" s="35" t="n"/>
      <c r="L17" s="8" t="n"/>
      <c r="Q17" s="35" t="n"/>
      <c r="R17" s="7" t="n"/>
      <c r="S17" s="111" t="n"/>
    </row>
    <row r="18">
      <c r="C18" s="48" t="inlineStr">
        <is>
          <t>PROJECTS subtotal (excl. contingency/CM fee)</t>
        </is>
      </c>
      <c r="E18" s="68" t="n"/>
      <c r="G18" s="22">
        <f>SUM(G5:G16)</f>
        <v/>
      </c>
      <c r="H18" s="22">
        <f>SUM(H5:H16)</f>
        <v/>
      </c>
      <c r="I18" s="22">
        <f>SUM(I5:I16)</f>
        <v/>
      </c>
      <c r="J18" s="18">
        <f>IF(G18=0,0,H18/G18)</f>
        <v/>
      </c>
      <c r="K18" s="35" t="n"/>
      <c r="L18" s="8">
        <f>MIN(J18,1)</f>
        <v/>
      </c>
      <c r="O18" s="7">
        <f>IF(L18&gt;=1,"Complete",IF(L18&gt;0,"In Progress","Not Started"))</f>
        <v/>
      </c>
      <c r="Q18" s="35" t="n"/>
      <c r="R18" s="7" t="n"/>
      <c r="S18" s="111" t="n"/>
    </row>
    <row r="19">
      <c r="E19" s="52" t="n"/>
      <c r="K19" s="35" t="n"/>
      <c r="L19" s="8" t="n"/>
      <c r="Q19" s="35" t="n"/>
      <c r="R19" s="7" t="n"/>
      <c r="S19" s="111" t="n"/>
    </row>
    <row r="20">
      <c r="A20" s="7" t="n">
        <v>110</v>
      </c>
      <c r="B20" s="7" t="n">
        <v>85305</v>
      </c>
      <c r="C20" s="7" t="inlineStr">
        <is>
          <t>Construction Management Fees</t>
        </is>
      </c>
      <c r="D20" s="40" t="inlineStr">
        <is>
          <t>CM Fees</t>
        </is>
      </c>
      <c r="E20" s="67" t="inlineStr">
        <is>
          <t>CMF</t>
        </is>
      </c>
      <c r="F20" s="15" t="inlineStr">
        <is>
          <t>Year 1</t>
        </is>
      </c>
      <c r="G20" s="20" t="n">
        <v>4988</v>
      </c>
      <c r="H20" s="20" t="n">
        <v>0</v>
      </c>
      <c r="I20" s="21" t="n">
        <v>4988</v>
      </c>
      <c r="J20" s="8">
        <f>IF(G20=0,0,H20/G20)</f>
        <v/>
      </c>
      <c r="K20" s="35" t="inlineStr">
        <is>
          <t>N/A</t>
        </is>
      </c>
      <c r="L20" s="8">
        <f>MIN(J20,1)</f>
        <v/>
      </c>
      <c r="M20" t="inlineStr">
        <is>
          <t>CM Fees</t>
        </is>
      </c>
      <c r="N20" s="7">
        <f>IF(E20="GC","1st Call","Other")</f>
        <v/>
      </c>
      <c r="O20" s="7">
        <f>IF(L20&gt;=1,"Complete",IF(L20&gt;0,"In Progress","Not Started"))</f>
        <v/>
      </c>
      <c r="Q20" s="35">
        <f>IFERROR(MID($A$1,FIND(" acq",$A$1)-4,4)*1,"")</f>
        <v/>
      </c>
      <c r="R20" s="7" t="n"/>
      <c r="S20" s="111" t="n"/>
    </row>
    <row r="21">
      <c r="A21" s="7" t="n">
        <v>109</v>
      </c>
      <c r="B21" s="7" t="n">
        <v>84510</v>
      </c>
      <c r="C21" s="7" t="inlineStr">
        <is>
          <t>Contingency Amount</t>
        </is>
      </c>
      <c r="D21" s="40" t="inlineStr">
        <is>
          <t>Contingency</t>
        </is>
      </c>
      <c r="E21" s="67" t="inlineStr">
        <is>
          <t>CON</t>
        </is>
      </c>
      <c r="F21" s="15" t="inlineStr">
        <is>
          <t>Year 1</t>
        </is>
      </c>
      <c r="G21" s="20" t="n">
        <v>4750</v>
      </c>
      <c r="H21" s="20" t="n">
        <v>0</v>
      </c>
      <c r="I21" s="21" t="n">
        <v>4750</v>
      </c>
      <c r="J21" s="8">
        <f>IF(G21=0,0,H21/G21)</f>
        <v/>
      </c>
      <c r="K21" s="35" t="inlineStr">
        <is>
          <t>N/A</t>
        </is>
      </c>
      <c r="L21" s="8">
        <f>MIN(J21,1)</f>
        <v/>
      </c>
      <c r="M21" t="inlineStr">
        <is>
          <t>Contingency</t>
        </is>
      </c>
      <c r="N21" s="7">
        <f>IF(E21="GC","1st Call","Other")</f>
        <v/>
      </c>
      <c r="O21" s="7">
        <f>IF(L21&gt;=1,"Complete",IF(L21&gt;0,"In Progress","Not Started"))</f>
        <v/>
      </c>
      <c r="Q21" s="35">
        <f>IFERROR(MID($A$1,FIND(" acq",$A$1)-4,4)*1,"")</f>
        <v/>
      </c>
      <c r="R21" s="7" t="n"/>
      <c r="S21" s="111" t="n"/>
    </row>
    <row r="22">
      <c r="K22" s="35" t="n"/>
      <c r="L22" s="8" t="n"/>
      <c r="Q22" s="35" t="n"/>
      <c r="R22" s="7" t="n"/>
      <c r="S22" s="111" t="n"/>
    </row>
    <row r="23">
      <c r="K23" s="35" t="n"/>
      <c r="L23" s="8" t="n"/>
      <c r="Q23" s="35" t="n"/>
      <c r="R23" s="7" t="n"/>
      <c r="S23" s="111" t="n"/>
    </row>
    <row r="24">
      <c r="K24" s="35" t="n"/>
      <c r="L24" s="8" t="n"/>
      <c r="Q24" s="35" t="n"/>
      <c r="R24" s="7" t="n"/>
      <c r="S24" s="111" t="n"/>
    </row>
    <row r="25">
      <c r="K25" s="35" t="n"/>
      <c r="L25" s="8" t="n"/>
      <c r="Q25" s="35" t="n"/>
      <c r="R25" s="7" t="n"/>
      <c r="S25" s="111" t="n"/>
    </row>
    <row r="26">
      <c r="K26" s="35" t="n"/>
      <c r="L26" s="8" t="n"/>
      <c r="Q26" s="35" t="n"/>
      <c r="R26" s="7" t="n"/>
      <c r="S26" s="111" t="n"/>
    </row>
    <row r="27">
      <c r="K27" s="35" t="n"/>
      <c r="L27" s="8" t="n"/>
      <c r="Q27" s="35" t="n"/>
      <c r="R27" s="7" t="n"/>
      <c r="S27" s="111" t="n"/>
    </row>
    <row r="28">
      <c r="K28" s="35" t="n"/>
      <c r="L28" s="8" t="n"/>
      <c r="Q28" s="35" t="n"/>
      <c r="R28" s="7" t="n"/>
      <c r="S28" s="111" t="n"/>
    </row>
    <row r="29">
      <c r="K29" s="35" t="n"/>
      <c r="L29" s="8" t="n"/>
      <c r="Q29" s="35" t="n"/>
      <c r="R29" s="7" t="n"/>
      <c r="S29" s="111" t="n"/>
    </row>
    <row r="30">
      <c r="K30" s="35" t="n"/>
      <c r="L30" s="8" t="n"/>
      <c r="Q30" s="35" t="n"/>
      <c r="R30" s="7" t="n"/>
      <c r="S30" s="111" t="n"/>
    </row>
    <row r="31">
      <c r="K31" s="35" t="n"/>
      <c r="L31" s="8" t="n"/>
      <c r="Q31" s="35" t="n"/>
      <c r="R31" s="7" t="n"/>
      <c r="S31" s="111" t="n"/>
    </row>
    <row r="32">
      <c r="K32" s="35" t="n"/>
      <c r="L32" s="8" t="n"/>
      <c r="Q32" s="35" t="n"/>
      <c r="R32" s="7" t="n"/>
      <c r="S32" s="111" t="n"/>
    </row>
    <row r="33">
      <c r="K33" s="35" t="n"/>
      <c r="L33" s="8" t="n"/>
      <c r="Q33" s="35" t="n"/>
      <c r="R33" s="7" t="n"/>
      <c r="S33" s="111" t="n"/>
    </row>
    <row r="34">
      <c r="K34" s="35" t="n"/>
      <c r="L34" s="8" t="n"/>
      <c r="Q34" s="35" t="n"/>
      <c r="R34" s="7" t="n"/>
      <c r="S34" s="111" t="n"/>
    </row>
    <row r="35">
      <c r="K35" s="35" t="n"/>
      <c r="L35" s="8" t="n"/>
      <c r="Q35" s="35" t="n"/>
      <c r="R35" s="7" t="n"/>
      <c r="S35" s="111" t="n"/>
    </row>
    <row r="36">
      <c r="K36" s="35" t="n"/>
      <c r="L36" s="8" t="n"/>
      <c r="Q36" s="35" t="n"/>
      <c r="R36" s="7" t="n"/>
      <c r="S36" s="111" t="n"/>
    </row>
    <row r="37">
      <c r="K37" s="35" t="n"/>
      <c r="L37" s="8" t="n"/>
      <c r="Q37" s="35" t="n"/>
      <c r="R37" s="7" t="n"/>
      <c r="S37" s="111" t="n"/>
    </row>
    <row r="38">
      <c r="K38" s="35" t="n"/>
      <c r="S38" s="112" t="n"/>
    </row>
    <row r="39">
      <c r="K39" s="35" t="n"/>
      <c r="L39" s="18" t="n"/>
      <c r="M39" s="48" t="n"/>
      <c r="N39" s="48" t="n"/>
      <c r="O39" s="48" t="n"/>
      <c r="P39" s="48" t="n"/>
      <c r="Q39" s="18" t="n"/>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T173"/>
  <sheetViews>
    <sheetView zoomScaleNormal="100" workbookViewId="0">
      <pane xSplit="2" ySplit="4" topLeftCell="C35" activePane="bottomRight" state="frozen"/>
      <selection activeCell="K10" sqref="K10"/>
      <selection pane="topRight" activeCell="K10" sqref="K10"/>
      <selection pane="bottomLeft" activeCell="K10" sqref="K10"/>
      <selection pane="bottomRight" activeCell="K10" sqref="K10"/>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San Regis — 2026 acq · GC none ($0)</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110</v>
      </c>
      <c r="C5" s="7" t="inlineStr">
        <is>
          <t>ADA Accessibility</t>
        </is>
      </c>
      <c r="D5" s="40" t="inlineStr">
        <is>
          <t>ADA Upgrades (responsible for 25 of 43 total required)</t>
        </is>
      </c>
      <c r="E5" s="67" t="inlineStr">
        <is>
          <t>Capex</t>
        </is>
      </c>
      <c r="F5" s="7" t="inlineStr">
        <is>
          <t>Year 1</t>
        </is>
      </c>
      <c r="G5" s="20" t="n">
        <v>2321300</v>
      </c>
      <c r="H5" s="20" t="n">
        <v>0</v>
      </c>
      <c r="I5" s="21">
        <f>G5-H5</f>
        <v/>
      </c>
      <c r="J5" s="8">
        <f>IF(G5=0,0,H5/G5)</f>
        <v/>
      </c>
      <c r="K5" s="35" t="inlineStr">
        <is>
          <t>N/A</t>
        </is>
      </c>
      <c r="L5" s="8">
        <f>MIN(J5,1)</f>
        <v/>
      </c>
      <c r="M5" t="inlineStr">
        <is>
          <t>ADA Upgrades (responsible for 25 of 43 total required)</t>
        </is>
      </c>
      <c r="N5" s="7">
        <f>IF(E5="GC","1st Call","Other")</f>
        <v/>
      </c>
      <c r="O5" s="7">
        <f>IF(L5&gt;=1,"Complete",IF(L5&gt;0,"In Progress","Not Started"))</f>
        <v/>
      </c>
      <c r="Q5" s="35">
        <f>IFERROR(MID($A$1,FIND(" acq",$A$1)-4,4)*1,"")</f>
        <v/>
      </c>
      <c r="R5" s="7" t="n"/>
      <c r="S5" s="111" t="n"/>
    </row>
    <row r="6">
      <c r="A6" s="17" t="n">
        <v>70</v>
      </c>
      <c r="C6" s="7" t="inlineStr">
        <is>
          <t>Exterior paint</t>
        </is>
      </c>
      <c r="D6" s="40" t="inlineStr">
        <is>
          <t>PNA - exterior building</t>
        </is>
      </c>
      <c r="E6" s="41" t="inlineStr">
        <is>
          <t>GC</t>
        </is>
      </c>
      <c r="F6" s="7" t="inlineStr">
        <is>
          <t>Year 1</t>
        </is>
      </c>
      <c r="G6" s="20" t="n">
        <v>646000</v>
      </c>
      <c r="H6" s="20" t="n">
        <v>0</v>
      </c>
      <c r="I6" s="21">
        <f>G6-H6</f>
        <v/>
      </c>
      <c r="J6" s="8">
        <f>IF(G6=0,0,H6/G6)</f>
        <v/>
      </c>
      <c r="K6" s="35" t="n">
        <v>4</v>
      </c>
      <c r="L6" s="8">
        <f>MIN(J6,1)</f>
        <v/>
      </c>
      <c r="M6" t="inlineStr">
        <is>
          <t>PNA - exterior building</t>
        </is>
      </c>
      <c r="N6" s="7">
        <f>IF(E6="GC","1st Call","Other")</f>
        <v/>
      </c>
      <c r="O6" s="7">
        <f>IF(L6&gt;=1,"Complete",IF(L6&gt;0,"In Progress","Not Started"))</f>
        <v/>
      </c>
      <c r="Q6" s="35">
        <f>IFERROR(MID($A$1,FIND(" acq",$A$1)-4,4)*1,"")</f>
        <v/>
      </c>
      <c r="R6" s="7" t="n"/>
      <c r="S6" s="111" t="n"/>
    </row>
    <row r="7">
      <c r="A7" s="7" t="n">
        <v>108</v>
      </c>
      <c r="C7" s="7" t="inlineStr">
        <is>
          <t>Interior Upgrades</t>
        </is>
      </c>
      <c r="D7" s="40" t="inlineStr">
        <is>
          <t>2746679.999999999</t>
        </is>
      </c>
      <c r="E7" s="67" t="inlineStr">
        <is>
          <t>Capex</t>
        </is>
      </c>
      <c r="F7" s="7" t="inlineStr">
        <is>
          <t>Year 1</t>
        </is>
      </c>
      <c r="G7" s="20" t="n">
        <v>425380</v>
      </c>
      <c r="H7" s="20" t="n">
        <v>0</v>
      </c>
      <c r="I7" s="21">
        <f>G7-H7</f>
        <v/>
      </c>
      <c r="J7" s="8">
        <f>IF(G7=0,0,H7/G7)</f>
        <v/>
      </c>
      <c r="K7" s="35" t="inlineStr">
        <is>
          <t>N/A</t>
        </is>
      </c>
      <c r="L7" s="8">
        <f>MIN(J7,1)</f>
        <v/>
      </c>
      <c r="M7" t="inlineStr">
        <is>
          <t>2746679.999999999</t>
        </is>
      </c>
      <c r="N7" s="7">
        <f>IF(E7="GC","1st Call","Other")</f>
        <v/>
      </c>
      <c r="O7" s="7">
        <f>IF(L7&gt;=1,"Complete",IF(L7&gt;0,"In Progress","Not Started"))</f>
        <v/>
      </c>
      <c r="Q7" s="35">
        <f>IFERROR(MID($A$1,FIND(" acq",$A$1)-4,4)*1,"")</f>
        <v/>
      </c>
      <c r="R7" s="7" t="n"/>
      <c r="S7" s="111" t="n"/>
    </row>
    <row r="8">
      <c r="A8" s="17" t="n">
        <v>69</v>
      </c>
      <c r="C8" s="7" t="inlineStr">
        <is>
          <t>Interior Hallway flooring / painting</t>
        </is>
      </c>
      <c r="D8" s="40" t="inlineStr">
        <is>
          <t>PNA - paint hallways/breezeways</t>
        </is>
      </c>
      <c r="E8" s="41" t="inlineStr">
        <is>
          <t>GC</t>
        </is>
      </c>
      <c r="F8" s="7" t="inlineStr">
        <is>
          <t>Year 1</t>
        </is>
      </c>
      <c r="G8" s="20" t="n">
        <v>156000</v>
      </c>
      <c r="H8" s="20" t="n">
        <v>0</v>
      </c>
      <c r="I8" s="21">
        <f>G8-H8</f>
        <v/>
      </c>
      <c r="J8" s="8">
        <f>IF(G8=0,0,H8/G8)</f>
        <v/>
      </c>
      <c r="K8" s="35" t="n">
        <v>4</v>
      </c>
      <c r="L8" s="8">
        <f>MIN(J8,1)</f>
        <v/>
      </c>
      <c r="M8" t="inlineStr">
        <is>
          <t>PNA - paint hallways/breezeways</t>
        </is>
      </c>
      <c r="N8" s="7">
        <f>IF(E8="GC","1st Call","Other")</f>
        <v/>
      </c>
      <c r="O8" s="7">
        <f>IF(L8&gt;=1,"Complete",IF(L8&gt;0,"In Progress","Not Started"))</f>
        <v/>
      </c>
      <c r="Q8" s="35">
        <f>IFERROR(MID($A$1,FIND(" acq",$A$1)-4,4)*1,"")</f>
        <v/>
      </c>
      <c r="R8" s="7" t="n"/>
      <c r="S8" s="111" t="n"/>
    </row>
    <row r="9">
      <c r="A9" s="7" t="n">
        <v>128</v>
      </c>
      <c r="C9" s="7" t="inlineStr">
        <is>
          <t>ADA Relocation Costs</t>
        </is>
      </c>
      <c r="D9" s="40" t="inlineStr">
        <is>
          <t>ADA Relocation Costs</t>
        </is>
      </c>
      <c r="E9" s="67" t="inlineStr">
        <is>
          <t>Capex</t>
        </is>
      </c>
      <c r="F9" s="7" t="inlineStr">
        <is>
          <t>Year 1</t>
        </is>
      </c>
      <c r="G9" s="20" t="n">
        <v>125000</v>
      </c>
      <c r="H9" s="20" t="n">
        <v>0</v>
      </c>
      <c r="I9" s="21">
        <f>G9-H9</f>
        <v/>
      </c>
      <c r="J9" s="8">
        <f>IF(G9=0,0,H9/G9)</f>
        <v/>
      </c>
      <c r="K9" s="35" t="inlineStr">
        <is>
          <t>N/A</t>
        </is>
      </c>
      <c r="L9" s="8">
        <f>MIN(J9,1)</f>
        <v/>
      </c>
      <c r="M9" t="inlineStr">
        <is>
          <t>ADA Relocation Costs</t>
        </is>
      </c>
      <c r="N9" s="7">
        <f>IF(E9="GC","1st Call","Other")</f>
        <v/>
      </c>
      <c r="O9" s="7">
        <f>IF(L9&gt;=1,"Complete",IF(L9&gt;0,"In Progress","Not Started"))</f>
        <v/>
      </c>
      <c r="Q9" s="35">
        <f>IFERROR(MID($A$1,FIND(" acq",$A$1)-4,4)*1,"")</f>
        <v/>
      </c>
      <c r="R9" s="7" t="n"/>
      <c r="S9" s="111" t="n"/>
    </row>
    <row r="10" ht="30" customHeight="1">
      <c r="A10" s="17" t="n">
        <v>133</v>
      </c>
      <c r="C10" s="7" t="inlineStr">
        <is>
          <t>Clubhouse / Office remodel</t>
        </is>
      </c>
      <c r="D10" s="40" t="inlineStr">
        <is>
          <t>Concept Walk - fix water leaks and prevent any continued deterioration in leasing office (2nd and 3rd floor)</t>
        </is>
      </c>
      <c r="E10" s="41" t="inlineStr">
        <is>
          <t>GC</t>
        </is>
      </c>
      <c r="F10" s="7" t="inlineStr">
        <is>
          <t>Year 1</t>
        </is>
      </c>
      <c r="G10" s="20" t="n">
        <v>100000</v>
      </c>
      <c r="H10" s="20" t="n">
        <v>0</v>
      </c>
      <c r="I10" s="21">
        <f>G10-H10</f>
        <v/>
      </c>
      <c r="J10" s="8">
        <f>IF(G10=0,0,H10/G10)</f>
        <v/>
      </c>
      <c r="K10" s="35" t="n">
        <v>4</v>
      </c>
      <c r="L10" s="8">
        <f>MIN(J10,1)</f>
        <v/>
      </c>
      <c r="M10" t="inlineStr">
        <is>
          <t>Concept Walk - fix water leaks and prevent any continued deterioration in leasing office (2nd and 3rd floor)</t>
        </is>
      </c>
      <c r="N10" s="7">
        <f>IF(E10="GC","1st Call","Other")</f>
        <v/>
      </c>
      <c r="O10" s="7">
        <f>IF(L10&gt;=1,"Complete",IF(L10&gt;0,"In Progress","Not Started"))</f>
        <v/>
      </c>
      <c r="Q10" s="35">
        <f>IFERROR(MID($A$1,FIND(" acq",$A$1)-4,4)*1,"")</f>
        <v/>
      </c>
      <c r="R10" s="7" t="n"/>
      <c r="S10" s="111" t="n"/>
    </row>
    <row r="11" ht="30" customHeight="1">
      <c r="A11" s="7" t="n">
        <v>53</v>
      </c>
      <c r="C11" s="7" t="inlineStr">
        <is>
          <t>Modified bitumen membrane repairs / replacement</t>
        </is>
      </c>
      <c r="D11" s="40" t="inlineStr">
        <is>
          <t>PNA - was not able to get on roofs but based on age suspect damage on all roofs and replace roof on office building</t>
        </is>
      </c>
      <c r="E11" s="41" t="inlineStr">
        <is>
          <t>GC</t>
        </is>
      </c>
      <c r="F11" s="7" t="inlineStr">
        <is>
          <t>Year 1</t>
        </is>
      </c>
      <c r="G11" s="20" t="n">
        <v>95000</v>
      </c>
      <c r="H11" s="20" t="n">
        <v>0</v>
      </c>
      <c r="I11" s="21">
        <f>G11-H11</f>
        <v/>
      </c>
      <c r="J11" s="8">
        <f>IF(G11=0,0,H11/G11)</f>
        <v/>
      </c>
      <c r="K11" s="35" t="n">
        <v>4</v>
      </c>
      <c r="L11" s="8">
        <f>MIN(J11,1)</f>
        <v/>
      </c>
      <c r="M11" t="inlineStr">
        <is>
          <t>PNA - was not able to get on roofs but based on age suspect damage on all roofs and replace roof on office building</t>
        </is>
      </c>
      <c r="N11" s="7">
        <f>IF(E11="GC","1st Call","Other")</f>
        <v/>
      </c>
      <c r="O11" s="7">
        <f>IF(L11&gt;=1,"Complete",IF(L11&gt;0,"In Progress","Not Started"))</f>
        <v/>
      </c>
      <c r="Q11" s="35">
        <f>IFERROR(MID($A$1,FIND(" acq",$A$1)-4,4)*1,"")</f>
        <v/>
      </c>
      <c r="R11" s="7" t="n"/>
      <c r="S11" s="111" t="n"/>
    </row>
    <row r="12">
      <c r="A12" s="17" t="n">
        <v>104</v>
      </c>
      <c r="C12" s="7" t="inlineStr">
        <is>
          <t xml:space="preserve">Breezeway and patio lights </t>
        </is>
      </c>
      <c r="D12" s="40" t="inlineStr">
        <is>
          <t>PNA - replace breezeway and catwalk lighting to LED</t>
        </is>
      </c>
      <c r="E12" s="41" t="inlineStr">
        <is>
          <t>GC</t>
        </is>
      </c>
      <c r="F12" s="7" t="inlineStr">
        <is>
          <t>Year 1</t>
        </is>
      </c>
      <c r="G12" s="20" t="n">
        <v>59800</v>
      </c>
      <c r="H12" s="20" t="n">
        <v>0</v>
      </c>
      <c r="I12" s="21">
        <f>G12-H12</f>
        <v/>
      </c>
      <c r="J12" s="8">
        <f>IF(G12=0,0,H12/G12)</f>
        <v/>
      </c>
      <c r="K12" s="35" t="n">
        <v>4</v>
      </c>
      <c r="L12" s="8">
        <f>MIN(J12,1)</f>
        <v/>
      </c>
      <c r="M12" t="inlineStr">
        <is>
          <t>PNA - replace breezeway and catwalk lighting to LED</t>
        </is>
      </c>
      <c r="N12" s="7">
        <f>IF(E12="GC","1st Call","Other")</f>
        <v/>
      </c>
      <c r="O12" s="7">
        <f>IF(L12&gt;=1,"Complete",IF(L12&gt;0,"In Progress","Not Started"))</f>
        <v/>
      </c>
      <c r="Q12" s="35">
        <f>IFERROR(MID($A$1,FIND(" acq",$A$1)-4,4)*1,"")</f>
        <v/>
      </c>
      <c r="R12" s="7" t="n"/>
      <c r="S12" s="111" t="n"/>
    </row>
    <row r="13">
      <c r="A13" s="7" t="n">
        <v>150</v>
      </c>
      <c r="C13" s="7" t="inlineStr">
        <is>
          <t>Swimming pool resurface</t>
        </is>
      </c>
      <c r="D13" s="40" t="inlineStr">
        <is>
          <t>PNA - resurface pool and hot tub</t>
        </is>
      </c>
      <c r="E13" s="41" t="inlineStr">
        <is>
          <t>GC</t>
        </is>
      </c>
      <c r="F13" s="7" t="inlineStr">
        <is>
          <t>Year 1</t>
        </is>
      </c>
      <c r="G13" s="20" t="n">
        <v>58000</v>
      </c>
      <c r="H13" s="20" t="n">
        <v>0</v>
      </c>
      <c r="I13" s="21">
        <f>G13-H13</f>
        <v/>
      </c>
      <c r="J13" s="8">
        <f>IF(G13=0,0,H13/G13)</f>
        <v/>
      </c>
      <c r="K13" s="35" t="n">
        <v>4</v>
      </c>
      <c r="L13" s="8">
        <f>MIN(J13,1)</f>
        <v/>
      </c>
      <c r="M13" t="inlineStr">
        <is>
          <t>PNA - resurface pool and hot tub</t>
        </is>
      </c>
      <c r="N13" s="7">
        <f>IF(E13="GC","1st Call","Other")</f>
        <v/>
      </c>
      <c r="O13" s="7">
        <f>IF(L13&gt;=1,"Complete",IF(L13&gt;0,"In Progress","Not Started"))</f>
        <v/>
      </c>
      <c r="Q13" s="35">
        <f>IFERROR(MID($A$1,FIND(" acq",$A$1)-4,4)*1,"")</f>
        <v/>
      </c>
      <c r="R13" s="7" t="n"/>
      <c r="S13" s="111" t="n"/>
    </row>
    <row r="14">
      <c r="A14" s="17" t="n">
        <v>159</v>
      </c>
      <c r="C14" s="7" t="inlineStr">
        <is>
          <t>Tennis / sports court</t>
        </is>
      </c>
      <c r="D14" s="40" t="inlineStr">
        <is>
          <t>Concept Walk - sports court furniture</t>
        </is>
      </c>
      <c r="E14" s="67" t="inlineStr">
        <is>
          <t>Capex</t>
        </is>
      </c>
      <c r="F14" s="7" t="inlineStr">
        <is>
          <t>Year 1</t>
        </is>
      </c>
      <c r="G14" s="20" t="n">
        <v>50000</v>
      </c>
      <c r="H14" s="20" t="n">
        <v>0</v>
      </c>
      <c r="I14" s="21">
        <f>G14-H14</f>
        <v/>
      </c>
      <c r="J14" s="8">
        <f>IF(G14=0,0,H14/G14)</f>
        <v/>
      </c>
      <c r="K14" s="35" t="inlineStr">
        <is>
          <t>N/A</t>
        </is>
      </c>
      <c r="L14" s="8">
        <f>MIN(J14,1)</f>
        <v/>
      </c>
      <c r="M14" t="inlineStr">
        <is>
          <t>Concept Walk - sports court furniture</t>
        </is>
      </c>
      <c r="N14" s="7">
        <f>IF(E14="GC","1st Call","Other")</f>
        <v/>
      </c>
      <c r="O14" s="7">
        <f>IF(L14&gt;=1,"Complete",IF(L14&gt;0,"In Progress","Not Started"))</f>
        <v/>
      </c>
      <c r="Q14" s="35">
        <f>IFERROR(MID($A$1,FIND(" acq",$A$1)-4,4)*1,"")</f>
        <v/>
      </c>
      <c r="R14" s="7" t="n"/>
      <c r="S14" s="111" t="n"/>
    </row>
    <row r="15">
      <c r="A15" s="7" t="n">
        <v>42</v>
      </c>
      <c r="C15" s="7" t="inlineStr">
        <is>
          <t>Repair balcony framing &amp; decking</t>
        </is>
      </c>
      <c r="D15" s="40" t="inlineStr">
        <is>
          <t>PNA - repair and recoat exposed walkways</t>
        </is>
      </c>
      <c r="E15" s="41" t="inlineStr">
        <is>
          <t>GC</t>
        </is>
      </c>
      <c r="F15" s="7" t="inlineStr">
        <is>
          <t>Year 1</t>
        </is>
      </c>
      <c r="G15" s="20" t="n">
        <v>39500</v>
      </c>
      <c r="H15" s="20" t="n">
        <v>0</v>
      </c>
      <c r="I15" s="21">
        <f>G15-H15</f>
        <v/>
      </c>
      <c r="J15" s="8">
        <f>IF(G15=0,0,H15/G15)</f>
        <v/>
      </c>
      <c r="K15" s="35" t="n">
        <v>4</v>
      </c>
      <c r="L15" s="8">
        <f>MIN(J15,1)</f>
        <v/>
      </c>
      <c r="M15" t="inlineStr">
        <is>
          <t>PNA - repair and recoat exposed walkways</t>
        </is>
      </c>
      <c r="N15" s="7">
        <f>IF(E15="GC","1st Call","Other")</f>
        <v/>
      </c>
      <c r="O15" s="7">
        <f>IF(L15&gt;=1,"Complete",IF(L15&gt;0,"In Progress","Not Started"))</f>
        <v/>
      </c>
      <c r="Q15" s="35">
        <f>IFERROR(MID($A$1,FIND(" acq",$A$1)-4,4)*1,"")</f>
        <v/>
      </c>
      <c r="R15" s="7" t="n"/>
      <c r="S15" s="111" t="n"/>
    </row>
    <row r="16">
      <c r="A16" s="17" t="n">
        <v>126</v>
      </c>
      <c r="C16" s="7" t="inlineStr">
        <is>
          <t>Stovetop fire suppression</t>
        </is>
      </c>
      <c r="D16" s="40" t="inlineStr">
        <is>
          <t>PNA - fire stops</t>
        </is>
      </c>
      <c r="E16" s="67" t="inlineStr">
        <is>
          <t>Capex</t>
        </is>
      </c>
      <c r="F16" s="7" t="inlineStr">
        <is>
          <t>Year 1</t>
        </is>
      </c>
      <c r="G16" s="20" t="n">
        <v>38220</v>
      </c>
      <c r="H16" s="20" t="n">
        <v>0</v>
      </c>
      <c r="I16" s="21">
        <f>G16-H16</f>
        <v/>
      </c>
      <c r="J16" s="8">
        <f>IF(G16=0,0,H16/G16)</f>
        <v/>
      </c>
      <c r="K16" s="35" t="inlineStr">
        <is>
          <t>N/A</t>
        </is>
      </c>
      <c r="L16" s="8">
        <f>MIN(J16,1)</f>
        <v/>
      </c>
      <c r="M16" t="inlineStr">
        <is>
          <t>PNA - fire stops</t>
        </is>
      </c>
      <c r="N16" s="7">
        <f>IF(E16="GC","1st Call","Other")</f>
        <v/>
      </c>
      <c r="O16" s="7">
        <f>IF(L16&gt;=1,"Complete",IF(L16&gt;0,"In Progress","Not Started"))</f>
        <v/>
      </c>
      <c r="Q16" s="35">
        <f>IFERROR(MID($A$1,FIND(" acq",$A$1)-4,4)*1,"")</f>
        <v/>
      </c>
      <c r="R16" s="7" t="n"/>
      <c r="S16" s="111" t="n"/>
    </row>
    <row r="17">
      <c r="A17" s="7" t="n">
        <v>152</v>
      </c>
      <c r="C17" s="7" t="inlineStr">
        <is>
          <t>Swimming pool deck</t>
        </is>
      </c>
      <c r="D17" s="40" t="inlineStr">
        <is>
          <t>PNA - repair cracks and seal</t>
        </is>
      </c>
      <c r="E17" s="41" t="inlineStr">
        <is>
          <t>GC</t>
        </is>
      </c>
      <c r="F17" s="7" t="inlineStr">
        <is>
          <t>Year 1</t>
        </is>
      </c>
      <c r="G17" s="20" t="n">
        <v>38000</v>
      </c>
      <c r="H17" s="20" t="n">
        <v>0</v>
      </c>
      <c r="I17" s="21">
        <f>G17-H17</f>
        <v/>
      </c>
      <c r="J17" s="8">
        <f>IF(G17=0,0,H17/G17)</f>
        <v/>
      </c>
      <c r="K17" s="35" t="n">
        <v>4</v>
      </c>
      <c r="L17" s="8">
        <f>MIN(J17,1)</f>
        <v/>
      </c>
      <c r="M17" t="inlineStr">
        <is>
          <t>PNA - repair cracks and seal</t>
        </is>
      </c>
      <c r="N17" s="7">
        <f>IF(E17="GC","1st Call","Other")</f>
        <v/>
      </c>
      <c r="O17" s="7">
        <f>IF(L17&gt;=1,"Complete",IF(L17&gt;0,"In Progress","Not Started"))</f>
        <v/>
      </c>
      <c r="Q17" s="35">
        <f>IFERROR(MID($A$1,FIND(" acq",$A$1)-4,4)*1,"")</f>
        <v/>
      </c>
      <c r="R17" s="7" t="n"/>
      <c r="S17" s="111" t="n"/>
    </row>
    <row r="18">
      <c r="A18" s="17" t="n">
        <v>40</v>
      </c>
      <c r="C18" s="7" t="inlineStr">
        <is>
          <t>Termite Remediation</t>
        </is>
      </c>
      <c r="D18" s="40" t="inlineStr">
        <is>
          <t>WDIR - findings from WDIR (placeholder)</t>
        </is>
      </c>
      <c r="E18" s="41" t="inlineStr">
        <is>
          <t>GC</t>
        </is>
      </c>
      <c r="F18" s="7" t="inlineStr">
        <is>
          <t>Year 1</t>
        </is>
      </c>
      <c r="G18" s="20" t="n">
        <v>31500</v>
      </c>
      <c r="H18" s="20" t="n">
        <v>0</v>
      </c>
      <c r="I18" s="21">
        <f>G18-H18</f>
        <v/>
      </c>
      <c r="J18" s="8">
        <f>IF(G18=0,0,H18/G18)</f>
        <v/>
      </c>
      <c r="K18" s="35" t="n">
        <v>4</v>
      </c>
      <c r="L18" s="8">
        <f>MIN(J18,1)</f>
        <v/>
      </c>
      <c r="M18" t="inlineStr">
        <is>
          <t>WDIR - findings from WDIR (placeholder)</t>
        </is>
      </c>
      <c r="N18" s="7">
        <f>IF(E18="GC","1st Call","Other")</f>
        <v/>
      </c>
      <c r="O18" s="7">
        <f>IF(L18&gt;=1,"Complete",IF(L18&gt;0,"In Progress","Not Started"))</f>
        <v/>
      </c>
      <c r="Q18" s="35">
        <f>IFERROR(MID($A$1,FIND(" acq",$A$1)-4,4)*1,"")</f>
        <v/>
      </c>
      <c r="R18" s="7" t="n"/>
      <c r="S18" s="111" t="n"/>
    </row>
    <row r="19">
      <c r="A19" s="7" t="n">
        <v>17</v>
      </c>
      <c r="C19" s="7" t="inlineStr">
        <is>
          <t>Storm sewer piping and drains</t>
        </is>
      </c>
      <c r="D19" s="40" t="inlineStr">
        <is>
          <t>PNA - clear parking lot drains</t>
        </is>
      </c>
      <c r="E19" s="41" t="inlineStr">
        <is>
          <t>GC</t>
        </is>
      </c>
      <c r="F19" s="7" t="inlineStr">
        <is>
          <t>Year 1</t>
        </is>
      </c>
      <c r="G19" s="20" t="n">
        <v>30000</v>
      </c>
      <c r="H19" s="20" t="n">
        <v>0</v>
      </c>
      <c r="I19" s="21">
        <f>G19-H19</f>
        <v/>
      </c>
      <c r="J19" s="8">
        <f>IF(G19=0,0,H19/G19)</f>
        <v/>
      </c>
      <c r="K19" s="35" t="n">
        <v>4</v>
      </c>
      <c r="L19" s="8">
        <f>MIN(J19,1)</f>
        <v/>
      </c>
      <c r="M19" t="inlineStr">
        <is>
          <t>PNA - clear parking lot drains</t>
        </is>
      </c>
      <c r="N19" s="7">
        <f>IF(E19="GC","1st Call","Other")</f>
        <v/>
      </c>
      <c r="O19" s="7">
        <f>IF(L19&gt;=1,"Complete",IF(L19&gt;0,"In Progress","Not Started"))</f>
        <v/>
      </c>
      <c r="Q19" s="35">
        <f>IFERROR(MID($A$1,FIND(" acq",$A$1)-4,4)*1,"")</f>
        <v/>
      </c>
      <c r="R19" s="7" t="n"/>
      <c r="S19" s="111" t="n"/>
    </row>
    <row r="20">
      <c r="A20" s="17" t="n">
        <v>29</v>
      </c>
      <c r="C20" s="7" t="inlineStr">
        <is>
          <t>Landscape Cleanup &amp; Enhancements</t>
        </is>
      </c>
      <c r="D20" s="40" t="inlineStr">
        <is>
          <t>Concept Walk - tree trim + landscape cleanup</t>
        </is>
      </c>
      <c r="E20" s="41" t="inlineStr">
        <is>
          <t>GC</t>
        </is>
      </c>
      <c r="F20" s="7" t="inlineStr">
        <is>
          <t>Year 1</t>
        </is>
      </c>
      <c r="G20" s="20" t="n">
        <v>30000</v>
      </c>
      <c r="H20" s="20" t="n">
        <v>0</v>
      </c>
      <c r="I20" s="21">
        <f>G20-H20</f>
        <v/>
      </c>
      <c r="J20" s="8">
        <f>IF(G20=0,0,H20/G20)</f>
        <v/>
      </c>
      <c r="K20" s="35" t="n">
        <v>4</v>
      </c>
      <c r="L20" s="8">
        <f>MIN(J20,1)</f>
        <v/>
      </c>
      <c r="M20" t="inlineStr">
        <is>
          <t>Concept Walk - tree trim + landscape cleanup</t>
        </is>
      </c>
      <c r="N20" s="7">
        <f>IF(E20="GC","1st Call","Other")</f>
        <v/>
      </c>
      <c r="O20" s="7">
        <f>IF(L20&gt;=1,"Complete",IF(L20&gt;0,"In Progress","Not Started"))</f>
        <v/>
      </c>
      <c r="Q20" s="35">
        <f>IFERROR(MID($A$1,FIND(" acq",$A$1)-4,4)*1,"")</f>
        <v/>
      </c>
      <c r="R20" s="7" t="n"/>
      <c r="S20" s="111" t="n"/>
    </row>
    <row r="21">
      <c r="A21" s="7" t="n">
        <v>68</v>
      </c>
      <c r="C21" s="7" t="inlineStr">
        <is>
          <t>Stucco repairs</t>
        </is>
      </c>
      <c r="D21" s="40" t="inlineStr">
        <is>
          <t>PNA - patch stucco and paint to match</t>
        </is>
      </c>
      <c r="E21" s="41" t="inlineStr">
        <is>
          <t>GC</t>
        </is>
      </c>
      <c r="F21" s="7" t="inlineStr">
        <is>
          <t>Year 1</t>
        </is>
      </c>
      <c r="G21" s="20" t="n">
        <v>30000</v>
      </c>
      <c r="H21" s="20" t="n">
        <v>0</v>
      </c>
      <c r="I21" s="21">
        <f>G21-H21</f>
        <v/>
      </c>
      <c r="J21" s="8">
        <f>IF(G21=0,0,H21/G21)</f>
        <v/>
      </c>
      <c r="K21" s="35" t="n">
        <v>4</v>
      </c>
      <c r="L21" s="8">
        <f>MIN(J21,1)</f>
        <v/>
      </c>
      <c r="M21" t="inlineStr">
        <is>
          <t>PNA - patch stucco and paint to match</t>
        </is>
      </c>
      <c r="N21" s="7">
        <f>IF(E21="GC","1st Call","Other")</f>
        <v/>
      </c>
      <c r="O21" s="7">
        <f>IF(L21&gt;=1,"Complete",IF(L21&gt;0,"In Progress","Not Started"))</f>
        <v/>
      </c>
      <c r="Q21" s="35">
        <f>IFERROR(MID($A$1,FIND(" acq",$A$1)-4,4)*1,"")</f>
        <v/>
      </c>
      <c r="R21" s="7" t="n"/>
      <c r="S21" s="111" t="n"/>
    </row>
    <row r="22">
      <c r="A22" s="17" t="n">
        <v>156</v>
      </c>
      <c r="C22" s="7" t="inlineStr">
        <is>
          <t>Pool furniture</t>
        </is>
      </c>
      <c r="D22" s="40" t="inlineStr">
        <is>
          <t>Concept Walk - pool furniture</t>
        </is>
      </c>
      <c r="E22" s="67" t="inlineStr">
        <is>
          <t>Capex</t>
        </is>
      </c>
      <c r="F22" s="7" t="inlineStr">
        <is>
          <t>Year 1</t>
        </is>
      </c>
      <c r="G22" s="20" t="n">
        <v>30000</v>
      </c>
      <c r="H22" s="20" t="n">
        <v>0</v>
      </c>
      <c r="I22" s="21">
        <f>G22-H22</f>
        <v/>
      </c>
      <c r="J22" s="8">
        <f>IF(G22=0,0,H22/G22)</f>
        <v/>
      </c>
      <c r="K22" s="35" t="inlineStr">
        <is>
          <t>N/A</t>
        </is>
      </c>
      <c r="L22" s="8">
        <f>MIN(J22,1)</f>
        <v/>
      </c>
      <c r="M22" t="inlineStr">
        <is>
          <t>Concept Walk - pool furniture</t>
        </is>
      </c>
      <c r="N22" s="7">
        <f>IF(E22="GC","1st Call","Other")</f>
        <v/>
      </c>
      <c r="O22" s="7">
        <f>IF(L22&gt;=1,"Complete",IF(L22&gt;0,"In Progress","Not Started"))</f>
        <v/>
      </c>
      <c r="Q22" s="35">
        <f>IFERROR(MID($A$1,FIND(" acq",$A$1)-4,4)*1,"")</f>
        <v/>
      </c>
      <c r="R22" s="7" t="n"/>
      <c r="S22" s="111" t="n"/>
    </row>
    <row r="23">
      <c r="A23" s="7" t="n">
        <v>18</v>
      </c>
      <c r="C23" s="7" t="inlineStr">
        <is>
          <t>Parking lot repairs</t>
        </is>
      </c>
      <c r="D23" s="40" t="inlineStr">
        <is>
          <t>PNA - repair potholes</t>
        </is>
      </c>
      <c r="E23" s="41" t="inlineStr">
        <is>
          <t>GC</t>
        </is>
      </c>
      <c r="F23" s="7" t="inlineStr">
        <is>
          <t>Year 1</t>
        </is>
      </c>
      <c r="G23" s="20" t="n">
        <v>28000</v>
      </c>
      <c r="H23" s="20" t="n">
        <v>0</v>
      </c>
      <c r="I23" s="21">
        <f>G23-H23</f>
        <v/>
      </c>
      <c r="J23" s="8">
        <f>IF(G23=0,0,H23/G23)</f>
        <v/>
      </c>
      <c r="K23" s="35" t="n">
        <v>4</v>
      </c>
      <c r="L23" s="8">
        <f>MIN(J23,1)</f>
        <v/>
      </c>
      <c r="M23" t="inlineStr">
        <is>
          <t>PNA - repair potholes</t>
        </is>
      </c>
      <c r="N23" s="7">
        <f>IF(E23="GC","1st Call","Other")</f>
        <v/>
      </c>
      <c r="O23" s="7">
        <f>IF(L23&gt;=1,"Complete",IF(L23&gt;0,"In Progress","Not Started"))</f>
        <v/>
      </c>
      <c r="Q23" s="35">
        <f>IFERROR(MID($A$1,FIND(" acq",$A$1)-4,4)*1,"")</f>
        <v/>
      </c>
      <c r="R23" s="7" t="n"/>
      <c r="S23" s="111" t="n"/>
    </row>
    <row r="24">
      <c r="A24" s="17" t="n">
        <v>20</v>
      </c>
      <c r="C24" s="7" t="inlineStr">
        <is>
          <t>Stripe parking areas</t>
        </is>
      </c>
      <c r="D24" s="40" t="inlineStr">
        <is>
          <t>PNA - stripe parking lot</t>
        </is>
      </c>
      <c r="E24" s="41" t="inlineStr">
        <is>
          <t>GC</t>
        </is>
      </c>
      <c r="F24" s="7" t="inlineStr">
        <is>
          <t>Year 1</t>
        </is>
      </c>
      <c r="G24" s="20" t="n">
        <v>27000</v>
      </c>
      <c r="H24" s="20" t="n">
        <v>0</v>
      </c>
      <c r="I24" s="21">
        <f>G24-H24</f>
        <v/>
      </c>
      <c r="J24" s="8">
        <f>IF(G24=0,0,H24/G24)</f>
        <v/>
      </c>
      <c r="K24" s="35" t="n">
        <v>4</v>
      </c>
      <c r="L24" s="8">
        <f>MIN(J24,1)</f>
        <v/>
      </c>
      <c r="M24" t="inlineStr">
        <is>
          <t>PNA - stripe parking lot</t>
        </is>
      </c>
      <c r="N24" s="7">
        <f>IF(E24="GC","1st Call","Other")</f>
        <v/>
      </c>
      <c r="O24" s="7">
        <f>IF(L24&gt;=1,"Complete",IF(L24&gt;0,"In Progress","Not Started"))</f>
        <v/>
      </c>
      <c r="Q24" s="35">
        <f>IFERROR(MID($A$1,FIND(" acq",$A$1)-4,4)*1,"")</f>
        <v/>
      </c>
      <c r="R24" s="7" t="n"/>
      <c r="S24" s="111" t="n"/>
    </row>
    <row r="25">
      <c r="A25" s="7" t="n">
        <v>57</v>
      </c>
      <c r="C25" s="7" t="inlineStr">
        <is>
          <t>Gutters &amp; downspouts</t>
        </is>
      </c>
      <c r="D25" s="40" t="inlineStr">
        <is>
          <t>PNA - replace crushed down spouts</t>
        </is>
      </c>
      <c r="E25" s="41" t="inlineStr">
        <is>
          <t>GC</t>
        </is>
      </c>
      <c r="F25" s="7" t="inlineStr">
        <is>
          <t>Year 1</t>
        </is>
      </c>
      <c r="G25" s="20" t="n">
        <v>21000</v>
      </c>
      <c r="H25" s="20" t="n">
        <v>0</v>
      </c>
      <c r="I25" s="21">
        <f>G25-H25</f>
        <v/>
      </c>
      <c r="J25" s="8">
        <f>IF(G25=0,0,H25/G25)</f>
        <v/>
      </c>
      <c r="K25" s="35" t="n">
        <v>4</v>
      </c>
      <c r="L25" s="8">
        <f>MIN(J25,1)</f>
        <v/>
      </c>
      <c r="M25" t="inlineStr">
        <is>
          <t>PNA - replace crushed down spouts</t>
        </is>
      </c>
      <c r="N25" s="7">
        <f>IF(E25="GC","1st Call","Other")</f>
        <v/>
      </c>
      <c r="O25" s="7">
        <f>IF(L25&gt;=1,"Complete",IF(L25&gt;0,"In Progress","Not Started"))</f>
        <v/>
      </c>
      <c r="Q25" s="35">
        <f>IFERROR(MID($A$1,FIND(" acq",$A$1)-4,4)*1,"")</f>
        <v/>
      </c>
      <c r="R25" s="7" t="n"/>
      <c r="S25" s="111" t="n"/>
    </row>
    <row r="26">
      <c r="A26" s="17" t="n">
        <v>59</v>
      </c>
      <c r="C26" s="7" t="inlineStr">
        <is>
          <t xml:space="preserve">Sealants &amp; caulking </t>
        </is>
      </c>
      <c r="D26" s="40" t="inlineStr">
        <is>
          <t>PNA - sealants &amp; caulking</t>
        </is>
      </c>
      <c r="E26" s="41" t="inlineStr">
        <is>
          <t>GC</t>
        </is>
      </c>
      <c r="F26" s="7" t="inlineStr">
        <is>
          <t>Year 1</t>
        </is>
      </c>
      <c r="G26" s="20" t="n">
        <v>20000</v>
      </c>
      <c r="H26" s="20" t="n">
        <v>0</v>
      </c>
      <c r="I26" s="21">
        <f>G26-H26</f>
        <v/>
      </c>
      <c r="J26" s="8">
        <f>IF(G26=0,0,H26/G26)</f>
        <v/>
      </c>
      <c r="K26" s="35" t="n">
        <v>4</v>
      </c>
      <c r="L26" s="8">
        <f>MIN(J26,1)</f>
        <v/>
      </c>
      <c r="M26" t="inlineStr">
        <is>
          <t>PNA - sealants &amp; caulking</t>
        </is>
      </c>
      <c r="N26" s="7">
        <f>IF(E26="GC","1st Call","Other")</f>
        <v/>
      </c>
      <c r="O26" s="7">
        <f>IF(L26&gt;=1,"Complete",IF(L26&gt;0,"In Progress","Not Started"))</f>
        <v/>
      </c>
      <c r="Q26" s="35">
        <f>IFERROR(MID($A$1,FIND(" acq",$A$1)-4,4)*1,"")</f>
        <v/>
      </c>
      <c r="R26" s="7" t="n"/>
      <c r="S26" s="111" t="n"/>
    </row>
    <row r="27">
      <c r="A27" s="7" t="n">
        <v>58</v>
      </c>
      <c r="C27" s="7" t="inlineStr">
        <is>
          <t>Flashing</t>
        </is>
      </c>
      <c r="D27" s="40" t="inlineStr">
        <is>
          <t>PNA - flashing</t>
        </is>
      </c>
      <c r="E27" s="41" t="inlineStr">
        <is>
          <t>GC</t>
        </is>
      </c>
      <c r="F27" s="7" t="inlineStr">
        <is>
          <t>Year 1</t>
        </is>
      </c>
      <c r="G27" s="20" t="n">
        <v>19800</v>
      </c>
      <c r="H27" s="20" t="n">
        <v>0</v>
      </c>
      <c r="I27" s="21">
        <f>G27-H27</f>
        <v/>
      </c>
      <c r="J27" s="8">
        <f>IF(G27=0,0,H27/G27)</f>
        <v/>
      </c>
      <c r="K27" s="35" t="n">
        <v>4</v>
      </c>
      <c r="L27" s="8">
        <f>MIN(J27,1)</f>
        <v/>
      </c>
      <c r="M27" t="inlineStr">
        <is>
          <t>PNA - flashing</t>
        </is>
      </c>
      <c r="N27" s="7">
        <f>IF(E27="GC","1st Call","Other")</f>
        <v/>
      </c>
      <c r="O27" s="7">
        <f>IF(L27&gt;=1,"Complete",IF(L27&gt;0,"In Progress","Not Started"))</f>
        <v/>
      </c>
      <c r="Q27" s="35">
        <f>IFERROR(MID($A$1,FIND(" acq",$A$1)-4,4)*1,"")</f>
        <v/>
      </c>
      <c r="R27" s="7" t="n"/>
      <c r="S27" s="111" t="n"/>
    </row>
    <row r="28" ht="30" customHeight="1">
      <c r="A28" s="17" t="n">
        <v>98</v>
      </c>
      <c r="C28" s="7" t="inlineStr">
        <is>
          <t>Electrical distribution - exterior</t>
        </is>
      </c>
      <c r="D28" s="40" t="inlineStr">
        <is>
          <t>PNA - provide and install can light adapters to catwalk lighting and inspect and replace lighting controllers</t>
        </is>
      </c>
      <c r="E28" s="41" t="inlineStr">
        <is>
          <t>GC</t>
        </is>
      </c>
      <c r="F28" s="7" t="inlineStr">
        <is>
          <t>Year 1</t>
        </is>
      </c>
      <c r="G28" s="20" t="n">
        <v>19500</v>
      </c>
      <c r="H28" s="20" t="n">
        <v>0</v>
      </c>
      <c r="I28" s="21">
        <f>G28-H28</f>
        <v/>
      </c>
      <c r="J28" s="8">
        <f>IF(G28=0,0,H28/G28)</f>
        <v/>
      </c>
      <c r="K28" s="35" t="n">
        <v>4</v>
      </c>
      <c r="L28" s="8">
        <f>MIN(J28,1)</f>
        <v/>
      </c>
      <c r="M28" t="inlineStr">
        <is>
          <t>PNA - provide and install can light adapters to catwalk lighting and inspect and replace lighting controllers</t>
        </is>
      </c>
      <c r="N28" s="7">
        <f>IF(E28="GC","1st Call","Other")</f>
        <v/>
      </c>
      <c r="O28" s="7">
        <f>IF(L28&gt;=1,"Complete",IF(L28&gt;0,"In Progress","Not Started"))</f>
        <v/>
      </c>
      <c r="Q28" s="35">
        <f>IFERROR(MID($A$1,FIND(" acq",$A$1)-4,4)*1,"")</f>
        <v/>
      </c>
      <c r="R28" s="7" t="n"/>
      <c r="S28" s="111" t="n"/>
    </row>
    <row r="29">
      <c r="A29" s="7" t="n">
        <v>19</v>
      </c>
      <c r="C29" s="7" t="inlineStr">
        <is>
          <t xml:space="preserve">Asphalt seal coating </t>
        </is>
      </c>
      <c r="D29" s="40" t="inlineStr">
        <is>
          <t>PNA - crack fill</t>
        </is>
      </c>
      <c r="E29" s="41" t="inlineStr">
        <is>
          <t>GC</t>
        </is>
      </c>
      <c r="F29" s="7" t="inlineStr">
        <is>
          <t>Year 1</t>
        </is>
      </c>
      <c r="G29" s="20" t="n">
        <v>19000</v>
      </c>
      <c r="H29" s="20" t="n">
        <v>0</v>
      </c>
      <c r="I29" s="21">
        <f>G29-H29</f>
        <v/>
      </c>
      <c r="J29" s="8">
        <f>IF(G29=0,0,H29/G29)</f>
        <v/>
      </c>
      <c r="K29" s="35" t="n">
        <v>4</v>
      </c>
      <c r="L29" s="8">
        <f>MIN(J29,1)</f>
        <v/>
      </c>
      <c r="M29" t="inlineStr">
        <is>
          <t>PNA - crack fill</t>
        </is>
      </c>
      <c r="N29" s="7">
        <f>IF(E29="GC","1st Call","Other")</f>
        <v/>
      </c>
      <c r="O29" s="7">
        <f>IF(L29&gt;=1,"Complete",IF(L29&gt;0,"In Progress","Not Started"))</f>
        <v/>
      </c>
      <c r="Q29" s="35">
        <f>IFERROR(MID($A$1,FIND(" acq",$A$1)-4,4)*1,"")</f>
        <v/>
      </c>
      <c r="R29" s="7" t="n"/>
      <c r="S29" s="111" t="n"/>
    </row>
    <row r="30">
      <c r="A30" s="17" t="n">
        <v>32</v>
      </c>
      <c r="C30" s="7" t="inlineStr">
        <is>
          <t>Dumpster enclosures</t>
        </is>
      </c>
      <c r="D30" s="40" t="inlineStr">
        <is>
          <t>PNA - Prevent damage to hallway to parking lot</t>
        </is>
      </c>
      <c r="E30" s="41" t="inlineStr">
        <is>
          <t>GC</t>
        </is>
      </c>
      <c r="F30" s="7" t="inlineStr">
        <is>
          <t>Year 1</t>
        </is>
      </c>
      <c r="G30" s="20" t="n">
        <v>18000</v>
      </c>
      <c r="H30" s="20" t="n">
        <v>0</v>
      </c>
      <c r="I30" s="21">
        <f>G30-H30</f>
        <v/>
      </c>
      <c r="J30" s="8">
        <f>IF(G30=0,0,H30/G30)</f>
        <v/>
      </c>
      <c r="K30" s="35" t="n">
        <v>4</v>
      </c>
      <c r="L30" s="8">
        <f>MIN(J30,1)</f>
        <v/>
      </c>
      <c r="M30" t="inlineStr">
        <is>
          <t>PNA - Prevent damage to hallway to parking lot</t>
        </is>
      </c>
      <c r="N30" s="7">
        <f>IF(E30="GC","1st Call","Other")</f>
        <v/>
      </c>
      <c r="O30" s="7">
        <f>IF(L30&gt;=1,"Complete",IF(L30&gt;0,"In Progress","Not Started"))</f>
        <v/>
      </c>
      <c r="Q30" s="35">
        <f>IFERROR(MID($A$1,FIND(" acq",$A$1)-4,4)*1,"")</f>
        <v/>
      </c>
      <c r="R30" s="7" t="n"/>
      <c r="S30" s="111" t="n"/>
    </row>
    <row r="31">
      <c r="A31" s="7" t="n">
        <v>21</v>
      </c>
      <c r="C31" s="7" t="inlineStr">
        <is>
          <t>ADA parking &amp; ramps</t>
        </is>
      </c>
      <c r="D31" s="40" t="inlineStr">
        <is>
          <t>PNA - repair concrete on ramp</t>
        </is>
      </c>
      <c r="E31" s="41" t="inlineStr">
        <is>
          <t>GC</t>
        </is>
      </c>
      <c r="F31" s="7" t="inlineStr">
        <is>
          <t>Year 1</t>
        </is>
      </c>
      <c r="G31" s="20" t="n">
        <v>14000</v>
      </c>
      <c r="H31" s="20" t="n">
        <v>0</v>
      </c>
      <c r="I31" s="21">
        <f>G31-H31</f>
        <v/>
      </c>
      <c r="J31" s="8">
        <f>IF(G31=0,0,H31/G31)</f>
        <v/>
      </c>
      <c r="K31" s="35" t="n">
        <v>4</v>
      </c>
      <c r="L31" s="8">
        <f>MIN(J31,1)</f>
        <v/>
      </c>
      <c r="M31" t="inlineStr">
        <is>
          <t>PNA - repair concrete on ramp</t>
        </is>
      </c>
      <c r="N31" s="7">
        <f>IF(E31="GC","1st Call","Other")</f>
        <v/>
      </c>
      <c r="O31" s="7">
        <f>IF(L31&gt;=1,"Complete",IF(L31&gt;0,"In Progress","Not Started"))</f>
        <v/>
      </c>
      <c r="Q31" s="35">
        <f>IFERROR(MID($A$1,FIND(" acq",$A$1)-4,4)*1,"")</f>
        <v/>
      </c>
      <c r="R31" s="7" t="n"/>
      <c r="S31" s="111" t="n"/>
    </row>
    <row r="32">
      <c r="A32" s="17" t="n">
        <v>22</v>
      </c>
      <c r="C32" s="7" t="inlineStr">
        <is>
          <t>Sidewalks and curbs</t>
        </is>
      </c>
      <c r="D32" s="40" t="inlineStr">
        <is>
          <t>PNA - grind trip hazards</t>
        </is>
      </c>
      <c r="E32" s="41" t="inlineStr">
        <is>
          <t>GC</t>
        </is>
      </c>
      <c r="F32" s="7" t="inlineStr">
        <is>
          <t>Year 1</t>
        </is>
      </c>
      <c r="G32" s="20" t="n">
        <v>14000</v>
      </c>
      <c r="H32" s="20" t="n">
        <v>0</v>
      </c>
      <c r="I32" s="21">
        <f>G32-H32</f>
        <v/>
      </c>
      <c r="J32" s="8">
        <f>IF(G32=0,0,H32/G32)</f>
        <v/>
      </c>
      <c r="K32" s="35" t="n">
        <v>4</v>
      </c>
      <c r="L32" s="8">
        <f>MIN(J32,1)</f>
        <v/>
      </c>
      <c r="M32" t="inlineStr">
        <is>
          <t>PNA - grind trip hazards</t>
        </is>
      </c>
      <c r="N32" s="7">
        <f>IF(E32="GC","1st Call","Other")</f>
        <v/>
      </c>
      <c r="O32" s="7">
        <f>IF(L32&gt;=1,"Complete",IF(L32&gt;0,"In Progress","Not Started"))</f>
        <v/>
      </c>
      <c r="Q32" s="35">
        <f>IFERROR(MID($A$1,FIND(" acq",$A$1)-4,4)*1,"")</f>
        <v/>
      </c>
      <c r="R32" s="7" t="n"/>
      <c r="S32" s="111" t="n"/>
    </row>
    <row r="33">
      <c r="A33" s="7" t="n">
        <v>155</v>
      </c>
      <c r="C33" s="7" t="inlineStr">
        <is>
          <t>Swimming pool fencing / gates</t>
        </is>
      </c>
      <c r="D33" s="40" t="inlineStr">
        <is>
          <t>PNA - fences &amp; gates - swimming pool</t>
        </is>
      </c>
      <c r="E33" s="41" t="inlineStr">
        <is>
          <t>GC</t>
        </is>
      </c>
      <c r="F33" s="7" t="inlineStr">
        <is>
          <t>Year 1</t>
        </is>
      </c>
      <c r="G33" s="20" t="n">
        <v>14000</v>
      </c>
      <c r="H33" s="20" t="n">
        <v>0</v>
      </c>
      <c r="I33" s="21">
        <f>G33-H33</f>
        <v/>
      </c>
      <c r="J33" s="8">
        <f>IF(G33=0,0,H33/G33)</f>
        <v/>
      </c>
      <c r="K33" s="35" t="n">
        <v>4</v>
      </c>
      <c r="L33" s="8">
        <f>MIN(J33,1)</f>
        <v/>
      </c>
      <c r="M33" t="inlineStr">
        <is>
          <t>PNA - fences &amp; gates - swimming pool</t>
        </is>
      </c>
      <c r="N33" s="7">
        <f>IF(E33="GC","1st Call","Other")</f>
        <v/>
      </c>
      <c r="O33" s="7">
        <f>IF(L33&gt;=1,"Complete",IF(L33&gt;0,"In Progress","Not Started"))</f>
        <v/>
      </c>
      <c r="Q33" s="35">
        <f>IFERROR(MID($A$1,FIND(" acq",$A$1)-4,4)*1,"")</f>
        <v/>
      </c>
      <c r="R33" s="7" t="n"/>
      <c r="S33" s="111" t="n"/>
    </row>
    <row r="34">
      <c r="A34" s="17" t="n">
        <v>83</v>
      </c>
      <c r="C34" s="7" t="inlineStr">
        <is>
          <t>Domestic water piping</t>
        </is>
      </c>
      <c r="D34" s="40" t="inlineStr">
        <is>
          <t>PNA - insulate hot water lines on office roofs</t>
        </is>
      </c>
      <c r="E34" s="41" t="inlineStr">
        <is>
          <t>GC</t>
        </is>
      </c>
      <c r="F34" s="7" t="inlineStr">
        <is>
          <t>Year 1</t>
        </is>
      </c>
      <c r="G34" s="20" t="n">
        <v>10000</v>
      </c>
      <c r="H34" s="20" t="n">
        <v>0</v>
      </c>
      <c r="I34" s="21">
        <f>G34-H34</f>
        <v/>
      </c>
      <c r="J34" s="8">
        <f>IF(G34=0,0,H34/G34)</f>
        <v/>
      </c>
      <c r="K34" s="35" t="n">
        <v>4</v>
      </c>
      <c r="L34" s="8">
        <f>MIN(J34,1)</f>
        <v/>
      </c>
      <c r="M34" t="inlineStr">
        <is>
          <t>PNA - insulate hot water lines on office roofs</t>
        </is>
      </c>
      <c r="N34" s="7">
        <f>IF(E34="GC","1st Call","Other")</f>
        <v/>
      </c>
      <c r="O34" s="7">
        <f>IF(L34&gt;=1,"Complete",IF(L34&gt;0,"In Progress","Not Started"))</f>
        <v/>
      </c>
      <c r="Q34" s="35">
        <f>IFERROR(MID($A$1,FIND(" acq",$A$1)-4,4)*1,"")</f>
        <v/>
      </c>
      <c r="R34" s="7" t="n"/>
      <c r="S34" s="111" t="n"/>
    </row>
    <row r="35">
      <c r="A35" s="7" t="n">
        <v>87</v>
      </c>
      <c r="C35" s="7" t="inlineStr">
        <is>
          <t>Common area water heaters / boilers</t>
        </is>
      </c>
      <c r="D35" s="40" t="inlineStr">
        <is>
          <t>PNA - insulate boiler lines on office roof</t>
        </is>
      </c>
      <c r="E35" s="41" t="inlineStr">
        <is>
          <t>GC</t>
        </is>
      </c>
      <c r="F35" s="7" t="inlineStr">
        <is>
          <t>Year 1</t>
        </is>
      </c>
      <c r="G35" s="20" t="n">
        <v>10000</v>
      </c>
      <c r="H35" s="20" t="n">
        <v>0</v>
      </c>
      <c r="I35" s="21">
        <f>G35-H35</f>
        <v/>
      </c>
      <c r="J35" s="8">
        <f>IF(G35=0,0,H35/G35)</f>
        <v/>
      </c>
      <c r="K35" s="35" t="n">
        <v>4</v>
      </c>
      <c r="L35" s="8">
        <f>MIN(J35,1)</f>
        <v/>
      </c>
      <c r="M35" t="inlineStr">
        <is>
          <t>PNA - insulate boiler lines on office roof</t>
        </is>
      </c>
      <c r="N35" s="7">
        <f>IF(E35="GC","1st Call","Other")</f>
        <v/>
      </c>
      <c r="O35" s="7">
        <f>IF(L35&gt;=1,"Complete",IF(L35&gt;0,"In Progress","Not Started"))</f>
        <v/>
      </c>
      <c r="Q35" s="35">
        <f>IFERROR(MID($A$1,FIND(" acq",$A$1)-4,4)*1,"")</f>
        <v/>
      </c>
      <c r="R35" s="7" t="n"/>
      <c r="S35" s="111" t="n"/>
    </row>
    <row r="36">
      <c r="A36" s="17" t="n">
        <v>47</v>
      </c>
      <c r="C36" s="7" t="inlineStr">
        <is>
          <t>Expansion Joints</t>
        </is>
      </c>
      <c r="D36" s="40" t="inlineStr">
        <is>
          <t>PNA - seal joint</t>
        </is>
      </c>
      <c r="E36" s="41" t="inlineStr">
        <is>
          <t>GC</t>
        </is>
      </c>
      <c r="F36" s="7" t="inlineStr">
        <is>
          <t>Year 1</t>
        </is>
      </c>
      <c r="G36" s="20" t="n">
        <v>8500</v>
      </c>
      <c r="H36" s="20" t="n">
        <v>0</v>
      </c>
      <c r="I36" s="21">
        <f>G36-H36</f>
        <v/>
      </c>
      <c r="J36" s="8">
        <f>IF(G36=0,0,H36/G36)</f>
        <v/>
      </c>
      <c r="K36" s="35" t="n">
        <v>4</v>
      </c>
      <c r="L36" s="8">
        <f>MIN(J36,1)</f>
        <v/>
      </c>
      <c r="M36" t="inlineStr">
        <is>
          <t>PNA - seal joint</t>
        </is>
      </c>
      <c r="N36" s="7">
        <f>IF(E36="GC","1st Call","Other")</f>
        <v/>
      </c>
      <c r="O36" s="7">
        <f>IF(L36&gt;=1,"Complete",IF(L36&gt;0,"In Progress","Not Started"))</f>
        <v/>
      </c>
      <c r="Q36" s="35">
        <f>IFERROR(MID($A$1,FIND(" acq",$A$1)-4,4)*1,"")</f>
        <v/>
      </c>
      <c r="R36" s="7" t="n"/>
      <c r="S36" s="111" t="n"/>
    </row>
    <row r="37" ht="30" customHeight="1">
      <c r="A37" s="7" t="n">
        <v>136</v>
      </c>
      <c r="C37" s="7" t="inlineStr">
        <is>
          <t>Fire suppression system</t>
        </is>
      </c>
      <c r="D37" s="40" t="inlineStr">
        <is>
          <t>LPCA - The annual inspection and 5-year inspection tags were not current. Partner recommends obtaining current inspection tags.</t>
        </is>
      </c>
      <c r="E37" s="69" t="inlineStr">
        <is>
          <t>PMC</t>
        </is>
      </c>
      <c r="F37" s="7" t="inlineStr">
        <is>
          <t>Year 1</t>
        </is>
      </c>
      <c r="G37" s="20" t="n">
        <v>1500</v>
      </c>
      <c r="H37" s="20" t="n">
        <v>0</v>
      </c>
      <c r="I37" s="21">
        <f>G37-H37</f>
        <v/>
      </c>
      <c r="J37" s="8">
        <f>IF(G37=0,0,H37/G37)</f>
        <v/>
      </c>
      <c r="K37" s="35" t="inlineStr">
        <is>
          <t>N/A</t>
        </is>
      </c>
      <c r="L37" s="8">
        <f>MIN(J37,1)</f>
        <v/>
      </c>
      <c r="M37" t="inlineStr">
        <is>
          <t>LPCA - The annual inspection and 5-year inspection tags were not current. Partner recommends obtaining current inspection tags.</t>
        </is>
      </c>
      <c r="N37" s="7">
        <f>IF(E37="GC","1st Call","Other")</f>
        <v/>
      </c>
      <c r="O37" s="7">
        <f>IF(L37&gt;=1,"Complete",IF(L37&gt;0,"In Progress","Not Started"))</f>
        <v/>
      </c>
      <c r="Q37" s="35">
        <f>IFERROR(MID($A$1,FIND(" acq",$A$1)-4,4)*1,"")</f>
        <v/>
      </c>
      <c r="R37" s="7" t="n"/>
      <c r="S37" s="131" t="n">
        <v>46307</v>
      </c>
    </row>
    <row r="38" ht="45" customHeight="1">
      <c r="A38" s="17" t="n">
        <v>144</v>
      </c>
      <c r="C38" s="7" t="inlineStr">
        <is>
          <t>Elevators</t>
        </is>
      </c>
      <c r="D38" s="40" t="inlineStr">
        <is>
          <t>LPCA - Current operation permits were not posted in each elevator cab. Partner recommends obtaining current inspection tags.</t>
        </is>
      </c>
      <c r="E38" s="69" t="inlineStr">
        <is>
          <t>PMC</t>
        </is>
      </c>
      <c r="F38" s="7" t="inlineStr">
        <is>
          <t>Year 1</t>
        </is>
      </c>
      <c r="G38" s="20" t="n">
        <v>1500</v>
      </c>
      <c r="H38" s="20" t="n">
        <v>0</v>
      </c>
      <c r="I38" s="21">
        <f>G38-H38</f>
        <v/>
      </c>
      <c r="J38" s="8">
        <f>IF(G38=0,0,H38/G38)</f>
        <v/>
      </c>
      <c r="K38" s="35" t="inlineStr">
        <is>
          <t>N/A</t>
        </is>
      </c>
      <c r="L38" s="8">
        <f>MIN(J38,1)</f>
        <v/>
      </c>
      <c r="M38" t="inlineStr">
        <is>
          <t>LPCA - Current operation permits were not posted in each elevator cab. Partner recommends obtaining current inspection tags.</t>
        </is>
      </c>
      <c r="N38" s="7">
        <f>IF(E38="GC","1st Call","Other")</f>
        <v/>
      </c>
      <c r="O38" s="7">
        <f>IF(L38&gt;=1,"Complete",IF(L38&gt;0,"In Progress","Not Started"))</f>
        <v/>
      </c>
      <c r="Q38" s="35">
        <f>IFERROR(MID($A$1,FIND(" acq",$A$1)-4,4)*1,"")</f>
        <v/>
      </c>
      <c r="S38" s="132" t="n">
        <v>46307</v>
      </c>
    </row>
    <row r="39">
      <c r="D39" s="40" t="n"/>
      <c r="E39" s="69" t="n"/>
      <c r="G39" s="20" t="n"/>
      <c r="H39" s="20" t="n"/>
      <c r="I39" s="21" t="n"/>
      <c r="J39" s="8" t="n"/>
      <c r="K39" s="35" t="n"/>
      <c r="L39" s="18" t="n"/>
      <c r="M39" s="48" t="n"/>
      <c r="N39" s="48" t="n"/>
      <c r="O39" s="48" t="n"/>
      <c r="P39" s="48" t="n"/>
      <c r="Q39" s="18" t="n"/>
      <c r="S39" s="112" t="n"/>
    </row>
    <row r="40">
      <c r="C40" s="48" t="inlineStr">
        <is>
          <t>PROJECTS subtotal (excl. contingency/CM fee)</t>
        </is>
      </c>
      <c r="E40" s="68" t="n"/>
      <c r="G40" s="22">
        <f>SUM(G5:G38)</f>
        <v/>
      </c>
      <c r="H40" s="22">
        <f>SUM(H5:H38)</f>
        <v/>
      </c>
      <c r="I40" s="22">
        <f>SUM(I5:I38)</f>
        <v/>
      </c>
      <c r="J40" s="18">
        <f>IF(G40=0,0,H40/G40)</f>
        <v/>
      </c>
      <c r="K40" s="35" t="n"/>
      <c r="L40" s="8">
        <f>MIN(J40,1)</f>
        <v/>
      </c>
      <c r="O40" s="7">
        <f>IF(L40&gt;=1,"Complete",IF(L40&gt;0,"In Progress","Not Started"))</f>
        <v/>
      </c>
      <c r="S40" s="112" t="n"/>
    </row>
    <row r="41">
      <c r="E41" s="52" t="n"/>
      <c r="K41" s="35" t="n"/>
      <c r="L41" s="8" t="n"/>
      <c r="Q41" s="8" t="n"/>
      <c r="S41" s="112" t="n"/>
    </row>
    <row r="42">
      <c r="A42" s="7" t="n">
        <v>171</v>
      </c>
      <c r="C42" s="7" t="inlineStr">
        <is>
          <t>Construction Management Fee</t>
        </is>
      </c>
      <c r="D42" s="40" t="inlineStr">
        <is>
          <t>CM Fee</t>
        </is>
      </c>
      <c r="E42" s="67" t="inlineStr">
        <is>
          <t>CMF</t>
        </is>
      </c>
      <c r="F42" s="15" t="inlineStr">
        <is>
          <t>CM Fee</t>
        </is>
      </c>
      <c r="G42" s="20" t="n">
        <v>238849</v>
      </c>
      <c r="H42" s="20" t="n">
        <v>0</v>
      </c>
      <c r="I42" s="21" t="n">
        <v>238849</v>
      </c>
      <c r="J42" s="8">
        <f>IF(G42=0,0,H42/G42)</f>
        <v/>
      </c>
      <c r="K42" s="35" t="inlineStr">
        <is>
          <t>N/A</t>
        </is>
      </c>
      <c r="L42" s="8">
        <f>MIN(J42,1)</f>
        <v/>
      </c>
      <c r="M42" t="inlineStr">
        <is>
          <t>CM Fee</t>
        </is>
      </c>
      <c r="N42" s="7">
        <f>IF(E42="GC","1st Call","Other")</f>
        <v/>
      </c>
      <c r="O42" s="7">
        <f>IF(L42&gt;=1,"Complete",IF(L42&gt;0,"In Progress","Not Started"))</f>
        <v/>
      </c>
      <c r="Q42" s="35">
        <f>IFERROR(MID($A$1,FIND(" acq",$A$1)-4,4)*1,"")</f>
        <v/>
      </c>
      <c r="S42" s="112" t="n"/>
    </row>
    <row r="43">
      <c r="A43" s="7" t="n">
        <v>170</v>
      </c>
      <c r="C43" s="7" t="inlineStr">
        <is>
          <t>Contingency</t>
        </is>
      </c>
      <c r="D43" s="40" t="inlineStr">
        <is>
          <t>Contingency Amount</t>
        </is>
      </c>
      <c r="E43" s="67" t="inlineStr">
        <is>
          <t>CON</t>
        </is>
      </c>
      <c r="F43" s="15" t="inlineStr">
        <is>
          <t>Contingency</t>
        </is>
      </c>
      <c r="G43" s="20" t="n">
        <v>227475</v>
      </c>
      <c r="H43" s="20" t="n">
        <v>0</v>
      </c>
      <c r="I43" s="21" t="n">
        <v>227475</v>
      </c>
      <c r="J43" s="8">
        <f>IF(G43=0,0,H43/G43)</f>
        <v/>
      </c>
      <c r="K43" s="35" t="inlineStr">
        <is>
          <t>N/A</t>
        </is>
      </c>
      <c r="L43" s="8">
        <f>MIN(J43,1)</f>
        <v/>
      </c>
      <c r="M43" t="inlineStr">
        <is>
          <t>Contingency Amount</t>
        </is>
      </c>
      <c r="N43" s="7">
        <f>IF(E43="GC","1st Call","Other")</f>
        <v/>
      </c>
      <c r="O43" s="7">
        <f>IF(L43&gt;=1,"Complete",IF(L43&gt;0,"In Progress","Not Started"))</f>
        <v/>
      </c>
      <c r="Q43" s="35">
        <f>IFERROR(MID($A$1,FIND(" acq",$A$1)-4,4)*1,"")</f>
        <v/>
      </c>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38"/>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65.xml><?xml version="1.0" encoding="utf-8"?>
<worksheet xmlns="http://schemas.openxmlformats.org/spreadsheetml/2006/main">
  <sheetPr filterMode="1">
    <outlinePr summaryBelow="1" summaryRight="1"/>
    <pageSetUpPr/>
  </sheetPr>
  <dimension ref="A1:T173"/>
  <sheetViews>
    <sheetView zoomScaleNormal="100" workbookViewId="0">
      <pane xSplit="2" ySplit="4" topLeftCell="C6" activePane="bottomRight" state="frozen"/>
      <selection activeCell="K10" sqref="K10"/>
      <selection pane="topRight" activeCell="K10" sqref="K10"/>
      <selection pane="bottomLeft" activeCell="K10" sqref="K10"/>
      <selection pane="bottomRight" activeCell="A2" sqref="A2:D2"/>
    </sheetView>
  </sheetViews>
  <sheetFormatPr baseColWidth="8" defaultColWidth="9.140625" defaultRowHeight="15"/>
  <cols>
    <col hidden="1" width="9.7109375" customWidth="1" style="95" min="1" max="1"/>
    <col width="15.7109375" customWidth="1" style="95" min="2" max="2"/>
    <col width="34.140625" customWidth="1" style="95" min="3" max="3"/>
    <col width="57.28515625" customWidth="1" style="40" min="4" max="4"/>
    <col width="15.5703125" customWidth="1" style="95" min="5" max="6"/>
    <col width="15.5703125" customWidth="1" style="40" min="7" max="9"/>
    <col width="15.5703125" customWidth="1" style="95" min="10" max="12"/>
    <col width="30.5703125" customWidth="1" style="95" min="13" max="13"/>
    <col width="15.5703125" customWidth="1" style="95" min="14" max="15"/>
    <col width="30.140625" customWidth="1" style="95" min="16" max="16"/>
    <col width="15.5703125" customWidth="1" style="95" min="17" max="17"/>
    <col width="15.5703125" customWidth="1" style="40" min="18" max="20"/>
    <col width="9.140625" customWidth="1" style="40" min="21" max="16384"/>
  </cols>
  <sheetData>
    <row r="1" ht="17.25" customFormat="1" customHeight="1" s="71">
      <c r="A1" s="93" t="inlineStr">
        <is>
          <t>Tribute Verdae — 2026 acq · GC pay app</t>
        </is>
      </c>
    </row>
    <row r="2" customFormat="1" s="71">
      <c r="A2" s="94"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43" t="inlineStr">
        <is>
          <t>Lender Due Date</t>
        </is>
      </c>
      <c r="T4" s="73" t="inlineStr">
        <is>
          <t>Reserve Used</t>
        </is>
      </c>
    </row>
    <row r="5" hidden="1" ht="75" customHeight="1">
      <c r="A5" s="95" t="n">
        <v>50</v>
      </c>
      <c r="B5" s="95" t="inlineStr">
        <is>
          <t>84250.0</t>
        </is>
      </c>
      <c r="C5" s="95" t="inlineStr">
        <is>
          <t xml:space="preserve">Radon Long-Term Testing and Remediation </t>
        </is>
      </c>
      <c r="D5" s="40" t="inlineStr">
        <is>
          <t>Post-Closing Radon Long-Term Testing and Remediation for 21 units</t>
        </is>
      </c>
      <c r="E5" s="82" t="inlineStr">
        <is>
          <t>Capex</t>
        </is>
      </c>
      <c r="F5" s="95" t="inlineStr">
        <is>
          <t>Year 1</t>
        </is>
      </c>
      <c r="G5" s="75" t="n">
        <v>150000</v>
      </c>
      <c r="H5" s="75" t="n">
        <v>0</v>
      </c>
      <c r="I5" s="76">
        <f>G5-H5</f>
        <v/>
      </c>
      <c r="J5" s="77">
        <f>IF(G5=0,0,H5/G5)</f>
        <v/>
      </c>
      <c r="K5" s="78" t="inlineStr">
        <is>
          <t>N/A</t>
        </is>
      </c>
      <c r="L5" s="77">
        <f>MIN(J5,1)</f>
        <v/>
      </c>
      <c r="M5" t="inlineStr">
        <is>
          <t>Post-Closing Radon Long-Term Testing and Remediation for 21 units</t>
        </is>
      </c>
      <c r="N5" s="95">
        <f>IF(E5="GC","1st Call","Other")</f>
        <v/>
      </c>
      <c r="O5" s="95">
        <f>IF(L5&gt;=1,"Complete",IF(L5&gt;0,"In Progress","Not Started"))</f>
        <v/>
      </c>
      <c r="Q5" s="78">
        <f>IFERROR(MID($A$1,FIND(" acq",$A$1)-4,4)*1,"")</f>
        <v/>
      </c>
      <c r="R5" s="95" t="n"/>
      <c r="S5" s="116" t="n"/>
    </row>
    <row r="6" ht="75" customHeight="1">
      <c r="A6" s="80" t="n">
        <v>21</v>
      </c>
      <c r="B6" s="95" t="inlineStr">
        <is>
          <t>84221.0</t>
        </is>
      </c>
      <c r="C6" s="95" t="inlineStr">
        <is>
          <t>Accessibility
Exterior accessible route</t>
        </is>
      </c>
      <c r="D6" s="40" t="inlineStr">
        <is>
          <t>Please refer to the accessibility report</t>
        </is>
      </c>
      <c r="E6" s="74" t="inlineStr">
        <is>
          <t>GC</t>
        </is>
      </c>
      <c r="F6" s="95" t="inlineStr">
        <is>
          <t>Year 1</t>
        </is>
      </c>
      <c r="G6" s="75" t="n">
        <v>132850</v>
      </c>
      <c r="H6" s="75" t="n">
        <v>39855</v>
      </c>
      <c r="I6" s="76">
        <f>G6-H6</f>
        <v/>
      </c>
      <c r="J6" s="77">
        <f>IF(G6=0,0,H6/G6)</f>
        <v/>
      </c>
      <c r="K6" s="78" t="n">
        <v>3</v>
      </c>
      <c r="L6" s="77">
        <f>MIN(J6,1)</f>
        <v/>
      </c>
      <c r="M6" t="inlineStr">
        <is>
          <t>Please refer to the accessibility report</t>
        </is>
      </c>
      <c r="N6" s="95">
        <f>IF(E6="GC","1st Call","Other")</f>
        <v/>
      </c>
      <c r="O6" s="95">
        <f>IF(L6&gt;=1,"Complete",IF(L6&gt;0,"In Progress","Not Started"))</f>
        <v/>
      </c>
      <c r="Q6" s="78">
        <f>IFERROR(MID($A$1,FIND(" acq",$A$1)-4,4)*1,"")</f>
        <v/>
      </c>
      <c r="R6" s="95" t="n"/>
      <c r="S6" s="116" t="n"/>
    </row>
    <row r="7" hidden="1" ht="75" customHeight="1">
      <c r="A7" s="95" t="n">
        <v>31</v>
      </c>
      <c r="B7" s="95" t="inlineStr">
        <is>
          <t>84435.0</t>
        </is>
      </c>
      <c r="C7" s="95" t="inlineStr">
        <is>
          <t xml:space="preserve">Erosion control </t>
        </is>
      </c>
      <c r="D7" s="40" t="inlineStr">
        <is>
          <t>Additional soil and regional turf to barren areas 
Barren turf was observed at isolated areas throughout, typical to side and rear building elevations and near condensing units at Buildings 4, 6, 8 and 9. An area of barren turf was observed to exhibit soil erosion exposing irrigation piping at the southwest corner of Building 8.</t>
        </is>
      </c>
      <c r="E7" s="82" t="inlineStr">
        <is>
          <t>Capex</t>
        </is>
      </c>
      <c r="F7" s="95" t="inlineStr">
        <is>
          <t>Year 1</t>
        </is>
      </c>
      <c r="G7" s="75" t="n">
        <v>100000</v>
      </c>
      <c r="H7" s="75" t="n">
        <v>9153</v>
      </c>
      <c r="I7" s="76">
        <f>G7-H7</f>
        <v/>
      </c>
      <c r="J7" s="77">
        <f>IF(G7=0,0,H7/G7)</f>
        <v/>
      </c>
      <c r="K7" s="78" t="inlineStr">
        <is>
          <t>N/A</t>
        </is>
      </c>
      <c r="L7" s="77">
        <f>MIN(J7,1)</f>
        <v/>
      </c>
      <c r="M7" t="inlineStr">
        <is>
          <t>Additional soil and regional turf to barren areas 
Barren turf was observed at isolated areas throughout, typical to side and rear building elevations and near condensing units at Buildings 4, 6, 8 an</t>
        </is>
      </c>
      <c r="N7" s="95">
        <f>IF(E7="GC","1st Call","Other")</f>
        <v/>
      </c>
      <c r="O7" s="95">
        <f>IF(L7&gt;=1,"Complete",IF(L7&gt;0,"In Progress","Not Started"))</f>
        <v/>
      </c>
      <c r="Q7" s="78">
        <f>IFERROR(MID($A$1,FIND(" acq",$A$1)-4,4)*1,"")</f>
        <v/>
      </c>
      <c r="R7" s="95" t="n"/>
      <c r="S7" s="133" t="n">
        <v>46477</v>
      </c>
    </row>
    <row r="8" ht="75" customHeight="1">
      <c r="A8" s="80" t="n">
        <v>33</v>
      </c>
      <c r="B8" s="95" t="inlineStr">
        <is>
          <t>84434.0</t>
        </is>
      </c>
      <c r="C8" s="95" t="inlineStr">
        <is>
          <t xml:space="preserve">Retaining walls </t>
        </is>
      </c>
      <c r="D8" s="40" t="inlineStr">
        <is>
          <t>Add additional retaining wall between building 8 and 9</t>
        </is>
      </c>
      <c r="E8" s="74" t="inlineStr">
        <is>
          <t>GC</t>
        </is>
      </c>
      <c r="F8" s="95" t="inlineStr">
        <is>
          <t>Year 1</t>
        </is>
      </c>
      <c r="G8" s="75" t="n">
        <v>75000</v>
      </c>
      <c r="H8" s="75" t="n">
        <v>22500</v>
      </c>
      <c r="I8" s="76">
        <f>G8-H8</f>
        <v/>
      </c>
      <c r="J8" s="77">
        <f>IF(G8=0,0,H8/G8)</f>
        <v/>
      </c>
      <c r="K8" s="78" t="n">
        <v>3</v>
      </c>
      <c r="L8" s="77">
        <f>MIN(J8,1)</f>
        <v/>
      </c>
      <c r="M8" t="inlineStr">
        <is>
          <t>Add additional retaining wall between building 8 and 9</t>
        </is>
      </c>
      <c r="N8" s="95">
        <f>IF(E8="GC","1st Call","Other")</f>
        <v/>
      </c>
      <c r="O8" s="95">
        <f>IF(L8&gt;=1,"Complete",IF(L8&gt;0,"In Progress","Not Started"))</f>
        <v/>
      </c>
      <c r="Q8" s="78">
        <f>IFERROR(MID($A$1,FIND(" acq",$A$1)-4,4)*1,"")</f>
        <v/>
      </c>
      <c r="R8" s="95" t="n"/>
      <c r="S8" s="116" t="n"/>
    </row>
    <row r="9" ht="75" customHeight="1">
      <c r="A9" s="95" t="n">
        <v>145</v>
      </c>
      <c r="B9" s="95" t="inlineStr">
        <is>
          <t>84130.0</t>
        </is>
      </c>
      <c r="C9" s="95" t="inlineStr">
        <is>
          <t>Dog Park</t>
        </is>
      </c>
      <c r="D9" s="40" t="inlineStr">
        <is>
          <t>Purchasing new astroturf, benches, and shade</t>
        </is>
      </c>
      <c r="E9" s="74" t="inlineStr">
        <is>
          <t>GC</t>
        </is>
      </c>
      <c r="F9" s="95" t="inlineStr">
        <is>
          <t>Year 1</t>
        </is>
      </c>
      <c r="G9" s="75" t="n">
        <v>75000</v>
      </c>
      <c r="H9" s="75" t="n">
        <v>22500</v>
      </c>
      <c r="I9" s="76">
        <f>G9-H9</f>
        <v/>
      </c>
      <c r="J9" s="77">
        <f>IF(G9=0,0,H9/G9)</f>
        <v/>
      </c>
      <c r="K9" s="78" t="n">
        <v>3</v>
      </c>
      <c r="L9" s="77">
        <f>MIN(J9,1)</f>
        <v/>
      </c>
      <c r="M9" t="inlineStr">
        <is>
          <t>Purchasing new astroturf, benches, and shade</t>
        </is>
      </c>
      <c r="N9" s="95">
        <f>IF(E9="GC","1st Call","Other")</f>
        <v/>
      </c>
      <c r="O9" s="95">
        <f>IF(L9&gt;=1,"Complete",IF(L9&gt;0,"In Progress","Not Started"))</f>
        <v/>
      </c>
      <c r="Q9" s="78">
        <f>IFERROR(MID($A$1,FIND(" acq",$A$1)-4,4)*1,"")</f>
        <v/>
      </c>
      <c r="R9" s="95" t="n"/>
      <c r="S9" s="116" t="n"/>
    </row>
    <row r="10" ht="75" customHeight="1">
      <c r="A10" s="80" t="n">
        <v>43</v>
      </c>
      <c r="B10" s="95" t="inlineStr">
        <is>
          <t>84195.0</t>
        </is>
      </c>
      <c r="C10" s="95" t="inlineStr">
        <is>
          <t>Playground equipment</t>
        </is>
      </c>
      <c r="D10" s="40" t="inlineStr">
        <is>
          <t>New Playground (Find Placement)</t>
        </is>
      </c>
      <c r="E10" s="74" t="inlineStr">
        <is>
          <t>GC</t>
        </is>
      </c>
      <c r="F10" s="95" t="inlineStr">
        <is>
          <t>Year 1</t>
        </is>
      </c>
      <c r="G10" s="75" t="n">
        <v>65000</v>
      </c>
      <c r="H10" s="75" t="n">
        <v>19500</v>
      </c>
      <c r="I10" s="76">
        <f>G10-H10</f>
        <v/>
      </c>
      <c r="J10" s="77">
        <f>IF(G10=0,0,H10/G10)</f>
        <v/>
      </c>
      <c r="K10" s="78" t="n">
        <v>3</v>
      </c>
      <c r="L10" s="77">
        <f>MIN(J10,1)</f>
        <v/>
      </c>
      <c r="M10" t="inlineStr">
        <is>
          <t>New Playground (Find Placement)</t>
        </is>
      </c>
      <c r="N10" s="95">
        <f>IF(E10="GC","1st Call","Other")</f>
        <v/>
      </c>
      <c r="O10" s="95">
        <f>IF(L10&gt;=1,"Complete",IF(L10&gt;0,"In Progress","Not Started"))</f>
        <v/>
      </c>
      <c r="Q10" s="78">
        <f>IFERROR(MID($A$1,FIND(" acq",$A$1)-4,4)*1,"")</f>
        <v/>
      </c>
      <c r="R10" s="95" t="n"/>
      <c r="S10" s="116" t="n"/>
    </row>
    <row r="11" hidden="1" ht="75" customHeight="1">
      <c r="A11" s="95" t="n">
        <v>51</v>
      </c>
      <c r="B11" s="95" t="inlineStr">
        <is>
          <t>84905.0</t>
        </is>
      </c>
      <c r="C11" s="95" t="inlineStr">
        <is>
          <t>Sustainability Improvements</t>
        </is>
      </c>
      <c r="D11" s="40" t="inlineStr">
        <is>
          <t>Reserve for post-closing sustainability due diligence review and imrovements</t>
        </is>
      </c>
      <c r="E11" s="82" t="inlineStr">
        <is>
          <t>Capex</t>
        </is>
      </c>
      <c r="F11" s="95" t="inlineStr">
        <is>
          <t>Year 1</t>
        </is>
      </c>
      <c r="G11" s="75" t="n">
        <v>50000</v>
      </c>
      <c r="H11" s="75" t="n">
        <v>0</v>
      </c>
      <c r="I11" s="76">
        <f>G11-H11</f>
        <v/>
      </c>
      <c r="J11" s="77">
        <f>IF(G11=0,0,H11/G11)</f>
        <v/>
      </c>
      <c r="K11" s="78" t="inlineStr">
        <is>
          <t>N/A</t>
        </is>
      </c>
      <c r="L11" s="77">
        <f>MIN(J11,1)</f>
        <v/>
      </c>
      <c r="M11" t="inlineStr">
        <is>
          <t>Reserve for post-closing sustainability due diligence review and imrovements</t>
        </is>
      </c>
      <c r="N11" s="95">
        <f>IF(E11="GC","1st Call","Other")</f>
        <v/>
      </c>
      <c r="O11" s="95">
        <f>IF(L11&gt;=1,"Complete",IF(L11&gt;0,"In Progress","Not Started"))</f>
        <v/>
      </c>
      <c r="Q11" s="78">
        <f>IFERROR(MID($A$1,FIND(" acq",$A$1)-4,4)*1,"")</f>
        <v/>
      </c>
      <c r="R11" s="95" t="n"/>
      <c r="S11" s="116" t="n"/>
    </row>
    <row r="12" ht="75" customHeight="1">
      <c r="A12" s="80" t="n">
        <v>60</v>
      </c>
      <c r="B12" s="95" t="inlineStr">
        <is>
          <t>84104.0</t>
        </is>
      </c>
      <c r="C12" s="95" t="inlineStr">
        <is>
          <t>Repair balcony framing &amp; decking</t>
        </is>
      </c>
      <c r="D12" s="40" t="inlineStr">
        <is>
          <t>Inspect &amp; repair wood decking on breezeways. Some of the wood-framed upper floor balconies &amp; breezeway landings were observed with warped decking, uneven decking edges, and/or inconsistent spacing/gaps between the decking boards or raised nail heads, all of which can result in slip, trip or fall hazards. Additionally, wood blocking below upper balcony guardrail posts was misaligned with the railing post base fasteners at some locations, resulting in weakened connection.</t>
        </is>
      </c>
      <c r="E12" s="74" t="inlineStr">
        <is>
          <t>GC</t>
        </is>
      </c>
      <c r="F12" s="95" t="inlineStr">
        <is>
          <t>Year 1</t>
        </is>
      </c>
      <c r="G12" s="75" t="n">
        <v>50000</v>
      </c>
      <c r="H12" s="75" t="n">
        <v>15000</v>
      </c>
      <c r="I12" s="76">
        <f>G12-H12</f>
        <v/>
      </c>
      <c r="J12" s="77">
        <f>IF(G12=0,0,H12/G12)</f>
        <v/>
      </c>
      <c r="K12" s="78" t="n">
        <v>3</v>
      </c>
      <c r="L12" s="77">
        <f>MIN(J12,1)</f>
        <v/>
      </c>
      <c r="M12" t="inlineStr">
        <is>
          <t>Inspect &amp; repair wood decking on breezeways. Some of the wood-framed upper floor balconies &amp; breezeway landings were observed with warped decking, uneven decking edges, and/or inconsistent spacing/gap</t>
        </is>
      </c>
      <c r="N12" s="95">
        <f>IF(E12="GC","1st Call","Other")</f>
        <v/>
      </c>
      <c r="O12" s="95">
        <f>IF(L12&gt;=1,"Complete",IF(L12&gt;0,"In Progress","Not Started"))</f>
        <v/>
      </c>
      <c r="Q12" s="78">
        <f>IFERROR(MID($A$1,FIND(" acq",$A$1)-4,4)*1,"")</f>
        <v/>
      </c>
      <c r="R12" s="95" t="n"/>
      <c r="S12" s="116" t="n"/>
    </row>
    <row r="13" ht="75" customHeight="1">
      <c r="A13" s="95" t="n">
        <v>14</v>
      </c>
      <c r="B13" s="95" t="inlineStr">
        <is>
          <t>84204.0</t>
        </is>
      </c>
      <c r="C13" s="95" t="inlineStr">
        <is>
          <t xml:space="preserve">Asphalt Coating </t>
        </is>
      </c>
      <c r="D13" s="40" t="inlineStr">
        <is>
          <t>Asphalt seal coat &amp; striping</t>
        </is>
      </c>
      <c r="E13" s="74" t="inlineStr">
        <is>
          <t>GC</t>
        </is>
      </c>
      <c r="F13" s="95" t="inlineStr">
        <is>
          <t>Year 1</t>
        </is>
      </c>
      <c r="G13" s="75" t="n">
        <v>46000</v>
      </c>
      <c r="H13" s="75" t="n">
        <v>13800</v>
      </c>
      <c r="I13" s="76">
        <f>G13-H13</f>
        <v/>
      </c>
      <c r="J13" s="77">
        <f>IF(G13=0,0,H13/G13)</f>
        <v/>
      </c>
      <c r="K13" s="78" t="n">
        <v>3</v>
      </c>
      <c r="L13" s="77">
        <f>MIN(J13,1)</f>
        <v/>
      </c>
      <c r="M13" t="inlineStr">
        <is>
          <t>Asphalt seal coat &amp; striping</t>
        </is>
      </c>
      <c r="N13" s="95">
        <f>IF(E13="GC","1st Call","Other")</f>
        <v/>
      </c>
      <c r="O13" s="95">
        <f>IF(L13&gt;=1,"Complete",IF(L13&gt;0,"In Progress","Not Started"))</f>
        <v/>
      </c>
      <c r="Q13" s="78">
        <f>IFERROR(MID($A$1,FIND(" acq",$A$1)-4,4)*1,"")</f>
        <v/>
      </c>
      <c r="R13" s="95" t="n"/>
      <c r="S13" s="116" t="n"/>
    </row>
    <row r="14" ht="75" customHeight="1">
      <c r="A14" s="80" t="n">
        <v>89</v>
      </c>
      <c r="B14" s="95" t="inlineStr">
        <is>
          <t>84202.0</t>
        </is>
      </c>
      <c r="C14" s="95" t="inlineStr">
        <is>
          <t>Gutters &amp; downspouts</t>
        </is>
      </c>
      <c r="D14" s="40" t="inlineStr">
        <is>
          <t>Inspect and repair downspouts, splash blocks</t>
        </is>
      </c>
      <c r="E14" s="74" t="inlineStr">
        <is>
          <t>GC</t>
        </is>
      </c>
      <c r="F14" s="95" t="inlineStr">
        <is>
          <t>Year 1</t>
        </is>
      </c>
      <c r="G14" s="75" t="n">
        <v>45000</v>
      </c>
      <c r="H14" s="75" t="n">
        <v>13500</v>
      </c>
      <c r="I14" s="76">
        <f>G14-H14</f>
        <v/>
      </c>
      <c r="J14" s="77">
        <f>IF(G14=0,0,H14/G14)</f>
        <v/>
      </c>
      <c r="K14" s="78" t="n">
        <v>3</v>
      </c>
      <c r="L14" s="77">
        <f>MIN(J14,1)</f>
        <v/>
      </c>
      <c r="M14" t="inlineStr">
        <is>
          <t>Inspect and repair downspouts, splash blocks</t>
        </is>
      </c>
      <c r="N14" s="95">
        <f>IF(E14="GC","1st Call","Other")</f>
        <v/>
      </c>
      <c r="O14" s="95">
        <f>IF(L14&gt;=1,"Complete",IF(L14&gt;0,"In Progress","Not Started"))</f>
        <v/>
      </c>
      <c r="Q14" s="78">
        <f>IFERROR(MID($A$1,FIND(" acq",$A$1)-4,4)*1,"")</f>
        <v/>
      </c>
      <c r="R14" s="95" t="n"/>
      <c r="S14" s="116" t="n"/>
    </row>
    <row r="15" ht="75" customHeight="1">
      <c r="A15" s="95" t="n">
        <v>22</v>
      </c>
      <c r="B15" s="95" t="inlineStr">
        <is>
          <t>84201.0</t>
        </is>
      </c>
      <c r="C15" s="95" t="inlineStr">
        <is>
          <t>Accessibility
Parking and route from parking</t>
        </is>
      </c>
      <c r="D15" s="40" t="inlineStr">
        <is>
          <t>Please refer to the accessibility report</t>
        </is>
      </c>
      <c r="E15" s="74" t="inlineStr">
        <is>
          <t>GC</t>
        </is>
      </c>
      <c r="F15" s="95" t="inlineStr">
        <is>
          <t>Year 1</t>
        </is>
      </c>
      <c r="G15" s="75" t="n">
        <v>32000</v>
      </c>
      <c r="H15" s="75" t="n">
        <v>9600</v>
      </c>
      <c r="I15" s="76">
        <f>G15-H15</f>
        <v/>
      </c>
      <c r="J15" s="77">
        <f>IF(G15=0,0,H15/G15)</f>
        <v/>
      </c>
      <c r="K15" s="78" t="n">
        <v>3</v>
      </c>
      <c r="L15" s="77">
        <f>MIN(J15,1)</f>
        <v/>
      </c>
      <c r="M15" t="inlineStr">
        <is>
          <t>Please refer to the accessibility report</t>
        </is>
      </c>
      <c r="N15" s="95">
        <f>IF(E15="GC","1st Call","Other")</f>
        <v/>
      </c>
      <c r="O15" s="95">
        <f>IF(L15&gt;=1,"Complete",IF(L15&gt;0,"In Progress","Not Started"))</f>
        <v/>
      </c>
      <c r="Q15" s="78">
        <f>IFERROR(MID($A$1,FIND(" acq",$A$1)-4,4)*1,"")</f>
        <v/>
      </c>
      <c r="R15" s="95" t="n"/>
      <c r="S15" s="116" t="n"/>
    </row>
    <row r="16" hidden="1" ht="75" customHeight="1">
      <c r="A16" s="80" t="n">
        <v>161</v>
      </c>
      <c r="B16" s="95" t="inlineStr">
        <is>
          <t>84385.0</t>
        </is>
      </c>
      <c r="C16" s="95" t="inlineStr">
        <is>
          <t>Sanitary Sewer Piping</t>
        </is>
      </c>
      <c r="D16" s="40" t="inlineStr">
        <is>
          <t>At sewer scope cleanouts numbers 9 and 2 joint separations were observed. It is recommended to replace or repair the joints via trenchless point repairs or excavation and joint replacement. At several mainline segments grade three joint offsets with debris buildup were observed. It is recommended these be repaired via chemical grout sealing or sectional lining.</t>
        </is>
      </c>
      <c r="E16" s="82" t="inlineStr">
        <is>
          <t>Capex</t>
        </is>
      </c>
      <c r="F16" s="95" t="inlineStr">
        <is>
          <t>Year 1</t>
        </is>
      </c>
      <c r="G16" s="75" t="n">
        <v>29500</v>
      </c>
      <c r="H16" s="75" t="n">
        <v>4481</v>
      </c>
      <c r="I16" s="76">
        <f>G16-H16</f>
        <v/>
      </c>
      <c r="J16" s="77">
        <f>IF(G16=0,0,H16/G16)</f>
        <v/>
      </c>
      <c r="K16" s="78" t="inlineStr">
        <is>
          <t>N/A</t>
        </is>
      </c>
      <c r="L16" s="77">
        <f>MIN(J16,1)</f>
        <v/>
      </c>
      <c r="M16" t="inlineStr">
        <is>
          <t>At sewer scope cleanouts numbers 9 and 2 joint separations were observed. It is recommended to replace or repair the joints via trenchless point repairs or excavation and joint replacement. At several</t>
        </is>
      </c>
      <c r="N16" s="95">
        <f>IF(E16="GC","1st Call","Other")</f>
        <v/>
      </c>
      <c r="O16" s="95">
        <f>IF(L16&gt;=1,"Complete",IF(L16&gt;0,"In Progress","Not Started"))</f>
        <v/>
      </c>
      <c r="Q16" s="78">
        <f>IFERROR(MID($A$1,FIND(" acq",$A$1)-4,4)*1,"")</f>
        <v/>
      </c>
      <c r="R16" s="95" t="n"/>
      <c r="S16" s="116" t="n"/>
    </row>
    <row r="17" ht="75" customHeight="1">
      <c r="A17" s="95" t="n">
        <v>59</v>
      </c>
      <c r="B17" s="95" t="inlineStr">
        <is>
          <t>84430.0</t>
        </is>
      </c>
      <c r="C17" s="95" t="inlineStr">
        <is>
          <t>Concrete deck / floor fill</t>
        </is>
      </c>
      <c r="D17" s="40" t="inlineStr">
        <is>
          <t>Inspect route and seal concrete cracks 
The concrete patio in the northwest corner contained exposed and improperly terminated (unlocked) strands. These strands are partially buried, and the exposed sections exhibit surface corrosion. Repairs should be recommended by the EOR and/or contractor, and should include grouting the pockets to enclose the tendons. The repairs may be covered by original building warranty since this appears to be a construction defect or omission.</t>
        </is>
      </c>
      <c r="E17" s="74" t="inlineStr">
        <is>
          <t>GC</t>
        </is>
      </c>
      <c r="F17" s="95" t="inlineStr">
        <is>
          <t>Year 1</t>
        </is>
      </c>
      <c r="G17" s="75" t="n">
        <v>28000</v>
      </c>
      <c r="H17" s="75" t="n">
        <v>8400</v>
      </c>
      <c r="I17" s="76">
        <f>G17-H17</f>
        <v/>
      </c>
      <c r="J17" s="77">
        <f>IF(G17=0,0,H17/G17)</f>
        <v/>
      </c>
      <c r="K17" s="78" t="n">
        <v>3</v>
      </c>
      <c r="L17" s="77">
        <f>MIN(J17,1)</f>
        <v/>
      </c>
      <c r="M17" t="inlineStr">
        <is>
          <t>Inspect route and seal concrete cracks 
The concrete patio in the northwest corner contained exposed and improperly terminated (unlocked) strands. These strands are partially buried, and the exposed s</t>
        </is>
      </c>
      <c r="N17" s="95">
        <f>IF(E17="GC","1st Call","Other")</f>
        <v/>
      </c>
      <c r="O17" s="95">
        <f>IF(L17&gt;=1,"Complete",IF(L17&gt;0,"In Progress","Not Started"))</f>
        <v/>
      </c>
      <c r="Q17" s="78">
        <f>IFERROR(MID($A$1,FIND(" acq",$A$1)-4,4)*1,"")</f>
        <v/>
      </c>
      <c r="R17" s="95" t="n"/>
      <c r="S17" s="116" t="n"/>
    </row>
    <row r="18" ht="75" customHeight="1">
      <c r="A18" s="80" t="n">
        <v>72</v>
      </c>
      <c r="B18" s="95" t="inlineStr">
        <is>
          <t>84206.0</t>
        </is>
      </c>
      <c r="C18" s="95" t="inlineStr">
        <is>
          <t>Pressure Wash</t>
        </is>
      </c>
      <c r="D18" s="40" t="inlineStr">
        <is>
          <t>Pressure wash 1st floor of brick to remove clay spoils</t>
        </is>
      </c>
      <c r="E18" s="74" t="inlineStr">
        <is>
          <t>GC</t>
        </is>
      </c>
      <c r="F18" s="95" t="inlineStr">
        <is>
          <t>Year 1</t>
        </is>
      </c>
      <c r="G18" s="75" t="n">
        <v>28000</v>
      </c>
      <c r="H18" s="75" t="n">
        <v>8400</v>
      </c>
      <c r="I18" s="76">
        <f>G18-H18</f>
        <v/>
      </c>
      <c r="J18" s="77">
        <f>IF(G18=0,0,H18/G18)</f>
        <v/>
      </c>
      <c r="K18" s="78" t="n">
        <v>3</v>
      </c>
      <c r="L18" s="77">
        <f>MIN(J18,1)</f>
        <v/>
      </c>
      <c r="M18" t="inlineStr">
        <is>
          <t>Pressure wash 1st floor of brick to remove clay spoils</t>
        </is>
      </c>
      <c r="N18" s="95">
        <f>IF(E18="GC","1st Call","Other")</f>
        <v/>
      </c>
      <c r="O18" s="95">
        <f>IF(L18&gt;=1,"Complete",IF(L18&gt;0,"In Progress","Not Started"))</f>
        <v/>
      </c>
      <c r="Q18" s="78">
        <f>IFERROR(MID($A$1,FIND(" acq",$A$1)-4,4)*1,"")</f>
        <v/>
      </c>
      <c r="R18" s="95" t="n"/>
      <c r="S18" s="116" t="n"/>
    </row>
    <row r="19" ht="75" customHeight="1">
      <c r="A19" s="95" t="n">
        <v>79</v>
      </c>
      <c r="B19" s="95" t="inlineStr">
        <is>
          <t>84104.0</t>
        </is>
      </c>
      <c r="C19" s="95" t="inlineStr">
        <is>
          <t>Repair balcony support posts</t>
        </is>
      </c>
      <c r="D19" s="40" t="inlineStr">
        <is>
          <t>The bases at some balcony support posts are overhanging the concrete patio slab edge and not fully bearing on the concrete patio. The structural posts overhang was measured to be as much as 2” to 3” in some locations. Additionally, the post bases are located less than 8” above exposed earth.</t>
        </is>
      </c>
      <c r="E19" s="74" t="inlineStr">
        <is>
          <t>GC</t>
        </is>
      </c>
      <c r="F19" s="95" t="inlineStr">
        <is>
          <t>Year 1</t>
        </is>
      </c>
      <c r="G19" s="75" t="n">
        <v>25000</v>
      </c>
      <c r="H19" s="75" t="n">
        <v>7500</v>
      </c>
      <c r="I19" s="76">
        <f>G19-H19</f>
        <v/>
      </c>
      <c r="J19" s="77">
        <f>IF(G19=0,0,H19/G19)</f>
        <v/>
      </c>
      <c r="K19" s="78" t="n">
        <v>3</v>
      </c>
      <c r="L19" s="77">
        <f>MIN(J19,1)</f>
        <v/>
      </c>
      <c r="M19" t="inlineStr">
        <is>
          <t>The bases at some balcony support posts are overhanging the concrete patio slab edge and not fully bearing on the concrete patio. The structural posts overhang was measured to be as much as 2” to 3” i</t>
        </is>
      </c>
      <c r="N19" s="95">
        <f>IF(E19="GC","1st Call","Other")</f>
        <v/>
      </c>
      <c r="O19" s="95">
        <f>IF(L19&gt;=1,"Complete",IF(L19&gt;0,"In Progress","Not Started"))</f>
        <v/>
      </c>
      <c r="Q19" s="78">
        <f>IFERROR(MID($A$1,FIND(" acq",$A$1)-4,4)*1,"")</f>
        <v/>
      </c>
      <c r="R19" s="95" t="n"/>
      <c r="S19" s="116" t="n"/>
    </row>
    <row r="20" hidden="1" ht="75" customHeight="1">
      <c r="A20" s="80" t="n">
        <v>29</v>
      </c>
      <c r="B20" s="95" t="inlineStr">
        <is>
          <t>84300.0</t>
        </is>
      </c>
      <c r="C20" s="95" t="inlineStr">
        <is>
          <t>Landscape irrigation</t>
        </is>
      </c>
      <c r="D20" s="40" t="inlineStr">
        <is>
          <t>Inspect and repair irrigation prior to installing turf</t>
        </is>
      </c>
      <c r="E20" s="82" t="inlineStr">
        <is>
          <t>Capex</t>
        </is>
      </c>
      <c r="F20" s="95" t="inlineStr">
        <is>
          <t>Year 1</t>
        </is>
      </c>
      <c r="G20" s="75" t="n">
        <v>20000</v>
      </c>
      <c r="H20" s="75" t="n">
        <v>0</v>
      </c>
      <c r="I20" s="76">
        <f>G20-H20</f>
        <v/>
      </c>
      <c r="J20" s="77">
        <f>IF(G20=0,0,H20/G20)</f>
        <v/>
      </c>
      <c r="K20" s="78" t="inlineStr">
        <is>
          <t>N/A</t>
        </is>
      </c>
      <c r="L20" s="77">
        <f>MIN(J20,1)</f>
        <v/>
      </c>
      <c r="M20" t="inlineStr">
        <is>
          <t>Inspect and repair irrigation prior to installing turf</t>
        </is>
      </c>
      <c r="N20" s="95">
        <f>IF(E20="GC","1st Call","Other")</f>
        <v/>
      </c>
      <c r="O20" s="95">
        <f>IF(L20&gt;=1,"Complete",IF(L20&gt;0,"In Progress","Not Started"))</f>
        <v/>
      </c>
      <c r="Q20" s="78">
        <f>IFERROR(MID($A$1,FIND(" acq",$A$1)-4,4)*1,"")</f>
        <v/>
      </c>
      <c r="R20" s="95" t="n"/>
      <c r="S20" s="116" t="n"/>
    </row>
    <row r="21" ht="75" customHeight="1">
      <c r="A21" s="95" t="n">
        <v>30</v>
      </c>
      <c r="B21" s="95" t="inlineStr">
        <is>
          <t>84435.0</t>
        </is>
      </c>
      <c r="C21" s="95" t="inlineStr">
        <is>
          <t xml:space="preserve">Erosion control </t>
        </is>
      </c>
      <c r="D21" s="40" t="inlineStr">
        <is>
          <t>The grade around a few of the apartment buildings exhibited substantial runoff erosion and/or water ponding adjacent to areas with air conditioning condensing units. Additionally, some downspouts discharge directly at grade next to the foundation walls contributing to the general site erosion.</t>
        </is>
      </c>
      <c r="E21" s="74" t="inlineStr">
        <is>
          <t>GC</t>
        </is>
      </c>
      <c r="F21" s="95" t="inlineStr">
        <is>
          <t>Year 1</t>
        </is>
      </c>
      <c r="G21" s="75" t="n">
        <v>15000</v>
      </c>
      <c r="H21" s="75" t="n">
        <v>4500</v>
      </c>
      <c r="I21" s="76">
        <f>G21-H21</f>
        <v/>
      </c>
      <c r="J21" s="77">
        <f>IF(G21=0,0,H21/G21)</f>
        <v/>
      </c>
      <c r="K21" s="78" t="n">
        <v>3</v>
      </c>
      <c r="L21" s="77">
        <f>MIN(J21,1)</f>
        <v/>
      </c>
      <c r="M21" t="inlineStr">
        <is>
          <t>The grade around a few of the apartment buildings exhibited substantial runoff erosion and/or water ponding adjacent to areas with air conditioning condensing units. Additionally, some downspouts disc</t>
        </is>
      </c>
      <c r="N21" s="95">
        <f>IF(E21="GC","1st Call","Other")</f>
        <v/>
      </c>
      <c r="O21" s="95">
        <f>IF(L21&gt;=1,"Complete",IF(L21&gt;0,"In Progress","Not Started"))</f>
        <v/>
      </c>
      <c r="Q21" s="78">
        <f>IFERROR(MID($A$1,FIND(" acq",$A$1)-4,4)*1,"")</f>
        <v/>
      </c>
      <c r="R21" s="95" t="n"/>
      <c r="S21" s="116" t="n"/>
    </row>
    <row r="22" ht="75" customHeight="1">
      <c r="A22" s="80" t="n">
        <v>19</v>
      </c>
      <c r="B22" s="95" t="inlineStr">
        <is>
          <t>84201.0</t>
        </is>
      </c>
      <c r="C22" s="95" t="inlineStr">
        <is>
          <t>Stripe parking areas</t>
        </is>
      </c>
      <c r="D22" s="40" t="inlineStr">
        <is>
          <t>Restripe parking</t>
        </is>
      </c>
      <c r="E22" s="74" t="inlineStr">
        <is>
          <t>GC</t>
        </is>
      </c>
      <c r="F22" s="95" t="inlineStr">
        <is>
          <t>Year 1</t>
        </is>
      </c>
      <c r="G22" s="75" t="n">
        <v>14000</v>
      </c>
      <c r="H22" s="75" t="n">
        <v>4200</v>
      </c>
      <c r="I22" s="76">
        <f>G22-H22</f>
        <v/>
      </c>
      <c r="J22" s="77">
        <f>IF(G22=0,0,H22/G22)</f>
        <v/>
      </c>
      <c r="K22" s="78" t="n">
        <v>3</v>
      </c>
      <c r="L22" s="77">
        <f>MIN(J22,1)</f>
        <v/>
      </c>
      <c r="M22" t="inlineStr">
        <is>
          <t>Restripe parking</t>
        </is>
      </c>
      <c r="N22" s="95">
        <f>IF(E22="GC","1st Call","Other")</f>
        <v/>
      </c>
      <c r="O22" s="95">
        <f>IF(L22&gt;=1,"Complete",IF(L22&gt;0,"In Progress","Not Started"))</f>
        <v/>
      </c>
      <c r="Q22" s="78">
        <f>IFERROR(MID($A$1,FIND(" acq",$A$1)-4,4)*1,"")</f>
        <v/>
      </c>
      <c r="R22" s="95" t="n"/>
      <c r="S22" s="116" t="n"/>
    </row>
    <row r="23" ht="75" customHeight="1">
      <c r="A23" s="95" t="n">
        <v>36</v>
      </c>
      <c r="B23" s="95" t="inlineStr">
        <is>
          <t>84361.0</t>
        </is>
      </c>
      <c r="C23" s="95" t="inlineStr">
        <is>
          <t>Swimming pool deck</t>
        </is>
      </c>
      <c r="D23" s="40" t="inlineStr">
        <is>
          <t>Pressure wash deck</t>
        </is>
      </c>
      <c r="E23" s="74" t="inlineStr">
        <is>
          <t>GC</t>
        </is>
      </c>
      <c r="F23" s="95" t="inlineStr">
        <is>
          <t>Year 1</t>
        </is>
      </c>
      <c r="G23" s="75" t="n">
        <v>10000</v>
      </c>
      <c r="H23" s="75" t="n">
        <v>3000</v>
      </c>
      <c r="I23" s="76">
        <f>G23-H23</f>
        <v/>
      </c>
      <c r="J23" s="77">
        <f>IF(G23=0,0,H23/G23)</f>
        <v/>
      </c>
      <c r="K23" s="78" t="n">
        <v>3</v>
      </c>
      <c r="L23" s="77">
        <f>MIN(J23,1)</f>
        <v/>
      </c>
      <c r="M23" t="inlineStr">
        <is>
          <t>Pressure wash deck</t>
        </is>
      </c>
      <c r="N23" s="95">
        <f>IF(E23="GC","1st Call","Other")</f>
        <v/>
      </c>
      <c r="O23" s="95">
        <f>IF(L23&gt;=1,"Complete",IF(L23&gt;0,"In Progress","Not Started"))</f>
        <v/>
      </c>
      <c r="Q23" s="78">
        <f>IFERROR(MID($A$1,FIND(" acq",$A$1)-4,4)*1,"")</f>
        <v/>
      </c>
      <c r="R23" s="95" t="n"/>
      <c r="S23" s="116" t="n"/>
    </row>
    <row r="24" ht="75" customHeight="1">
      <c r="A24" s="80" t="n">
        <v>42</v>
      </c>
      <c r="B24" s="95" t="inlineStr">
        <is>
          <t>84385.0</t>
        </is>
      </c>
      <c r="C24" s="95" t="inlineStr">
        <is>
          <t>Storm sewer piping and drains</t>
        </is>
      </c>
      <c r="D24" s="40" t="inlineStr">
        <is>
          <t>Add storm drains between bulding 8 and 9</t>
        </is>
      </c>
      <c r="E24" s="74" t="inlineStr">
        <is>
          <t>GC</t>
        </is>
      </c>
      <c r="F24" s="95" t="inlineStr">
        <is>
          <t>Year 1</t>
        </is>
      </c>
      <c r="G24" s="75" t="n">
        <v>10000</v>
      </c>
      <c r="H24" s="75" t="n">
        <v>3000</v>
      </c>
      <c r="I24" s="76">
        <f>G24-H24</f>
        <v/>
      </c>
      <c r="J24" s="77">
        <f>IF(G24=0,0,H24/G24)</f>
        <v/>
      </c>
      <c r="K24" s="78" t="n">
        <v>3</v>
      </c>
      <c r="L24" s="77">
        <f>MIN(J24,1)</f>
        <v/>
      </c>
      <c r="M24" t="inlineStr">
        <is>
          <t>Add storm drains between bulding 8 and 9</t>
        </is>
      </c>
      <c r="N24" s="95">
        <f>IF(E24="GC","1st Call","Other")</f>
        <v/>
      </c>
      <c r="O24" s="95">
        <f>IF(L24&gt;=1,"Complete",IF(L24&gt;0,"In Progress","Not Started"))</f>
        <v/>
      </c>
      <c r="Q24" s="78">
        <f>IFERROR(MID($A$1,FIND(" acq",$A$1)-4,4)*1,"")</f>
        <v/>
      </c>
      <c r="R24" s="95" t="n"/>
      <c r="S24" s="116" t="n"/>
    </row>
    <row r="25" ht="75" customHeight="1">
      <c r="A25" s="95" t="n">
        <v>25</v>
      </c>
      <c r="B25" s="95" t="inlineStr">
        <is>
          <t>84116.0</t>
        </is>
      </c>
      <c r="C25" s="95" t="inlineStr">
        <is>
          <t>Accessibility
Public toilets /common area toilets</t>
        </is>
      </c>
      <c r="D25" s="40" t="inlineStr">
        <is>
          <t>Please refer to the accessibility report</t>
        </is>
      </c>
      <c r="E25" s="74" t="inlineStr">
        <is>
          <t>GC</t>
        </is>
      </c>
      <c r="F25" s="95" t="inlineStr">
        <is>
          <t>Year 1</t>
        </is>
      </c>
      <c r="G25" s="75" t="n">
        <v>6700</v>
      </c>
      <c r="H25" s="75" t="n">
        <v>2010</v>
      </c>
      <c r="I25" s="76">
        <f>G25-H25</f>
        <v/>
      </c>
      <c r="J25" s="77">
        <f>IF(G25=0,0,H25/G25)</f>
        <v/>
      </c>
      <c r="K25" s="78" t="n">
        <v>3</v>
      </c>
      <c r="L25" s="77">
        <f>MIN(J25,1)</f>
        <v/>
      </c>
      <c r="M25" t="inlineStr">
        <is>
          <t>Please refer to the accessibility report</t>
        </is>
      </c>
      <c r="N25" s="95">
        <f>IF(E25="GC","1st Call","Other")</f>
        <v/>
      </c>
      <c r="O25" s="95">
        <f>IF(L25&gt;=1,"Complete",IF(L25&gt;0,"In Progress","Not Started"))</f>
        <v/>
      </c>
      <c r="Q25" s="78">
        <f>IFERROR(MID($A$1,FIND(" acq",$A$1)-4,4)*1,"")</f>
        <v/>
      </c>
      <c r="R25" s="95" t="n"/>
      <c r="S25" s="116" t="n"/>
    </row>
    <row r="26" ht="75" customHeight="1">
      <c r="A26" s="80" t="n">
        <v>165</v>
      </c>
      <c r="B26" s="95" t="inlineStr">
        <is>
          <t>84217.0</t>
        </is>
      </c>
      <c r="C26" s="95" t="inlineStr">
        <is>
          <t>Refrigerant linesets insulation</t>
        </is>
      </c>
      <c r="D26" s="40" t="inlineStr">
        <is>
          <t>Partner observed that the insulation on the exterior portion of the refrigerant linesets between the condensing units and fan coil units were deteriorated. . Repair of deteriorated refrigerant linesets is recommended as an immediate repair.</t>
        </is>
      </c>
      <c r="E26" s="74" t="inlineStr">
        <is>
          <t>GC</t>
        </is>
      </c>
      <c r="F26" s="95" t="inlineStr">
        <is>
          <t>Year 1</t>
        </is>
      </c>
      <c r="G26" s="75" t="n">
        <v>6500</v>
      </c>
      <c r="H26" s="75" t="n">
        <v>1950</v>
      </c>
      <c r="I26" s="76">
        <f>G26-H26</f>
        <v/>
      </c>
      <c r="J26" s="77">
        <f>IF(G26=0,0,H26/G26)</f>
        <v/>
      </c>
      <c r="K26" s="78" t="n">
        <v>3</v>
      </c>
      <c r="L26" s="77">
        <f>MIN(J26,1)</f>
        <v/>
      </c>
      <c r="M26" t="inlineStr">
        <is>
          <t>Partner observed that the insulation on the exterior portion of the refrigerant linesets between the condensing units and fan coil units were deteriorated. . Repair of deteriorated refrigerant lineset</t>
        </is>
      </c>
      <c r="N26" s="95">
        <f>IF(E26="GC","1st Call","Other")</f>
        <v/>
      </c>
      <c r="O26" s="95">
        <f>IF(L26&gt;=1,"Complete",IF(L26&gt;0,"In Progress","Not Started"))</f>
        <v/>
      </c>
      <c r="Q26" s="78">
        <f>IFERROR(MID($A$1,FIND(" acq",$A$1)-4,4)*1,"")</f>
        <v/>
      </c>
      <c r="R26" s="95" t="n"/>
      <c r="S26" s="116" t="n"/>
    </row>
    <row r="27" ht="75" customHeight="1">
      <c r="A27" s="95" t="n">
        <v>23</v>
      </c>
      <c r="B27" s="95" t="inlineStr">
        <is>
          <t>84221.0</t>
        </is>
      </c>
      <c r="C27" s="95" t="inlineStr">
        <is>
          <t>Accessibility
Exterior door approaches</t>
        </is>
      </c>
      <c r="D27" s="40" t="inlineStr">
        <is>
          <t>Please refer to the accessibility report</t>
        </is>
      </c>
      <c r="E27" s="74" t="inlineStr">
        <is>
          <t>GC</t>
        </is>
      </c>
      <c r="F27" s="95" t="inlineStr">
        <is>
          <t>Year 1</t>
        </is>
      </c>
      <c r="G27" s="75" t="n">
        <v>5250</v>
      </c>
      <c r="H27" s="75" t="n">
        <v>1575</v>
      </c>
      <c r="I27" s="76">
        <f>G27-H27</f>
        <v/>
      </c>
      <c r="J27" s="77">
        <f>IF(G27=0,0,H27/G27)</f>
        <v/>
      </c>
      <c r="K27" s="78" t="n">
        <v>3</v>
      </c>
      <c r="L27" s="77">
        <f>MIN(J27,1)</f>
        <v/>
      </c>
      <c r="M27" t="inlineStr">
        <is>
          <t>Please refer to the accessibility report</t>
        </is>
      </c>
      <c r="N27" s="95">
        <f>IF(E27="GC","1st Call","Other")</f>
        <v/>
      </c>
      <c r="O27" s="95">
        <f>IF(L27&gt;=1,"Complete",IF(L27&gt;0,"In Progress","Not Started"))</f>
        <v/>
      </c>
      <c r="Q27" s="78">
        <f>IFERROR(MID($A$1,FIND(" acq",$A$1)-4,4)*1,"")</f>
        <v/>
      </c>
      <c r="R27" s="95" t="n"/>
      <c r="S27" s="116" t="n"/>
    </row>
    <row r="28" ht="75" customHeight="1">
      <c r="A28" s="80" t="n">
        <v>37</v>
      </c>
      <c r="B28" s="95" t="inlineStr">
        <is>
          <t>84361.0</t>
        </is>
      </c>
      <c r="C28" s="95" t="inlineStr">
        <is>
          <t>Swimming pool fencing / gates</t>
        </is>
      </c>
      <c r="D28" s="40" t="inlineStr">
        <is>
          <t>Repair gate closers</t>
        </is>
      </c>
      <c r="E28" s="74" t="inlineStr">
        <is>
          <t>GC</t>
        </is>
      </c>
      <c r="F28" s="95" t="inlineStr">
        <is>
          <t>Year 1</t>
        </is>
      </c>
      <c r="G28" s="75" t="n">
        <v>4000</v>
      </c>
      <c r="H28" s="75" t="n">
        <v>1200</v>
      </c>
      <c r="I28" s="76">
        <f>G28-H28</f>
        <v/>
      </c>
      <c r="J28" s="77">
        <f>IF(G28=0,0,H28/G28)</f>
        <v/>
      </c>
      <c r="K28" s="78" t="n">
        <v>3</v>
      </c>
      <c r="L28" s="77">
        <f>MIN(J28,1)</f>
        <v/>
      </c>
      <c r="M28" t="inlineStr">
        <is>
          <t>Repair gate closers</t>
        </is>
      </c>
      <c r="N28" s="95">
        <f>IF(E28="GC","1st Call","Other")</f>
        <v/>
      </c>
      <c r="O28" s="95">
        <f>IF(L28&gt;=1,"Complete",IF(L28&gt;0,"In Progress","Not Started"))</f>
        <v/>
      </c>
      <c r="Q28" s="78">
        <f>IFERROR(MID($A$1,FIND(" acq",$A$1)-4,4)*1,"")</f>
        <v/>
      </c>
      <c r="R28" s="95" t="n"/>
      <c r="S28" s="116" t="n"/>
    </row>
    <row r="29" ht="75" customHeight="1">
      <c r="A29" s="95" t="n">
        <v>26</v>
      </c>
      <c r="B29" s="95" t="inlineStr">
        <is>
          <t>84116.0</t>
        </is>
      </c>
      <c r="C29" s="95" t="inlineStr">
        <is>
          <t>Accessibility
Access to other items</t>
        </is>
      </c>
      <c r="D29" s="40" t="inlineStr">
        <is>
          <t>Please refer to the accessibility report</t>
        </is>
      </c>
      <c r="E29" s="74" t="inlineStr">
        <is>
          <t>GC</t>
        </is>
      </c>
      <c r="F29" s="95" t="inlineStr">
        <is>
          <t>Year 1</t>
        </is>
      </c>
      <c r="G29" s="75" t="n">
        <v>3650</v>
      </c>
      <c r="H29" s="75" t="n">
        <v>1095</v>
      </c>
      <c r="I29" s="76">
        <f>G29-H29</f>
        <v/>
      </c>
      <c r="J29" s="77">
        <f>IF(G29=0,0,H29/G29)</f>
        <v/>
      </c>
      <c r="K29" s="78" t="n">
        <v>3</v>
      </c>
      <c r="L29" s="77">
        <f>MIN(J29,1)</f>
        <v/>
      </c>
      <c r="M29" t="inlineStr">
        <is>
          <t>Please refer to the accessibility report</t>
        </is>
      </c>
      <c r="N29" s="95">
        <f>IF(E29="GC","1st Call","Other")</f>
        <v/>
      </c>
      <c r="O29" s="95">
        <f>IF(L29&gt;=1,"Complete",IF(L29&gt;0,"In Progress","Not Started"))</f>
        <v/>
      </c>
      <c r="Q29" s="78">
        <f>IFERROR(MID($A$1,FIND(" acq",$A$1)-4,4)*1,"")</f>
        <v/>
      </c>
      <c r="R29" s="95" t="n"/>
      <c r="S29" s="116" t="n"/>
    </row>
    <row r="30" ht="75" customHeight="1">
      <c r="A30" s="80" t="n">
        <v>54</v>
      </c>
      <c r="B30" s="95" t="inlineStr">
        <is>
          <t>84435.0</t>
        </is>
      </c>
      <c r="C30" s="95" t="inlineStr">
        <is>
          <t>Jack &amp; underpin foundations</t>
        </is>
      </c>
      <c r="D30" s="40" t="inlineStr">
        <is>
          <t>Inspect all building cut post tension cables and seal</t>
        </is>
      </c>
      <c r="E30" s="74" t="inlineStr">
        <is>
          <t>GC</t>
        </is>
      </c>
      <c r="F30" s="95" t="inlineStr">
        <is>
          <t>Year 1</t>
        </is>
      </c>
      <c r="G30" s="75" t="n">
        <v>3000</v>
      </c>
      <c r="H30" s="75" t="n">
        <v>900</v>
      </c>
      <c r="I30" s="76">
        <f>G30-H30</f>
        <v/>
      </c>
      <c r="J30" s="77">
        <f>IF(G30=0,0,H30/G30)</f>
        <v/>
      </c>
      <c r="K30" s="78" t="n">
        <v>3</v>
      </c>
      <c r="L30" s="77">
        <f>MIN(J30,1)</f>
        <v/>
      </c>
      <c r="M30" t="inlineStr">
        <is>
          <t>Inspect all building cut post tension cables and seal</t>
        </is>
      </c>
      <c r="N30" s="95">
        <f>IF(E30="GC","1st Call","Other")</f>
        <v/>
      </c>
      <c r="O30" s="95">
        <f>IF(L30&gt;=1,"Complete",IF(L30&gt;0,"In Progress","Not Started"))</f>
        <v/>
      </c>
      <c r="Q30" s="78">
        <f>IFERROR(MID($A$1,FIND(" acq",$A$1)-4,4)*1,"")</f>
        <v/>
      </c>
      <c r="R30" s="95" t="n"/>
      <c r="S30" s="116" t="n"/>
    </row>
    <row r="31" ht="75" customHeight="1">
      <c r="A31" s="95" t="n">
        <v>78</v>
      </c>
      <c r="B31" s="95" t="inlineStr">
        <is>
          <t>84102.0</t>
        </is>
      </c>
      <c r="C31" s="95" t="inlineStr">
        <is>
          <t>Repair brick pier damage</t>
        </is>
      </c>
      <c r="D31" s="40" t="inlineStr">
        <is>
          <t>The brick pier adjacent to garage 2202 was observed with damage, likely resulting from mechanical impact. The observed distress appears to be resulting from vehicular impact and did not appear to have significantly affected the structural integrity of the support structure or the second-floor balcony. It is recommended that all bricks be replaced</t>
        </is>
      </c>
      <c r="E31" s="74" t="inlineStr">
        <is>
          <t>GC</t>
        </is>
      </c>
      <c r="F31" s="95" t="inlineStr">
        <is>
          <t>Year 1</t>
        </is>
      </c>
      <c r="G31" s="75" t="n">
        <v>2500</v>
      </c>
      <c r="H31" s="75" t="n">
        <v>750</v>
      </c>
      <c r="I31" s="76">
        <f>G31-H31</f>
        <v/>
      </c>
      <c r="J31" s="77">
        <f>IF(G31=0,0,H31/G31)</f>
        <v/>
      </c>
      <c r="K31" s="78" t="n">
        <v>3</v>
      </c>
      <c r="L31" s="77">
        <f>MIN(J31,1)</f>
        <v/>
      </c>
      <c r="M31" t="inlineStr">
        <is>
          <t>The brick pier adjacent to garage 2202 was observed with damage, likely resulting from mechanical impact. The observed distress appears to be resulting from vehicular impact and did not appear to have</t>
        </is>
      </c>
      <c r="N31" s="95">
        <f>IF(E31="GC","1st Call","Other")</f>
        <v/>
      </c>
      <c r="O31" s="95">
        <f>IF(L31&gt;=1,"Complete",IF(L31&gt;0,"In Progress","Not Started"))</f>
        <v/>
      </c>
      <c r="Q31" s="78">
        <f>IFERROR(MID($A$1,FIND(" acq",$A$1)-4,4)*1,"")</f>
        <v/>
      </c>
      <c r="R31" s="95" t="n"/>
      <c r="S31" s="116" t="n"/>
    </row>
    <row r="32" ht="75" customHeight="1">
      <c r="A32" s="80" t="n">
        <v>24</v>
      </c>
      <c r="B32" s="95" t="inlineStr">
        <is>
          <t>84221.0</t>
        </is>
      </c>
      <c r="C32" s="95" t="inlineStr">
        <is>
          <t>Accessibility
Interior access &amp; access to amenities</t>
        </is>
      </c>
      <c r="D32" s="40" t="inlineStr">
        <is>
          <t>Please refer to the accessibility report</t>
        </is>
      </c>
      <c r="E32" s="74" t="inlineStr">
        <is>
          <t>GC</t>
        </is>
      </c>
      <c r="F32" s="95" t="inlineStr">
        <is>
          <t>Year 1</t>
        </is>
      </c>
      <c r="G32" s="75" t="n">
        <v>750</v>
      </c>
      <c r="H32" s="75" t="n">
        <v>225</v>
      </c>
      <c r="I32" s="76">
        <f>G32-H32</f>
        <v/>
      </c>
      <c r="J32" s="77">
        <f>IF(G32=0,0,H32/G32)</f>
        <v/>
      </c>
      <c r="K32" s="78" t="n">
        <v>3</v>
      </c>
      <c r="L32" s="77">
        <f>MIN(J32,1)</f>
        <v/>
      </c>
      <c r="M32" t="inlineStr">
        <is>
          <t>Please refer to the accessibility report</t>
        </is>
      </c>
      <c r="N32" s="95">
        <f>IF(E32="GC","1st Call","Other")</f>
        <v/>
      </c>
      <c r="O32" s="95">
        <f>IF(L32&gt;=1,"Complete",IF(L32&gt;0,"In Progress","Not Started"))</f>
        <v/>
      </c>
      <c r="Q32" s="78">
        <f>IFERROR(MID($A$1,FIND(" acq",$A$1)-4,4)*1,"")</f>
        <v/>
      </c>
      <c r="R32" s="95" t="n"/>
      <c r="S32" s="116" t="n"/>
    </row>
    <row r="33">
      <c r="E33" s="74" t="n"/>
      <c r="G33" s="75" t="n"/>
      <c r="H33" s="75" t="n"/>
      <c r="I33" s="76" t="n"/>
      <c r="J33" s="77" t="n"/>
      <c r="K33" s="78" t="n"/>
      <c r="L33" s="77" t="n"/>
      <c r="Q33" s="78" t="n"/>
      <c r="R33" s="95" t="n"/>
      <c r="S33" s="116" t="n"/>
    </row>
    <row r="34" ht="30" customHeight="1">
      <c r="C34" s="84" t="inlineStr">
        <is>
          <t>PROJECTS subtotal (excl. contingency/CM fee)</t>
        </is>
      </c>
      <c r="E34" s="85" t="n"/>
      <c r="G34" s="86">
        <f>SUM(G5:G32)</f>
        <v/>
      </c>
      <c r="H34" s="86">
        <f>SUM(H5:H32)</f>
        <v/>
      </c>
      <c r="I34" s="86">
        <f>SUM(I5:I32)</f>
        <v/>
      </c>
      <c r="J34" s="87">
        <f>IF(G34=0,0,H34/G34)</f>
        <v/>
      </c>
      <c r="K34" s="78" t="n"/>
      <c r="L34" s="77">
        <f>MIN(J34,1)</f>
        <v/>
      </c>
      <c r="O34" s="95">
        <f>IF(L34&gt;=1,"Complete",IF(L34&gt;0,"In Progress","Not Started"))</f>
        <v/>
      </c>
      <c r="Q34" s="78" t="n"/>
      <c r="R34" s="95" t="n"/>
      <c r="S34" s="116" t="n"/>
    </row>
    <row r="35">
      <c r="E35" s="88" t="n"/>
      <c r="K35" s="78" t="n"/>
      <c r="L35" s="77" t="n"/>
      <c r="Q35" s="78" t="n"/>
      <c r="R35" s="95" t="n"/>
      <c r="S35" s="116" t="n"/>
    </row>
    <row r="36">
      <c r="A36" s="95" t="n">
        <v>176</v>
      </c>
      <c r="B36" s="95" t="inlineStr">
        <is>
          <t>84505.0</t>
        </is>
      </c>
      <c r="C36" s="95" t="inlineStr">
        <is>
          <t>Construction Management Fee</t>
        </is>
      </c>
      <c r="D36" s="40" t="inlineStr">
        <is>
          <t>CM Fee</t>
        </is>
      </c>
      <c r="E36" s="82" t="inlineStr">
        <is>
          <t>CMF</t>
        </is>
      </c>
      <c r="F36" s="89" t="inlineStr">
        <is>
          <t>CM Fee</t>
        </is>
      </c>
      <c r="G36" s="75" t="n">
        <v>51635</v>
      </c>
      <c r="H36" s="75" t="n">
        <v>0</v>
      </c>
      <c r="I36" s="76" t="n">
        <v>51635</v>
      </c>
      <c r="J36" s="77">
        <f>IF(G36=0,0,H36/G36)</f>
        <v/>
      </c>
      <c r="K36" s="78" t="inlineStr">
        <is>
          <t>N/A</t>
        </is>
      </c>
      <c r="L36" s="77">
        <f>MIN(J36,1)</f>
        <v/>
      </c>
      <c r="M36" t="inlineStr">
        <is>
          <t>CM Fee</t>
        </is>
      </c>
      <c r="N36" s="95">
        <f>IF(E36="GC","1st Call","Other")</f>
        <v/>
      </c>
      <c r="O36" s="95">
        <f>IF(L36&gt;=1,"Complete",IF(L36&gt;0,"In Progress","Not Started"))</f>
        <v/>
      </c>
      <c r="Q36" s="78">
        <f>IFERROR(MID($A$1,FIND(" acq",$A$1)-4,4)*1,"")</f>
        <v/>
      </c>
      <c r="R36" s="95" t="n"/>
      <c r="S36" s="116" t="n"/>
    </row>
    <row r="37">
      <c r="K37" s="78" t="n"/>
      <c r="L37" s="77" t="n"/>
      <c r="Q37" s="78" t="n"/>
      <c r="R37" s="95" t="n"/>
      <c r="S37" s="116" t="n"/>
    </row>
    <row r="38">
      <c r="K38" s="78" t="n"/>
      <c r="S38" s="117" t="n"/>
    </row>
    <row r="39">
      <c r="K39" s="78" t="n"/>
      <c r="L39" s="87" t="n"/>
      <c r="M39" s="84" t="n"/>
      <c r="N39" s="84" t="n"/>
      <c r="O39" s="84" t="n"/>
      <c r="P39" s="84" t="n"/>
      <c r="Q39" s="87" t="n"/>
      <c r="S39" s="117" t="n"/>
    </row>
    <row r="40">
      <c r="K40" s="78" t="n"/>
      <c r="S40" s="117" t="n"/>
    </row>
    <row r="41">
      <c r="K41" s="78" t="n"/>
      <c r="L41" s="77" t="n"/>
      <c r="Q41" s="77" t="n"/>
      <c r="S41" s="117" t="n"/>
    </row>
    <row r="42">
      <c r="K42" s="78" t="n"/>
      <c r="L42" s="77" t="n"/>
      <c r="Q42" s="77" t="n"/>
      <c r="S42" s="117" t="n"/>
    </row>
    <row r="43">
      <c r="K43" s="78" t="n"/>
      <c r="S43" s="117" t="n"/>
    </row>
    <row r="44">
      <c r="K44" s="78" t="n"/>
      <c r="S44" s="117" t="n"/>
    </row>
    <row r="45">
      <c r="K45" s="78" t="n"/>
      <c r="S45" s="117" t="n"/>
    </row>
    <row r="46">
      <c r="K46" s="78" t="n"/>
      <c r="S46" s="117" t="n"/>
    </row>
    <row r="47">
      <c r="K47" s="78" t="n"/>
      <c r="S47" s="117" t="n"/>
    </row>
    <row r="48">
      <c r="K48" s="78" t="n"/>
      <c r="S48" s="117" t="n"/>
    </row>
    <row r="49">
      <c r="K49" s="78" t="n"/>
      <c r="S49" s="117" t="n"/>
    </row>
    <row r="50">
      <c r="K50" s="78" t="n"/>
      <c r="S50" s="117" t="n"/>
    </row>
    <row r="51">
      <c r="K51" s="78" t="n"/>
      <c r="S51" s="117" t="n"/>
    </row>
    <row r="52">
      <c r="K52" s="78" t="n"/>
      <c r="S52" s="117" t="n"/>
    </row>
    <row r="53">
      <c r="K53" s="78" t="n"/>
      <c r="S53" s="117" t="n"/>
    </row>
    <row r="54">
      <c r="K54" s="78" t="n"/>
      <c r="S54" s="117" t="n"/>
    </row>
    <row r="55">
      <c r="K55" s="78" t="n"/>
      <c r="S55" s="117" t="n"/>
    </row>
    <row r="56">
      <c r="K56" s="78" t="n"/>
      <c r="S56" s="117" t="n"/>
    </row>
    <row r="57">
      <c r="K57" s="78" t="n"/>
      <c r="S57" s="117" t="n"/>
    </row>
    <row r="58">
      <c r="K58" s="78" t="n"/>
      <c r="S58" s="117" t="n"/>
    </row>
    <row r="59">
      <c r="K59" s="78" t="n"/>
      <c r="S59" s="117" t="n"/>
    </row>
    <row r="60">
      <c r="K60" s="78" t="n"/>
      <c r="S60" s="117" t="n"/>
    </row>
    <row r="61">
      <c r="K61" s="78" t="n"/>
      <c r="S61" s="117" t="n"/>
    </row>
    <row r="62">
      <c r="K62" s="78" t="n"/>
      <c r="S62" s="117" t="n"/>
    </row>
    <row r="63">
      <c r="K63" s="78" t="n"/>
      <c r="S63" s="117" t="n"/>
    </row>
    <row r="64">
      <c r="K64" s="78" t="n"/>
      <c r="S64" s="117" t="n"/>
    </row>
    <row r="65">
      <c r="K65" s="78" t="n"/>
      <c r="S65" s="117" t="n"/>
    </row>
    <row r="66">
      <c r="K66" s="78" t="n"/>
      <c r="S66" s="117" t="n"/>
    </row>
    <row r="67">
      <c r="K67" s="78" t="n"/>
      <c r="S67" s="117" t="n"/>
    </row>
    <row r="68">
      <c r="K68" s="78" t="n"/>
      <c r="S68" s="117" t="n"/>
    </row>
    <row r="69">
      <c r="K69" s="78" t="n"/>
      <c r="S69" s="117" t="n"/>
    </row>
    <row r="70">
      <c r="K70" s="78" t="n"/>
      <c r="S70" s="117" t="n"/>
    </row>
    <row r="71">
      <c r="K71" s="78" t="n"/>
      <c r="S71" s="117" t="n"/>
    </row>
    <row r="72">
      <c r="K72" s="78" t="n"/>
      <c r="S72" s="117" t="n"/>
    </row>
    <row r="73">
      <c r="S73" s="117" t="n"/>
    </row>
    <row r="74">
      <c r="S74" s="117" t="n"/>
    </row>
    <row r="75">
      <c r="S75" s="117" t="n"/>
    </row>
    <row r="76">
      <c r="S76" s="117" t="n"/>
    </row>
    <row r="77">
      <c r="S77" s="117" t="n"/>
    </row>
    <row r="78">
      <c r="S78" s="117" t="n"/>
    </row>
    <row r="79">
      <c r="S79" s="117" t="n"/>
    </row>
    <row r="80">
      <c r="S80" s="117" t="n"/>
    </row>
    <row r="81">
      <c r="S81" s="117" t="n"/>
    </row>
    <row r="82">
      <c r="S82" s="117" t="n"/>
    </row>
    <row r="83">
      <c r="S83" s="117" t="n"/>
    </row>
    <row r="84">
      <c r="S84" s="117" t="n"/>
    </row>
    <row r="85">
      <c r="S85" s="117" t="n"/>
    </row>
    <row r="86">
      <c r="S86" s="117" t="n"/>
    </row>
    <row r="87">
      <c r="S87" s="117" t="n"/>
    </row>
    <row r="88">
      <c r="S88" s="117" t="n"/>
    </row>
    <row r="89">
      <c r="S89" s="117" t="n"/>
    </row>
    <row r="90">
      <c r="S90" s="117" t="n"/>
    </row>
    <row r="91">
      <c r="S91" s="117" t="n"/>
    </row>
    <row r="92">
      <c r="S92" s="117" t="n"/>
    </row>
    <row r="93">
      <c r="S93" s="117" t="n"/>
    </row>
    <row r="94">
      <c r="S94" s="117" t="n"/>
    </row>
    <row r="95">
      <c r="S95" s="117" t="n"/>
    </row>
    <row r="96">
      <c r="S96" s="117" t="n"/>
    </row>
    <row r="97">
      <c r="S97" s="117" t="n"/>
    </row>
    <row r="98">
      <c r="S98" s="117" t="n"/>
    </row>
    <row r="99">
      <c r="S99" s="117" t="n"/>
    </row>
    <row r="100">
      <c r="S100" s="117" t="n"/>
    </row>
    <row r="101">
      <c r="S101" s="117" t="n"/>
    </row>
    <row r="102">
      <c r="S102" s="117" t="n"/>
    </row>
    <row r="103">
      <c r="S103" s="117" t="n"/>
    </row>
    <row r="104">
      <c r="S104" s="117" t="n"/>
    </row>
    <row r="105">
      <c r="S105" s="117" t="n"/>
    </row>
    <row r="106">
      <c r="S106" s="117" t="n"/>
    </row>
    <row r="107">
      <c r="S107" s="117" t="n"/>
    </row>
    <row r="108">
      <c r="S108" s="117" t="n"/>
    </row>
    <row r="109">
      <c r="S109" s="117" t="n"/>
    </row>
    <row r="110">
      <c r="S110" s="117" t="n"/>
    </row>
    <row r="111">
      <c r="S111" s="117" t="n"/>
    </row>
    <row r="112">
      <c r="S112" s="117" t="n"/>
    </row>
    <row r="113">
      <c r="S113" s="117" t="n"/>
    </row>
    <row r="114">
      <c r="S114" s="117" t="n"/>
    </row>
    <row r="115">
      <c r="S115" s="117" t="n"/>
    </row>
    <row r="116">
      <c r="S116" s="117" t="n"/>
    </row>
    <row r="117">
      <c r="S117" s="117" t="n"/>
    </row>
    <row r="118">
      <c r="S118" s="117" t="n"/>
    </row>
    <row r="119">
      <c r="S119" s="117" t="n"/>
    </row>
    <row r="120">
      <c r="S120" s="117" t="n"/>
    </row>
    <row r="121">
      <c r="S121" s="117" t="n"/>
    </row>
    <row r="122">
      <c r="S122" s="117" t="n"/>
    </row>
    <row r="123">
      <c r="S123" s="117" t="n"/>
    </row>
    <row r="124">
      <c r="S124" s="117" t="n"/>
    </row>
    <row r="125">
      <c r="S125" s="117" t="n"/>
    </row>
    <row r="126">
      <c r="S126" s="117" t="n"/>
    </row>
    <row r="127">
      <c r="S127" s="117" t="n"/>
    </row>
    <row r="128">
      <c r="S128" s="117" t="n"/>
    </row>
    <row r="129">
      <c r="S129" s="117" t="n"/>
    </row>
    <row r="130">
      <c r="S130" s="117" t="n"/>
    </row>
    <row r="131">
      <c r="S131" s="117" t="n"/>
    </row>
    <row r="132">
      <c r="S132" s="117" t="n"/>
    </row>
    <row r="133">
      <c r="S133" s="117" t="n"/>
    </row>
    <row r="134">
      <c r="S134" s="117" t="n"/>
    </row>
    <row r="135">
      <c r="S135" s="117" t="n"/>
    </row>
    <row r="136">
      <c r="S136" s="117" t="n"/>
    </row>
    <row r="137">
      <c r="S137" s="117" t="n"/>
    </row>
    <row r="138">
      <c r="S138" s="117" t="n"/>
    </row>
    <row r="139">
      <c r="S139" s="117" t="n"/>
    </row>
    <row r="140">
      <c r="S140" s="117" t="n"/>
    </row>
    <row r="141">
      <c r="S141" s="117" t="n"/>
    </row>
    <row r="142">
      <c r="S142" s="117" t="n"/>
    </row>
    <row r="143">
      <c r="S143" s="117" t="n"/>
    </row>
    <row r="144">
      <c r="S144" s="117" t="n"/>
    </row>
    <row r="145">
      <c r="S145" s="117" t="n"/>
    </row>
    <row r="146">
      <c r="S146" s="117" t="n"/>
    </row>
    <row r="147">
      <c r="S147" s="117" t="n"/>
    </row>
    <row r="148">
      <c r="S148" s="117" t="n"/>
    </row>
    <row r="149">
      <c r="S149" s="117" t="n"/>
    </row>
    <row r="150">
      <c r="S150" s="117" t="n"/>
    </row>
    <row r="151">
      <c r="S151" s="117" t="n"/>
    </row>
    <row r="152">
      <c r="S152" s="117" t="n"/>
    </row>
    <row r="153">
      <c r="S153" s="117" t="n"/>
    </row>
    <row r="154">
      <c r="S154" s="117" t="n"/>
    </row>
    <row r="155">
      <c r="S155" s="117" t="n"/>
    </row>
    <row r="156">
      <c r="S156" s="117" t="n"/>
    </row>
    <row r="157">
      <c r="S157" s="117" t="n"/>
    </row>
    <row r="158">
      <c r="S158" s="117" t="n"/>
    </row>
    <row r="159">
      <c r="S159" s="117" t="n"/>
    </row>
    <row r="160">
      <c r="S160" s="117" t="n"/>
    </row>
    <row r="161">
      <c r="S161" s="117" t="n"/>
    </row>
    <row r="162">
      <c r="S162" s="117" t="n"/>
    </row>
    <row r="163">
      <c r="S163" s="117" t="n"/>
    </row>
    <row r="164">
      <c r="S164" s="117" t="n"/>
    </row>
    <row r="165">
      <c r="S165" s="117" t="n"/>
    </row>
    <row r="166">
      <c r="S166" s="117" t="n"/>
    </row>
    <row r="167">
      <c r="S167" s="117" t="n"/>
    </row>
    <row r="168">
      <c r="S168" s="117" t="n"/>
    </row>
    <row r="169">
      <c r="S169" s="117" t="n"/>
    </row>
    <row r="170">
      <c r="S170" s="117" t="n"/>
    </row>
    <row r="171">
      <c r="S171" s="117" t="n"/>
    </row>
    <row r="172">
      <c r="S172" s="117" t="n"/>
    </row>
    <row r="173">
      <c r="S173" s="117" t="n"/>
    </row>
  </sheetData>
  <autoFilter ref="A4:J32">
    <filterColumn colId="4" hiddenButton="0" showButton="1">
      <filters>
        <filter val="GC"/>
      </filters>
    </filterColumn>
  </autoFilter>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T173"/>
  <sheetViews>
    <sheetView topLeftCell="B1" zoomScaleNormal="100" workbookViewId="0">
      <selection activeCell="A2" sqref="A2:D2"/>
    </sheetView>
  </sheetViews>
  <sheetFormatPr baseColWidth="8" defaultColWidth="9.140625" defaultRowHeight="15"/>
  <cols>
    <col hidden="1" width="11.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Walnut Square — 2026 acq · GC pay app</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95</v>
      </c>
      <c r="B5" s="7" t="inlineStr">
        <is>
          <t>84101.0</t>
        </is>
      </c>
      <c r="C5" s="30" t="inlineStr">
        <is>
          <t>Exterior building Painting</t>
        </is>
      </c>
      <c r="D5" s="40" t="inlineStr">
        <is>
          <t>Paint community</t>
        </is>
      </c>
      <c r="E5" s="41" t="inlineStr">
        <is>
          <t>GC</t>
        </is>
      </c>
      <c r="F5" s="7" t="inlineStr">
        <is>
          <t>Year 1</t>
        </is>
      </c>
      <c r="G5" s="20" t="n">
        <v>232000</v>
      </c>
      <c r="H5" s="20" t="n">
        <v>69600</v>
      </c>
      <c r="I5" s="21">
        <f>G5-H5</f>
        <v/>
      </c>
      <c r="J5" s="8">
        <f>IF(G5=0,0,H5/G5)</f>
        <v/>
      </c>
      <c r="K5" s="35" t="n">
        <v>3</v>
      </c>
      <c r="L5" s="8">
        <f>MIN(J5,1)</f>
        <v/>
      </c>
      <c r="M5" t="inlineStr">
        <is>
          <t>Paint community</t>
        </is>
      </c>
      <c r="N5" s="7">
        <f>IF(E5="GC","1st Call","Other")</f>
        <v/>
      </c>
      <c r="O5" s="7">
        <f>IF(L5&gt;=1,"Complete",IF(L5&gt;0,"In Progress","Not Started"))</f>
        <v/>
      </c>
      <c r="Q5" s="35">
        <f>IFERROR(MID($A$1,FIND(" acq",$A$1)-4,4)*1,"")</f>
        <v/>
      </c>
      <c r="R5" s="7" t="n"/>
      <c r="S5" s="111" t="n"/>
    </row>
    <row r="6" ht="30" customHeight="1">
      <c r="A6" s="17" t="n">
        <v>27</v>
      </c>
      <c r="B6" s="7" t="inlineStr">
        <is>
          <t>84205.0</t>
        </is>
      </c>
      <c r="C6" s="30" t="inlineStr">
        <is>
          <t>Fences &amp; gates - site perimeter</t>
        </is>
      </c>
      <c r="D6" s="40" t="inlineStr">
        <is>
          <t>Rebuild 2500 lf of wood fence, repair 2000 lf of iron fence and paint both</t>
        </is>
      </c>
      <c r="E6" s="41" t="inlineStr">
        <is>
          <t>GC</t>
        </is>
      </c>
      <c r="F6" s="7" t="inlineStr">
        <is>
          <t>Year 1</t>
        </is>
      </c>
      <c r="G6" s="20" t="n">
        <v>192000</v>
      </c>
      <c r="H6" s="20" t="n">
        <v>0</v>
      </c>
      <c r="I6" s="21">
        <f>G6-H6</f>
        <v/>
      </c>
      <c r="J6" s="8">
        <f>IF(G6=0,0,H6/G6)</f>
        <v/>
      </c>
      <c r="K6" s="35" t="n">
        <v>4</v>
      </c>
      <c r="L6" s="8">
        <f>MIN(J6,1)</f>
        <v/>
      </c>
      <c r="M6" t="inlineStr">
        <is>
          <t>Rebuild 2500 lf of wood fence, repair 2000 lf of iron fence and paint both</t>
        </is>
      </c>
      <c r="N6" s="7">
        <f>IF(E6="GC","1st Call","Other")</f>
        <v/>
      </c>
      <c r="O6" s="7">
        <f>IF(L6&gt;=1,"Complete",IF(L6&gt;0,"In Progress","Not Started"))</f>
        <v/>
      </c>
      <c r="Q6" s="35">
        <f>IFERROR(MID($A$1,FIND(" acq",$A$1)-4,4)*1,"")</f>
        <v/>
      </c>
      <c r="R6" s="7" t="n"/>
      <c r="S6" s="111" t="n"/>
    </row>
    <row r="7">
      <c r="A7" s="7" t="n">
        <v>15</v>
      </c>
      <c r="B7" s="7" t="inlineStr">
        <is>
          <t>84303.0</t>
        </is>
      </c>
      <c r="C7" s="30" t="inlineStr">
        <is>
          <t>Landscape Cleanup and Enhancements</t>
        </is>
      </c>
      <c r="D7" s="40" t="inlineStr">
        <is>
          <t>Tree trim and landscape cleanup</t>
        </is>
      </c>
      <c r="E7" s="67" t="inlineStr">
        <is>
          <t>Capex</t>
        </is>
      </c>
      <c r="F7" s="7" t="inlineStr">
        <is>
          <t>Year 1</t>
        </is>
      </c>
      <c r="G7" s="20" t="n">
        <v>50000</v>
      </c>
      <c r="H7" s="20" t="n">
        <v>0</v>
      </c>
      <c r="I7" s="21">
        <f>G7-H7</f>
        <v/>
      </c>
      <c r="J7" s="8">
        <f>IF(G7=0,0,H7/G7)</f>
        <v/>
      </c>
      <c r="K7" s="35" t="inlineStr">
        <is>
          <t>N/A</t>
        </is>
      </c>
      <c r="L7" s="8">
        <f>MIN(J7,1)</f>
        <v/>
      </c>
      <c r="M7" t="inlineStr">
        <is>
          <t>Tree trim and landscape cleanup</t>
        </is>
      </c>
      <c r="N7" s="7">
        <f>IF(E7="GC","1st Call","Other")</f>
        <v/>
      </c>
      <c r="O7" s="7">
        <f>IF(L7&gt;=1,"Complete",IF(L7&gt;0,"In Progress","Not Started"))</f>
        <v/>
      </c>
      <c r="Q7" s="35">
        <f>IFERROR(MID($A$1,FIND(" acq",$A$1)-4,4)*1,"")</f>
        <v/>
      </c>
      <c r="R7" s="7" t="n"/>
      <c r="S7" s="111" t="n"/>
    </row>
    <row r="8">
      <c r="A8" s="17" t="n">
        <v>129</v>
      </c>
      <c r="B8" s="7" t="inlineStr">
        <is>
          <t>84208</t>
        </is>
      </c>
      <c r="C8" s="30" t="inlineStr">
        <is>
          <t>Leasing office floor/wall finishes, Replace</t>
        </is>
      </c>
      <c r="D8" s="40" t="inlineStr">
        <is>
          <t>Reflooring / repaint in office</t>
        </is>
      </c>
      <c r="E8" s="41" t="inlineStr">
        <is>
          <t>GC</t>
        </is>
      </c>
      <c r="F8" s="7" t="inlineStr">
        <is>
          <t>Year 1</t>
        </is>
      </c>
      <c r="G8" s="20" t="n">
        <v>50000</v>
      </c>
      <c r="H8" s="20" t="n">
        <v>0</v>
      </c>
      <c r="I8" s="21">
        <f>G8-H8</f>
        <v/>
      </c>
      <c r="J8" s="8">
        <f>IF(G8=0,0,H8/G8)</f>
        <v/>
      </c>
      <c r="K8" s="35" t="n">
        <v>4</v>
      </c>
      <c r="L8" s="8">
        <f>MIN(J8,1)</f>
        <v/>
      </c>
      <c r="M8" t="inlineStr">
        <is>
          <t>Reflooring / repaint in office</t>
        </is>
      </c>
      <c r="N8" s="7">
        <f>IF(E8="GC","1st Call","Other")</f>
        <v/>
      </c>
      <c r="O8" s="7">
        <f>IF(L8&gt;=1,"Complete",IF(L8&gt;0,"In Progress","Not Started"))</f>
        <v/>
      </c>
      <c r="Q8" s="35">
        <f>IFERROR(MID($A$1,FIND(" acq",$A$1)-4,4)*1,"")</f>
        <v/>
      </c>
      <c r="R8" s="7" t="n"/>
      <c r="S8" s="111" t="n"/>
    </row>
    <row r="9">
      <c r="A9" s="7" t="n">
        <v>130</v>
      </c>
      <c r="B9" s="7" t="inlineStr">
        <is>
          <t>84306</t>
        </is>
      </c>
      <c r="C9" s="30" t="inlineStr">
        <is>
          <t>Leasing office FF&amp;E, Replace</t>
        </is>
      </c>
      <c r="D9" s="40" t="inlineStr">
        <is>
          <t>Leasing office FF&amp;E, Replace</t>
        </is>
      </c>
      <c r="E9" s="41" t="inlineStr">
        <is>
          <t>GC</t>
        </is>
      </c>
      <c r="F9" s="7" t="inlineStr">
        <is>
          <t>Year 1</t>
        </is>
      </c>
      <c r="G9" s="20" t="n">
        <v>50000</v>
      </c>
      <c r="H9" s="20" t="n">
        <v>4702</v>
      </c>
      <c r="I9" s="21">
        <f>G9-H9</f>
        <v/>
      </c>
      <c r="J9" s="8">
        <f>IF(G9=0,0,H9/G9)</f>
        <v/>
      </c>
      <c r="K9" s="35" t="n">
        <v>4</v>
      </c>
      <c r="L9" s="8">
        <f>MIN(J9,1)</f>
        <v/>
      </c>
      <c r="M9" t="inlineStr">
        <is>
          <t>Leasing office FF&amp;E, Replace</t>
        </is>
      </c>
      <c r="N9" s="7">
        <f>IF(E9="GC","1st Call","Other")</f>
        <v/>
      </c>
      <c r="O9" s="7">
        <f>IF(L9&gt;=1,"Complete",IF(L9&gt;0,"In Progress","Not Started"))</f>
        <v/>
      </c>
      <c r="Q9" s="35">
        <f>IFERROR(MID($A$1,FIND(" acq",$A$1)-4,4)*1,"")</f>
        <v/>
      </c>
      <c r="R9" s="7" t="n"/>
      <c r="S9" s="111" t="n"/>
    </row>
    <row r="10">
      <c r="A10" s="17" t="n">
        <v>38</v>
      </c>
      <c r="B10" s="7" t="inlineStr">
        <is>
          <t>84195.0</t>
        </is>
      </c>
      <c r="C10" s="30" t="inlineStr">
        <is>
          <t>Playground area</t>
        </is>
      </c>
      <c r="D10" s="40" t="inlineStr">
        <is>
          <t>Turf around playground areas</t>
        </is>
      </c>
      <c r="E10" s="41" t="inlineStr">
        <is>
          <t>GC</t>
        </is>
      </c>
      <c r="F10" s="7" t="inlineStr">
        <is>
          <t>Year 1</t>
        </is>
      </c>
      <c r="G10" s="20" t="n">
        <v>45000</v>
      </c>
      <c r="H10" s="20" t="n">
        <v>0</v>
      </c>
      <c r="I10" s="21">
        <f>G10-H10</f>
        <v/>
      </c>
      <c r="J10" s="8">
        <f>IF(G10=0,0,H10/G10)</f>
        <v/>
      </c>
      <c r="K10" s="35" t="n">
        <v>4</v>
      </c>
      <c r="L10" s="8">
        <f>MIN(J10,1)</f>
        <v/>
      </c>
      <c r="M10" t="inlineStr">
        <is>
          <t>Turf around playground areas</t>
        </is>
      </c>
      <c r="N10" s="7">
        <f>IF(E10="GC","1st Call","Other")</f>
        <v/>
      </c>
      <c r="O10" s="7">
        <f>IF(L10&gt;=1,"Complete",IF(L10&gt;0,"In Progress","Not Started"))</f>
        <v/>
      </c>
      <c r="Q10" s="35">
        <f>IFERROR(MID($A$1,FIND(" acq",$A$1)-4,4)*1,"")</f>
        <v/>
      </c>
      <c r="R10" s="7" t="n"/>
      <c r="S10" s="111" t="n"/>
    </row>
    <row r="11">
      <c r="A11" s="7" t="n">
        <v>23</v>
      </c>
      <c r="B11" s="7" t="inlineStr">
        <is>
          <t>84221.0</t>
        </is>
      </c>
      <c r="C11" s="30" t="inlineStr">
        <is>
          <t>ADA parking &amp; curb cuts</t>
        </is>
      </c>
      <c r="D11" s="40" t="inlineStr">
        <is>
          <t>Remove and replace damaged curbs on community</t>
        </is>
      </c>
      <c r="E11" s="41" t="inlineStr">
        <is>
          <t>GC</t>
        </is>
      </c>
      <c r="F11" s="7" t="inlineStr">
        <is>
          <t>Year 1</t>
        </is>
      </c>
      <c r="G11" s="20" t="n">
        <v>30000</v>
      </c>
      <c r="H11" s="20" t="n">
        <v>0</v>
      </c>
      <c r="I11" s="21">
        <f>G11-H11</f>
        <v/>
      </c>
      <c r="J11" s="8">
        <f>IF(G11=0,0,H11/G11)</f>
        <v/>
      </c>
      <c r="K11" s="35" t="n">
        <v>4</v>
      </c>
      <c r="L11" s="8">
        <f>MIN(J11,1)</f>
        <v/>
      </c>
      <c r="M11" t="inlineStr">
        <is>
          <t>Remove and replace damaged curbs on community</t>
        </is>
      </c>
      <c r="N11" s="7">
        <f>IF(E11="GC","1st Call","Other")</f>
        <v/>
      </c>
      <c r="O11" s="7">
        <f>IF(L11&gt;=1,"Complete",IF(L11&gt;0,"In Progress","Not Started"))</f>
        <v/>
      </c>
      <c r="Q11" s="35">
        <f>IFERROR(MID($A$1,FIND(" acq",$A$1)-4,4)*1,"")</f>
        <v/>
      </c>
      <c r="R11" s="7" t="n"/>
      <c r="S11" s="111" t="n"/>
    </row>
    <row r="12">
      <c r="A12" s="17" t="n">
        <v>22</v>
      </c>
      <c r="B12" s="7" t="inlineStr">
        <is>
          <t>84204.0</t>
        </is>
      </c>
      <c r="C12" s="30" t="inlineStr">
        <is>
          <t>Pavement</t>
        </is>
      </c>
      <c r="D12" s="40" t="inlineStr">
        <is>
          <t>Remove and replace pothole areas on site</t>
        </is>
      </c>
      <c r="E12" s="41" t="inlineStr">
        <is>
          <t>GC</t>
        </is>
      </c>
      <c r="F12" s="7" t="inlineStr">
        <is>
          <t>Year 1</t>
        </is>
      </c>
      <c r="G12" s="20" t="n">
        <v>28000</v>
      </c>
      <c r="H12" s="20" t="n">
        <v>0</v>
      </c>
      <c r="I12" s="21">
        <f>G12-H12</f>
        <v/>
      </c>
      <c r="J12" s="8">
        <f>IF(G12=0,0,H12/G12)</f>
        <v/>
      </c>
      <c r="K12" s="35" t="n">
        <v>4</v>
      </c>
      <c r="L12" s="8">
        <f>MIN(J12,1)</f>
        <v/>
      </c>
      <c r="M12" t="inlineStr">
        <is>
          <t>Remove and replace pothole areas on site</t>
        </is>
      </c>
      <c r="N12" s="7">
        <f>IF(E12="GC","1st Call","Other")</f>
        <v/>
      </c>
      <c r="O12" s="7">
        <f>IF(L12&gt;=1,"Complete",IF(L12&gt;0,"In Progress","Not Started"))</f>
        <v/>
      </c>
      <c r="Q12" s="35">
        <f>IFERROR(MID($A$1,FIND(" acq",$A$1)-4,4)*1,"")</f>
        <v/>
      </c>
      <c r="R12" s="7" t="n"/>
      <c r="S12" s="111" t="n"/>
    </row>
    <row r="13" ht="30" customHeight="1">
      <c r="A13" s="7" t="n">
        <v>80</v>
      </c>
      <c r="B13" s="7" t="inlineStr">
        <is>
          <t>84202.0</t>
        </is>
      </c>
      <c r="C13" s="30" t="inlineStr">
        <is>
          <t>Gutters &amp; downspouts</t>
        </is>
      </c>
      <c r="D13" s="40" t="inlineStr">
        <is>
          <t>Clean and repitch gutters and  repair down spouts  throughout property</t>
        </is>
      </c>
      <c r="E13" s="41" t="inlineStr">
        <is>
          <t>GC</t>
        </is>
      </c>
      <c r="F13" s="7" t="inlineStr">
        <is>
          <t>Year 1</t>
        </is>
      </c>
      <c r="G13" s="20" t="n">
        <v>28000</v>
      </c>
      <c r="H13" s="20" t="n">
        <v>8400</v>
      </c>
      <c r="I13" s="21">
        <f>G13-H13</f>
        <v/>
      </c>
      <c r="J13" s="8">
        <f>IF(G13=0,0,H13/G13)</f>
        <v/>
      </c>
      <c r="K13" s="35" t="n">
        <v>3</v>
      </c>
      <c r="L13" s="8">
        <f>MIN(J13,1)</f>
        <v/>
      </c>
      <c r="M13" t="inlineStr">
        <is>
          <t>Clean and repitch gutters and  repair down spouts  throughout property</t>
        </is>
      </c>
      <c r="N13" s="7">
        <f>IF(E13="GC","1st Call","Other")</f>
        <v/>
      </c>
      <c r="O13" s="7">
        <f>IF(L13&gt;=1,"Complete",IF(L13&gt;0,"In Progress","Not Started"))</f>
        <v/>
      </c>
      <c r="Q13" s="35">
        <f>IFERROR(MID($A$1,FIND(" acq",$A$1)-4,4)*1,"")</f>
        <v/>
      </c>
      <c r="R13" s="7" t="n"/>
      <c r="S13" s="111" t="n"/>
    </row>
    <row r="14">
      <c r="A14" s="17" t="n">
        <v>168</v>
      </c>
      <c r="B14" s="7" t="inlineStr">
        <is>
          <t>84112</t>
        </is>
      </c>
      <c r="C14" s="30" t="inlineStr">
        <is>
          <t>Replace breezeway lights</t>
        </is>
      </c>
      <c r="D14" s="40" t="inlineStr">
        <is>
          <t>Replace front door lights with mini LED wallpacks</t>
        </is>
      </c>
      <c r="E14" s="41" t="inlineStr">
        <is>
          <t>GC</t>
        </is>
      </c>
      <c r="F14" s="7" t="inlineStr">
        <is>
          <t>Year 1</t>
        </is>
      </c>
      <c r="G14" s="20" t="n">
        <v>24000</v>
      </c>
      <c r="H14" s="20" t="n">
        <v>2400</v>
      </c>
      <c r="I14" s="21">
        <f>G14-H14</f>
        <v/>
      </c>
      <c r="J14" s="8">
        <f>IF(G14=0,0,H14/G14)</f>
        <v/>
      </c>
      <c r="K14" s="35" t="n">
        <v>4</v>
      </c>
      <c r="L14" s="8">
        <f>MIN(J14,1)</f>
        <v/>
      </c>
      <c r="M14" t="inlineStr">
        <is>
          <t>Replace front door lights with mini LED wallpacks</t>
        </is>
      </c>
      <c r="N14" s="7">
        <f>IF(E14="GC","1st Call","Other")</f>
        <v/>
      </c>
      <c r="O14" s="7">
        <f>IF(L14&gt;=1,"Complete",IF(L14&gt;0,"In Progress","Not Started"))</f>
        <v/>
      </c>
      <c r="Q14" s="35">
        <f>IFERROR(MID($A$1,FIND(" acq",$A$1)-4,4)*1,"")</f>
        <v/>
      </c>
      <c r="R14" s="7" t="n"/>
      <c r="S14" s="111" t="n"/>
    </row>
    <row r="15">
      <c r="A15" s="7" t="n">
        <v>87</v>
      </c>
      <c r="B15" s="7" t="inlineStr">
        <is>
          <t>84105.0</t>
        </is>
      </c>
      <c r="C15" s="30" t="inlineStr">
        <is>
          <t>Repair / replace cement fiber siding</t>
        </is>
      </c>
      <c r="D15" s="40" t="inlineStr">
        <is>
          <t>Repair or replace damaged siding siding</t>
        </is>
      </c>
      <c r="E15" s="41" t="inlineStr">
        <is>
          <t>GC</t>
        </is>
      </c>
      <c r="F15" s="7" t="inlineStr">
        <is>
          <t>Year 1</t>
        </is>
      </c>
      <c r="G15" s="20" t="n">
        <v>19000</v>
      </c>
      <c r="H15" s="20" t="n">
        <v>5700</v>
      </c>
      <c r="I15" s="21">
        <f>G15-H15</f>
        <v/>
      </c>
      <c r="J15" s="8">
        <f>IF(G15=0,0,H15/G15)</f>
        <v/>
      </c>
      <c r="K15" s="35" t="n">
        <v>3</v>
      </c>
      <c r="L15" s="8">
        <f>MIN(J15,1)</f>
        <v/>
      </c>
      <c r="M15" t="inlineStr">
        <is>
          <t>Repair or replace damaged siding siding</t>
        </is>
      </c>
      <c r="N15" s="7">
        <f>IF(E15="GC","1st Call","Other")</f>
        <v/>
      </c>
      <c r="O15" s="7">
        <f>IF(L15&gt;=1,"Complete",IF(L15&gt;0,"In Progress","Not Started"))</f>
        <v/>
      </c>
      <c r="Q15" s="35">
        <f>IFERROR(MID($A$1,FIND(" acq",$A$1)-4,4)*1,"")</f>
        <v/>
      </c>
      <c r="R15" s="7" t="n"/>
      <c r="S15" s="111" t="n"/>
    </row>
    <row r="16">
      <c r="A16" s="17" t="n">
        <v>72</v>
      </c>
      <c r="B16" s="7" t="inlineStr">
        <is>
          <t>84206.0</t>
        </is>
      </c>
      <c r="C16" s="30" t="inlineStr">
        <is>
          <t>Expansion joints</t>
        </is>
      </c>
      <c r="D16" s="40" t="inlineStr">
        <is>
          <t>Exterior Expansion Joints</t>
        </is>
      </c>
      <c r="E16" s="41" t="inlineStr">
        <is>
          <t>GC</t>
        </is>
      </c>
      <c r="F16" s="7" t="inlineStr">
        <is>
          <t>Year 1</t>
        </is>
      </c>
      <c r="G16" s="20" t="n">
        <v>17000</v>
      </c>
      <c r="H16" s="20" t="n">
        <v>0</v>
      </c>
      <c r="I16" s="21">
        <f>G16-H16</f>
        <v/>
      </c>
      <c r="J16" s="8">
        <f>IF(G16=0,0,H16/G16)</f>
        <v/>
      </c>
      <c r="K16" s="35" t="n">
        <v>4</v>
      </c>
      <c r="L16" s="8">
        <f>MIN(J16,1)</f>
        <v/>
      </c>
      <c r="M16" t="inlineStr">
        <is>
          <t>Exterior Expansion Joints</t>
        </is>
      </c>
      <c r="N16" s="7">
        <f>IF(E16="GC","1st Call","Other")</f>
        <v/>
      </c>
      <c r="O16" s="7">
        <f>IF(L16&gt;=1,"Complete",IF(L16&gt;0,"In Progress","Not Started"))</f>
        <v/>
      </c>
      <c r="Q16" s="35">
        <f>IFERROR(MID($A$1,FIND(" acq",$A$1)-4,4)*1,"")</f>
        <v/>
      </c>
      <c r="R16" s="7" t="n"/>
      <c r="S16" s="111" t="n"/>
    </row>
    <row r="17">
      <c r="A17" s="7" t="n">
        <v>96</v>
      </c>
      <c r="B17" s="7" t="inlineStr">
        <is>
          <t>84105.0</t>
        </is>
      </c>
      <c r="C17" s="30" t="inlineStr">
        <is>
          <t>Repair / replace wood trim</t>
        </is>
      </c>
      <c r="D17" s="40" t="inlineStr">
        <is>
          <t>Repair / replace wood trim</t>
        </is>
      </c>
      <c r="E17" s="41" t="inlineStr">
        <is>
          <t>GC</t>
        </is>
      </c>
      <c r="F17" s="7" t="inlineStr">
        <is>
          <t>Year 1</t>
        </is>
      </c>
      <c r="G17" s="20" t="n">
        <v>16000</v>
      </c>
      <c r="H17" s="20" t="n">
        <v>4800</v>
      </c>
      <c r="I17" s="21">
        <f>G17-H17</f>
        <v/>
      </c>
      <c r="J17" s="8">
        <f>IF(G17=0,0,H17/G17)</f>
        <v/>
      </c>
      <c r="K17" s="35" t="n">
        <v>3</v>
      </c>
      <c r="L17" s="8">
        <f>MIN(J17,1)</f>
        <v/>
      </c>
      <c r="M17" t="inlineStr">
        <is>
          <t>Repair / replace wood trim</t>
        </is>
      </c>
      <c r="N17" s="7">
        <f>IF(E17="GC","1st Call","Other")</f>
        <v/>
      </c>
      <c r="O17" s="7">
        <f>IF(L17&gt;=1,"Complete",IF(L17&gt;0,"In Progress","Not Started"))</f>
        <v/>
      </c>
      <c r="Q17" s="35">
        <f>IFERROR(MID($A$1,FIND(" acq",$A$1)-4,4)*1,"")</f>
        <v/>
      </c>
      <c r="R17" s="7" t="n"/>
      <c r="S17" s="111" t="n"/>
    </row>
    <row r="18">
      <c r="A18" s="17" t="n">
        <v>109</v>
      </c>
      <c r="B18" s="7" t="inlineStr">
        <is>
          <t>84106.0</t>
        </is>
      </c>
      <c r="C18" s="30" t="inlineStr">
        <is>
          <t>Drier vents</t>
        </is>
      </c>
      <c r="D18" s="40" t="inlineStr">
        <is>
          <t>Drier vents</t>
        </is>
      </c>
      <c r="E18" s="41" t="inlineStr">
        <is>
          <t>GC</t>
        </is>
      </c>
      <c r="F18" s="7" t="inlineStr">
        <is>
          <t>Year 1</t>
        </is>
      </c>
      <c r="G18" s="20" t="n">
        <v>15675</v>
      </c>
      <c r="H18" s="20" t="n">
        <v>0</v>
      </c>
      <c r="I18" s="21">
        <f>G18-H18</f>
        <v/>
      </c>
      <c r="J18" s="8">
        <f>IF(G18=0,0,H18/G18)</f>
        <v/>
      </c>
      <c r="K18" s="35" t="n">
        <v>4</v>
      </c>
      <c r="L18" s="8">
        <f>MIN(J18,1)</f>
        <v/>
      </c>
      <c r="M18" t="inlineStr">
        <is>
          <t>Drier vents</t>
        </is>
      </c>
      <c r="N18" s="7">
        <f>IF(E18="GC","1st Call","Other")</f>
        <v/>
      </c>
      <c r="O18" s="7">
        <f>IF(L18&gt;=1,"Complete",IF(L18&gt;0,"In Progress","Not Started"))</f>
        <v/>
      </c>
      <c r="Q18" s="35">
        <f>IFERROR(MID($A$1,FIND(" acq",$A$1)-4,4)*1,"")</f>
        <v/>
      </c>
      <c r="R18" s="7" t="n"/>
      <c r="S18" s="111" t="n"/>
    </row>
    <row r="19">
      <c r="A19" s="7" t="n">
        <v>42</v>
      </c>
      <c r="B19" s="7" t="inlineStr">
        <is>
          <t>84111.0</t>
        </is>
      </c>
      <c r="C19" s="30" t="inlineStr">
        <is>
          <t>Dumpster enclosures</t>
        </is>
      </c>
      <c r="D19" s="40" t="inlineStr">
        <is>
          <t>Repair and paint</t>
        </is>
      </c>
      <c r="E19" s="41" t="inlineStr">
        <is>
          <t>GC</t>
        </is>
      </c>
      <c r="F19" s="7" t="inlineStr">
        <is>
          <t>Year 1</t>
        </is>
      </c>
      <c r="G19" s="20" t="n">
        <v>14000</v>
      </c>
      <c r="H19" s="20" t="n">
        <v>0</v>
      </c>
      <c r="I19" s="21">
        <f>G19-H19</f>
        <v/>
      </c>
      <c r="J19" s="8">
        <f>IF(G19=0,0,H19/G19)</f>
        <v/>
      </c>
      <c r="K19" s="35" t="n">
        <v>4</v>
      </c>
      <c r="L19" s="8">
        <f>MIN(J19,1)</f>
        <v/>
      </c>
      <c r="M19" t="inlineStr">
        <is>
          <t>Repair and paint</t>
        </is>
      </c>
      <c r="N19" s="7">
        <f>IF(E19="GC","1st Call","Other")</f>
        <v/>
      </c>
      <c r="O19" s="7">
        <f>IF(L19&gt;=1,"Complete",IF(L19&gt;0,"In Progress","Not Started"))</f>
        <v/>
      </c>
      <c r="Q19" s="35">
        <f>IFERROR(MID($A$1,FIND(" acq",$A$1)-4,4)*1,"")</f>
        <v/>
      </c>
      <c r="R19" s="7" t="n"/>
      <c r="S19" s="111" t="n"/>
    </row>
    <row r="20" ht="45" customHeight="1">
      <c r="A20" s="17" t="n">
        <v>18</v>
      </c>
      <c r="B20" s="7" t="inlineStr">
        <is>
          <t>84470.0</t>
        </is>
      </c>
      <c r="C20" s="30" t="inlineStr">
        <is>
          <t>Water Distribution Piping</t>
        </is>
      </c>
      <c r="D20" s="40" t="inlineStr">
        <is>
          <t>Two different water leaks from meter boxes
Allowance to repair city water main leaks at the property based on observed condition</t>
        </is>
      </c>
      <c r="E20" s="41" t="inlineStr">
        <is>
          <t>GC</t>
        </is>
      </c>
      <c r="F20" s="7" t="inlineStr">
        <is>
          <t>Year 1</t>
        </is>
      </c>
      <c r="G20" s="20" t="n">
        <v>12000</v>
      </c>
      <c r="H20" s="20" t="n">
        <v>0</v>
      </c>
      <c r="I20" s="21">
        <f>G20-H20</f>
        <v/>
      </c>
      <c r="J20" s="8">
        <f>IF(G20=0,0,H20/G20)</f>
        <v/>
      </c>
      <c r="K20" s="35" t="n">
        <v>4</v>
      </c>
      <c r="L20" s="8">
        <f>MIN(J20,1)</f>
        <v/>
      </c>
      <c r="M20" t="inlineStr">
        <is>
          <t>Two different water leaks from meter boxes
Allowance to repair city water main leaks at the property based on observed condition</t>
        </is>
      </c>
      <c r="N20" s="7">
        <f>IF(E20="GC","1st Call","Other")</f>
        <v/>
      </c>
      <c r="O20" s="7">
        <f>IF(L20&gt;=1,"Complete",IF(L20&gt;0,"In Progress","Not Started"))</f>
        <v/>
      </c>
      <c r="Q20" s="35">
        <f>IFERROR(MID($A$1,FIND(" acq",$A$1)-4,4)*1,"")</f>
        <v/>
      </c>
      <c r="R20" s="7" t="n"/>
      <c r="S20" s="111" t="n"/>
    </row>
    <row r="21">
      <c r="A21" s="7" t="n">
        <v>24</v>
      </c>
      <c r="B21" s="7" t="inlineStr">
        <is>
          <t>84221.0</t>
        </is>
      </c>
      <c r="C21" s="30" t="inlineStr">
        <is>
          <t>Sidewalks</t>
        </is>
      </c>
      <c r="D21" s="40" t="inlineStr">
        <is>
          <t>Grind trip hazards</t>
        </is>
      </c>
      <c r="E21" s="41" t="inlineStr">
        <is>
          <t>GC</t>
        </is>
      </c>
      <c r="F21" s="7" t="inlineStr">
        <is>
          <t>Year 1</t>
        </is>
      </c>
      <c r="G21" s="20" t="n">
        <v>10000</v>
      </c>
      <c r="H21" s="20" t="n">
        <v>0</v>
      </c>
      <c r="I21" s="21">
        <f>G21-H21</f>
        <v/>
      </c>
      <c r="J21" s="8">
        <f>IF(G21=0,0,H21/G21)</f>
        <v/>
      </c>
      <c r="K21" s="35" t="n">
        <v>4</v>
      </c>
      <c r="L21" s="8">
        <f>MIN(J21,1)</f>
        <v/>
      </c>
      <c r="M21" t="inlineStr">
        <is>
          <t>Grind trip hazards</t>
        </is>
      </c>
      <c r="N21" s="7">
        <f>IF(E21="GC","1st Call","Other")</f>
        <v/>
      </c>
      <c r="O21" s="7">
        <f>IF(L21&gt;=1,"Complete",IF(L21&gt;0,"In Progress","Not Started"))</f>
        <v/>
      </c>
      <c r="Q21" s="35">
        <f>IFERROR(MID($A$1,FIND(" acq",$A$1)-4,4)*1,"")</f>
        <v/>
      </c>
      <c r="R21" s="7" t="n"/>
      <c r="S21" s="111" t="n"/>
    </row>
    <row r="22">
      <c r="A22" s="17" t="n">
        <v>68</v>
      </c>
      <c r="B22" s="7" t="inlineStr">
        <is>
          <t>84114.0</t>
        </is>
      </c>
      <c r="C22" s="30" t="inlineStr">
        <is>
          <t>Repair exterior stair treads and stringers</t>
        </is>
      </c>
      <c r="D22" s="40" t="inlineStr">
        <is>
          <t>Resurface stairs to office</t>
        </is>
      </c>
      <c r="E22" s="41" t="inlineStr">
        <is>
          <t>GC</t>
        </is>
      </c>
      <c r="F22" s="7" t="inlineStr">
        <is>
          <t>Year 1</t>
        </is>
      </c>
      <c r="G22" s="20" t="n">
        <v>10000</v>
      </c>
      <c r="H22" s="20" t="n">
        <v>0</v>
      </c>
      <c r="I22" s="21">
        <f>G22-H22</f>
        <v/>
      </c>
      <c r="J22" s="8">
        <f>IF(G22=0,0,H22/G22)</f>
        <v/>
      </c>
      <c r="K22" s="35" t="n">
        <v>4</v>
      </c>
      <c r="L22" s="8">
        <f>MIN(J22,1)</f>
        <v/>
      </c>
      <c r="M22" t="inlineStr">
        <is>
          <t>Resurface stairs to office</t>
        </is>
      </c>
      <c r="N22" s="7">
        <f>IF(E22="GC","1st Call","Other")</f>
        <v/>
      </c>
      <c r="O22" s="7">
        <f>IF(L22&gt;=1,"Complete",IF(L22&gt;0,"In Progress","Not Started"))</f>
        <v/>
      </c>
      <c r="Q22" s="35">
        <f>IFERROR(MID($A$1,FIND(" acq",$A$1)-4,4)*1,"")</f>
        <v/>
      </c>
      <c r="R22" s="7" t="n"/>
      <c r="S22" s="111" t="n"/>
    </row>
    <row r="23">
      <c r="A23" s="7" t="n">
        <v>70</v>
      </c>
      <c r="B23" s="7" t="inlineStr">
        <is>
          <t>84121.0</t>
        </is>
      </c>
      <c r="C23" s="30" t="inlineStr">
        <is>
          <t>Repair patio/balcony railings</t>
        </is>
      </c>
      <c r="D23" s="40" t="inlineStr">
        <is>
          <t>Secure balcony railings</t>
        </is>
      </c>
      <c r="E23" s="41" t="inlineStr">
        <is>
          <t>GC</t>
        </is>
      </c>
      <c r="F23" s="7" t="inlineStr">
        <is>
          <t>Year 1</t>
        </is>
      </c>
      <c r="G23" s="20" t="n">
        <v>8500</v>
      </c>
      <c r="H23" s="20" t="n">
        <v>0</v>
      </c>
      <c r="I23" s="21">
        <f>G23-H23</f>
        <v/>
      </c>
      <c r="J23" s="8">
        <f>IF(G23=0,0,H23/G23)</f>
        <v/>
      </c>
      <c r="K23" s="35" t="n">
        <v>4</v>
      </c>
      <c r="L23" s="8">
        <f>MIN(J23,1)</f>
        <v/>
      </c>
      <c r="M23" t="inlineStr">
        <is>
          <t>Secure balcony railings</t>
        </is>
      </c>
      <c r="N23" s="7">
        <f>IF(E23="GC","1st Call","Other")</f>
        <v/>
      </c>
      <c r="O23" s="7">
        <f>IF(L23&gt;=1,"Complete",IF(L23&gt;0,"In Progress","Not Started"))</f>
        <v/>
      </c>
      <c r="Q23" s="35">
        <f>IFERROR(MID($A$1,FIND(" acq",$A$1)-4,4)*1,"")</f>
        <v/>
      </c>
      <c r="R23" s="7" t="n"/>
      <c r="S23" s="111" t="n"/>
    </row>
    <row r="24">
      <c r="A24" s="17" t="n">
        <v>81</v>
      </c>
      <c r="B24" s="7" t="inlineStr">
        <is>
          <t>84433.0</t>
        </is>
      </c>
      <c r="C24" s="30" t="inlineStr">
        <is>
          <t>Flashing</t>
        </is>
      </c>
      <c r="D24" s="40" t="inlineStr">
        <is>
          <t>Roof Flashing</t>
        </is>
      </c>
      <c r="E24" s="41" t="inlineStr">
        <is>
          <t>GC</t>
        </is>
      </c>
      <c r="F24" s="7" t="inlineStr">
        <is>
          <t>Year 1</t>
        </is>
      </c>
      <c r="G24" s="20" t="n">
        <v>8500</v>
      </c>
      <c r="H24" s="20" t="n">
        <v>2550</v>
      </c>
      <c r="I24" s="21">
        <f>G24-H24</f>
        <v/>
      </c>
      <c r="J24" s="8">
        <f>IF(G24=0,0,H24/G24)</f>
        <v/>
      </c>
      <c r="K24" s="35" t="n">
        <v>3</v>
      </c>
      <c r="L24" s="8">
        <f>MIN(J24,1)</f>
        <v/>
      </c>
      <c r="M24" t="inlineStr">
        <is>
          <t>Roof Flashing</t>
        </is>
      </c>
      <c r="N24" s="7">
        <f>IF(E24="GC","1st Call","Other")</f>
        <v/>
      </c>
      <c r="O24" s="7">
        <f>IF(L24&gt;=1,"Complete",IF(L24&gt;0,"In Progress","Not Started"))</f>
        <v/>
      </c>
      <c r="Q24" s="35">
        <f>IFERROR(MID($A$1,FIND(" acq",$A$1)-4,4)*1,"")</f>
        <v/>
      </c>
      <c r="R24" s="7" t="n"/>
      <c r="S24" s="111" t="n"/>
    </row>
    <row r="25">
      <c r="A25" s="7" t="n">
        <v>82</v>
      </c>
      <c r="B25" s="7" t="inlineStr">
        <is>
          <t>84433.0</t>
        </is>
      </c>
      <c r="C25" s="30" t="inlineStr">
        <is>
          <t xml:space="preserve">Sealants &amp; caulking </t>
        </is>
      </c>
      <c r="D25" s="40" t="inlineStr">
        <is>
          <t>Roof Sealants &amp; caulking</t>
        </is>
      </c>
      <c r="E25" s="41" t="inlineStr">
        <is>
          <t>GC</t>
        </is>
      </c>
      <c r="F25" s="7" t="inlineStr">
        <is>
          <t>Year 1</t>
        </is>
      </c>
      <c r="G25" s="20" t="n">
        <v>8500</v>
      </c>
      <c r="H25" s="20" t="n">
        <v>2550</v>
      </c>
      <c r="I25" s="21">
        <f>G25-H25</f>
        <v/>
      </c>
      <c r="J25" s="8">
        <f>IF(G25=0,0,H25/G25)</f>
        <v/>
      </c>
      <c r="K25" s="35" t="n">
        <v>3</v>
      </c>
      <c r="L25" s="8">
        <f>MIN(J25,1)</f>
        <v/>
      </c>
      <c r="M25" t="inlineStr">
        <is>
          <t>Roof Sealants &amp; caulking</t>
        </is>
      </c>
      <c r="N25" s="7">
        <f>IF(E25="GC","1st Call","Other")</f>
        <v/>
      </c>
      <c r="O25" s="7">
        <f>IF(L25&gt;=1,"Complete",IF(L25&gt;0,"In Progress","Not Started"))</f>
        <v/>
      </c>
      <c r="Q25" s="35">
        <f>IFERROR(MID($A$1,FIND(" acq",$A$1)-4,4)*1,"")</f>
        <v/>
      </c>
      <c r="R25" s="7" t="n"/>
      <c r="S25" s="111" t="n"/>
    </row>
    <row r="26" ht="45" customHeight="1">
      <c r="A26" s="17" t="n">
        <v>167</v>
      </c>
      <c r="B26" s="7" t="inlineStr">
        <is>
          <t>84112</t>
        </is>
      </c>
      <c r="C26" s="30" t="inlineStr">
        <is>
          <t>Common area light fixtures</t>
        </is>
      </c>
      <c r="D26" s="40" t="inlineStr">
        <is>
          <t>Replace 6 missing pole lights
Allowance to repair/replace emergency light fixtures in common areas based on expired tags</t>
        </is>
      </c>
      <c r="E26" s="41" t="inlineStr">
        <is>
          <t>GC</t>
        </is>
      </c>
      <c r="F26" s="7" t="inlineStr">
        <is>
          <t>Year 1</t>
        </is>
      </c>
      <c r="G26" s="20" t="n">
        <v>8000</v>
      </c>
      <c r="H26" s="20" t="n">
        <v>1800</v>
      </c>
      <c r="I26" s="21">
        <f>G26-H26</f>
        <v/>
      </c>
      <c r="J26" s="8">
        <f>IF(G26=0,0,H26/G26)</f>
        <v/>
      </c>
      <c r="K26" s="35" t="n">
        <v>4</v>
      </c>
      <c r="L26" s="8">
        <f>MIN(J26,1)</f>
        <v/>
      </c>
      <c r="M26" t="inlineStr">
        <is>
          <t>Replace 6 missing pole lights
Allowance to repair/replace emergency light fixtures in common areas based on expired tags</t>
        </is>
      </c>
      <c r="N26" s="7">
        <f>IF(E26="GC","1st Call","Other")</f>
        <v/>
      </c>
      <c r="O26" s="7">
        <f>IF(L26&gt;=1,"Complete",IF(L26&gt;0,"In Progress","Not Started"))</f>
        <v/>
      </c>
      <c r="Q26" s="35">
        <f>IFERROR(MID($A$1,FIND(" acq",$A$1)-4,4)*1,"")</f>
        <v/>
      </c>
      <c r="R26" s="7" t="n"/>
      <c r="S26" s="111" t="n"/>
    </row>
    <row r="27">
      <c r="A27" s="7" t="n">
        <v>166</v>
      </c>
      <c r="B27" s="7" t="inlineStr">
        <is>
          <t>84210</t>
        </is>
      </c>
      <c r="C27" s="30" t="inlineStr">
        <is>
          <t>Electrical distribution</t>
        </is>
      </c>
      <c r="D27" s="40" t="inlineStr">
        <is>
          <t>Replace lightning controllers</t>
        </is>
      </c>
      <c r="E27" s="41" t="inlineStr">
        <is>
          <t>GC</t>
        </is>
      </c>
      <c r="F27" s="7" t="inlineStr">
        <is>
          <t>Year 1</t>
        </is>
      </c>
      <c r="G27" s="20" t="n">
        <v>6000</v>
      </c>
      <c r="H27" s="20" t="n">
        <v>7200</v>
      </c>
      <c r="I27" s="21">
        <f>G27-H27</f>
        <v/>
      </c>
      <c r="J27" s="8">
        <f>IF(G27=0,0,H27/G27)</f>
        <v/>
      </c>
      <c r="K27" s="35" t="n">
        <v>0</v>
      </c>
      <c r="L27" s="8">
        <f>MIN(J27,1)</f>
        <v/>
      </c>
      <c r="M27" t="inlineStr">
        <is>
          <t>Replace lightning controllers</t>
        </is>
      </c>
      <c r="N27" s="7">
        <f>IF(E27="GC","1st Call","Other")</f>
        <v/>
      </c>
      <c r="O27" s="7">
        <f>IF(L27&gt;=1,"Complete",IF(L27&gt;0,"In Progress","Not Started"))</f>
        <v/>
      </c>
      <c r="Q27" s="35">
        <f>IFERROR(MID($A$1,FIND(" acq",$A$1)-4,4)*1,"")</f>
        <v/>
      </c>
      <c r="R27" s="7" t="n"/>
      <c r="S27" s="111" t="n"/>
    </row>
    <row r="28" ht="15.75" customHeight="1" thickBot="1">
      <c r="A28" s="33" t="n">
        <v>35</v>
      </c>
      <c r="B28" s="49" t="inlineStr">
        <is>
          <t>84205.0</t>
        </is>
      </c>
      <c r="C28" s="30" t="inlineStr">
        <is>
          <t>Fences &amp; gates - swimming pool</t>
        </is>
      </c>
      <c r="D28" s="40" t="inlineStr">
        <is>
          <t>Repair and paint</t>
        </is>
      </c>
      <c r="E28" s="41" t="inlineStr">
        <is>
          <t>GC</t>
        </is>
      </c>
      <c r="F28" s="7" t="inlineStr">
        <is>
          <t>Year 1</t>
        </is>
      </c>
      <c r="G28" s="20" t="n">
        <v>5600</v>
      </c>
      <c r="H28" s="20" t="n">
        <v>0</v>
      </c>
      <c r="I28" s="21">
        <f>G28-H28</f>
        <v/>
      </c>
      <c r="J28" s="8">
        <f>IF(G28=0,0,H28/G28)</f>
        <v/>
      </c>
      <c r="K28" s="35" t="n">
        <v>4</v>
      </c>
      <c r="L28" s="8">
        <f>MIN(J28,1)</f>
        <v/>
      </c>
      <c r="M28" t="inlineStr">
        <is>
          <t>Repair and paint</t>
        </is>
      </c>
      <c r="N28" s="7">
        <f>IF(E28="GC","1st Call","Other")</f>
        <v/>
      </c>
      <c r="O28" s="7">
        <f>IF(L28&gt;=1,"Complete",IF(L28&gt;0,"In Progress","Not Started"))</f>
        <v/>
      </c>
      <c r="Q28" s="35">
        <f>IFERROR(MID($A$1,FIND(" acq",$A$1)-4,4)*1,"")</f>
        <v/>
      </c>
      <c r="R28" s="7" t="n"/>
      <c r="S28" s="111" t="n"/>
    </row>
    <row r="29">
      <c r="C29" s="30" t="n"/>
      <c r="D29" s="40" t="n"/>
      <c r="E29" s="41" t="n"/>
      <c r="G29" s="20" t="n"/>
      <c r="H29" s="20" t="n"/>
      <c r="I29" s="21" t="n"/>
      <c r="J29" s="8" t="n"/>
      <c r="K29" s="35" t="n"/>
      <c r="L29" s="8" t="n"/>
      <c r="Q29" s="35" t="n"/>
      <c r="R29" s="7" t="n"/>
      <c r="S29" s="111" t="n"/>
    </row>
    <row r="30">
      <c r="C30" s="48" t="inlineStr">
        <is>
          <t>PROJECTS subtotal (excl. contingency/CM fee)</t>
        </is>
      </c>
      <c r="E30" s="68" t="n"/>
      <c r="G30" s="22">
        <f>SUM(G5:G28)</f>
        <v/>
      </c>
      <c r="H30" s="22">
        <f>SUM(H5:H28)</f>
        <v/>
      </c>
      <c r="I30" s="22">
        <f>SUM(I5:I28)</f>
        <v/>
      </c>
      <c r="J30" s="18">
        <f>IF(G30=0,0,H30/G30)</f>
        <v/>
      </c>
      <c r="K30" s="35" t="n"/>
      <c r="L30" s="8">
        <f>MIN(J30,1)</f>
        <v/>
      </c>
      <c r="O30" s="7">
        <f>IF(L30&gt;=1,"Complete",IF(L30&gt;0,"In Progress","Not Started"))</f>
        <v/>
      </c>
      <c r="Q30" s="35" t="n"/>
      <c r="R30" s="7" t="n"/>
      <c r="S30" s="111" t="n"/>
    </row>
    <row r="31">
      <c r="E31" s="52" t="n"/>
      <c r="K31" s="35" t="n"/>
      <c r="L31" s="8" t="n"/>
      <c r="Q31" s="35" t="n"/>
      <c r="R31" s="7" t="n"/>
      <c r="S31" s="111" t="n"/>
    </row>
    <row r="32">
      <c r="A32" s="7" t="n">
        <v>173</v>
      </c>
      <c r="B32" s="7" t="inlineStr">
        <is>
          <t>84505.0</t>
        </is>
      </c>
      <c r="C32" s="7" t="inlineStr">
        <is>
          <t>Construction Management Fee</t>
        </is>
      </c>
      <c r="D32" s="40" t="inlineStr">
        <is>
          <t>CM Fee</t>
        </is>
      </c>
      <c r="E32" s="67" t="inlineStr">
        <is>
          <t>CMF</t>
        </is>
      </c>
      <c r="F32" s="15" t="inlineStr">
        <is>
          <t>CM Fee</t>
        </is>
      </c>
      <c r="G32" s="20" t="n">
        <v>46608</v>
      </c>
      <c r="H32" s="20" t="n">
        <v>0</v>
      </c>
      <c r="I32" s="21" t="n">
        <v>46608</v>
      </c>
      <c r="J32" s="8">
        <f>IF(G32=0,0,H32/G32)</f>
        <v/>
      </c>
      <c r="K32" s="35" t="inlineStr">
        <is>
          <t>N/A</t>
        </is>
      </c>
      <c r="L32" s="8">
        <f>MIN(J32,1)</f>
        <v/>
      </c>
      <c r="M32" t="inlineStr">
        <is>
          <t>CM Fee</t>
        </is>
      </c>
      <c r="N32" s="7">
        <f>IF(E32="GC","1st Call","Other")</f>
        <v/>
      </c>
      <c r="O32" s="7">
        <f>IF(L32&gt;=1,"Complete",IF(L32&gt;0,"In Progress","Not Started"))</f>
        <v/>
      </c>
      <c r="Q32" s="35">
        <f>IFERROR(MID($A$1,FIND(" acq",$A$1)-4,4)*1,"")</f>
        <v/>
      </c>
      <c r="R32" s="7" t="n"/>
      <c r="S32" s="111" t="n"/>
    </row>
    <row r="33">
      <c r="A33" s="7" t="n">
        <v>172</v>
      </c>
      <c r="B33" s="7" t="inlineStr">
        <is>
          <t>84510.0</t>
        </is>
      </c>
      <c r="C33" s="7" t="inlineStr">
        <is>
          <t>Contingency</t>
        </is>
      </c>
      <c r="D33" s="40" t="inlineStr">
        <is>
          <t>Contingency Amount</t>
        </is>
      </c>
      <c r="E33" s="67" t="inlineStr">
        <is>
          <t>CON</t>
        </is>
      </c>
      <c r="F33" s="15" t="inlineStr">
        <is>
          <t>Contingency</t>
        </is>
      </c>
      <c r="G33" s="20" t="n">
        <v>44389</v>
      </c>
      <c r="H33" s="20" t="n">
        <v>0</v>
      </c>
      <c r="I33" s="21" t="n">
        <v>44389</v>
      </c>
      <c r="J33" s="8">
        <f>IF(G33=0,0,H33/G33)</f>
        <v/>
      </c>
      <c r="K33" s="35" t="inlineStr">
        <is>
          <t>N/A</t>
        </is>
      </c>
      <c r="L33" s="8">
        <f>MIN(J33,1)</f>
        <v/>
      </c>
      <c r="M33" t="inlineStr">
        <is>
          <t>Contingency Amount</t>
        </is>
      </c>
      <c r="N33" s="7">
        <f>IF(E33="GC","1st Call","Other")</f>
        <v/>
      </c>
      <c r="O33" s="7">
        <f>IF(L33&gt;=1,"Complete",IF(L33&gt;0,"In Progress","Not Started"))</f>
        <v/>
      </c>
      <c r="Q33" s="35">
        <f>IFERROR(MID($A$1,FIND(" acq",$A$1)-4,4)*1,"")</f>
        <v/>
      </c>
      <c r="R33" s="7" t="n"/>
      <c r="S33" s="111" t="n"/>
    </row>
    <row r="34">
      <c r="K34" s="35" t="n"/>
      <c r="L34" s="8" t="n"/>
      <c r="Q34" s="35" t="n"/>
      <c r="R34" s="7" t="n"/>
      <c r="S34" s="111" t="n"/>
    </row>
    <row r="35">
      <c r="K35" s="35" t="n"/>
      <c r="L35" s="8" t="n"/>
      <c r="Q35" s="35" t="n"/>
      <c r="R35" s="7" t="n"/>
      <c r="S35" s="111" t="n"/>
    </row>
    <row r="36">
      <c r="K36" s="35" t="n"/>
      <c r="L36" s="8" t="n"/>
      <c r="Q36" s="35" t="n"/>
      <c r="R36" s="7" t="n"/>
      <c r="S36" s="111" t="n"/>
    </row>
    <row r="37">
      <c r="K37" s="35" t="n"/>
      <c r="L37" s="8" t="n"/>
      <c r="Q37" s="35" t="n"/>
      <c r="R37" s="7" t="n"/>
      <c r="S37" s="111" t="n"/>
    </row>
    <row r="38">
      <c r="K38" s="35" t="n"/>
      <c r="S38" s="112" t="n"/>
    </row>
    <row r="39">
      <c r="K39" s="35" t="n"/>
      <c r="L39" s="18" t="n"/>
      <c r="M39" s="48" t="n"/>
      <c r="N39" s="48" t="n"/>
      <c r="O39" s="48" t="n"/>
      <c r="P39" s="48" t="n"/>
      <c r="Q39" s="18" t="n"/>
      <c r="S39" s="112" t="n"/>
    </row>
    <row r="40">
      <c r="K40" s="35" t="n"/>
      <c r="S40" s="112" t="n"/>
    </row>
    <row r="41">
      <c r="K41" s="35" t="n"/>
      <c r="L41" s="8" t="n"/>
      <c r="Q41" s="8" t="n"/>
      <c r="S41" s="112" t="n"/>
    </row>
    <row r="42">
      <c r="K42" s="35" t="n"/>
      <c r="L42" s="8" t="n"/>
      <c r="Q42" s="8" t="n"/>
      <c r="S42" s="112" t="n"/>
    </row>
    <row r="43">
      <c r="K43" s="35"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30"/>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67.xml><?xml version="1.0" encoding="utf-8"?>
<worksheet xmlns="http://schemas.openxmlformats.org/spreadsheetml/2006/main">
  <sheetPr filterMode="1">
    <outlinePr summaryBelow="1" summaryRight="1"/>
    <pageSetUpPr/>
  </sheetPr>
  <dimension ref="A1:T173"/>
  <sheetViews>
    <sheetView zoomScaleNormal="100" workbookViewId="0">
      <pane xSplit="2" ySplit="4" topLeftCell="C8" activePane="bottomRight" state="frozen"/>
      <selection activeCell="K10" sqref="K10"/>
      <selection pane="topRight" activeCell="K10" sqref="K10"/>
      <selection pane="bottomLeft" activeCell="K10" sqref="K10"/>
      <selection pane="bottomRight"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Waterford — 2026 acq · GC pay app</t>
        </is>
      </c>
      <c r="E1" s="7" t="inlineStr">
        <is>
          <t xml:space="preserve">Repair Reserve </t>
        </is>
      </c>
      <c r="F1" s="7" t="inlineStr">
        <is>
          <t>Immediate Reserve</t>
        </is>
      </c>
      <c r="G1" s="7" t="inlineStr">
        <is>
          <t>Upper Tier</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idden="1" ht="42" customHeight="1">
      <c r="A5" s="7" t="n">
        <v>89</v>
      </c>
      <c r="B5" s="7" t="inlineStr">
        <is>
          <t>84330</t>
        </is>
      </c>
      <c r="C5" s="7" t="inlineStr">
        <is>
          <t>Electrical Panel Disconnects &amp; Meter Banks</t>
        </is>
      </c>
      <c r="D5" s="40" t="inlineStr">
        <is>
          <t>Electrical Panel Replacements</t>
        </is>
      </c>
      <c r="E5" s="41" t="inlineStr">
        <is>
          <t>GC</t>
        </is>
      </c>
      <c r="F5" s="7" t="inlineStr">
        <is>
          <t>Year 1</t>
        </is>
      </c>
      <c r="G5" s="20" t="n">
        <v>200000</v>
      </c>
      <c r="H5" s="20" t="n">
        <v>0</v>
      </c>
      <c r="I5" s="21">
        <f>G5-H5</f>
        <v/>
      </c>
      <c r="J5" s="8">
        <f>IF(G5=0,0,H5/G5)</f>
        <v/>
      </c>
      <c r="K5" s="35" t="n">
        <v>4</v>
      </c>
      <c r="L5" s="8">
        <f>MIN(J5,1)</f>
        <v/>
      </c>
      <c r="M5" t="inlineStr">
        <is>
          <t>Electrical Panel Replacements</t>
        </is>
      </c>
      <c r="N5" s="7">
        <f>IF(E5="GC","1st Call","Other")</f>
        <v/>
      </c>
      <c r="O5" s="7">
        <f>IF(L5&gt;=1,"Complete",IF(L5&gt;0,"In Progress","Not Started"))</f>
        <v/>
      </c>
      <c r="Q5" s="35">
        <f>IFERROR(MID($A$1,FIND(" acq",$A$1)-4,4)*1,"")</f>
        <v/>
      </c>
      <c r="R5" s="7" t="n"/>
      <c r="S5" s="111" t="n"/>
    </row>
    <row r="6" hidden="1" ht="45" customHeight="1">
      <c r="A6" s="17" t="n">
        <v>132</v>
      </c>
      <c r="B6" s="7" t="inlineStr">
        <is>
          <t>84095</t>
        </is>
      </c>
      <c r="C6" s="7" t="inlineStr">
        <is>
          <t>Swimming pool resurface</t>
        </is>
      </c>
      <c r="D6" s="40" t="inlineStr">
        <is>
          <t>PNA: Outdoor pool covered  assume needing resurface hot tub needs resurface Indoor pool has been painted    All Four need double main drains</t>
        </is>
      </c>
      <c r="E6" s="41" t="inlineStr">
        <is>
          <t>GC</t>
        </is>
      </c>
      <c r="F6" s="7" t="inlineStr">
        <is>
          <t>Year 1</t>
        </is>
      </c>
      <c r="G6" s="20" t="n">
        <v>135000</v>
      </c>
      <c r="H6" s="20" t="n">
        <v>40500</v>
      </c>
      <c r="I6" s="21">
        <f>G6-H6</f>
        <v/>
      </c>
      <c r="J6" s="8">
        <f>IF(G6=0,0,H6/G6)</f>
        <v/>
      </c>
      <c r="K6" s="35" t="n">
        <v>3</v>
      </c>
      <c r="L6" s="8">
        <f>MIN(J6,1)</f>
        <v/>
      </c>
      <c r="M6" t="inlineStr">
        <is>
          <t>PNA: Outdoor pool covered  assume needing resurface hot tub needs resurface Indoor pool has been painted    All Four need double main drains</t>
        </is>
      </c>
      <c r="N6" s="7">
        <f>IF(E6="GC","1st Call","Other")</f>
        <v/>
      </c>
      <c r="O6" s="7">
        <f>IF(L6&gt;=1,"Complete",IF(L6&gt;0,"In Progress","Not Started"))</f>
        <v/>
      </c>
      <c r="Q6" s="35">
        <f>IFERROR(MID($A$1,FIND(" acq",$A$1)-4,4)*1,"")</f>
        <v/>
      </c>
      <c r="R6" s="7" t="n"/>
      <c r="S6" s="111" t="n"/>
    </row>
    <row r="7" hidden="1">
      <c r="A7" s="7" t="n">
        <v>38</v>
      </c>
      <c r="B7" s="7" t="inlineStr">
        <is>
          <t>84221</t>
        </is>
      </c>
      <c r="C7" s="7" t="inlineStr">
        <is>
          <t>Concrete deck / floor fill</t>
        </is>
      </c>
      <c r="D7" s="40" t="inlineStr">
        <is>
          <t>PNA: Repair catwalks and install new outdoor carpet</t>
        </is>
      </c>
      <c r="E7" s="41" t="inlineStr">
        <is>
          <t>GC</t>
        </is>
      </c>
      <c r="F7" s="7" t="inlineStr">
        <is>
          <t>Year 1</t>
        </is>
      </c>
      <c r="G7" s="20" t="n">
        <v>81000</v>
      </c>
      <c r="H7" s="20" t="n">
        <v>21870</v>
      </c>
      <c r="I7" s="21">
        <f>G7-H7</f>
        <v/>
      </c>
      <c r="J7" s="8">
        <f>IF(G7=0,0,H7/G7)</f>
        <v/>
      </c>
      <c r="K7" s="35" t="n">
        <v>4</v>
      </c>
      <c r="L7" s="8">
        <f>MIN(J7,1)</f>
        <v/>
      </c>
      <c r="M7" t="inlineStr">
        <is>
          <t>PNA: Repair catwalks and install new outdoor carpet</t>
        </is>
      </c>
      <c r="N7" s="7">
        <f>IF(E7="GC","1st Call","Other")</f>
        <v/>
      </c>
      <c r="O7" s="7">
        <f>IF(L7&gt;=1,"Complete",IF(L7&gt;0,"In Progress","Not Started"))</f>
        <v/>
      </c>
      <c r="Q7" s="35">
        <f>IFERROR(MID($A$1,FIND(" acq",$A$1)-4,4)*1,"")</f>
        <v/>
      </c>
      <c r="R7" s="7" t="n"/>
      <c r="S7" s="111" t="n"/>
    </row>
    <row r="8">
      <c r="A8" s="17" t="n">
        <v>117</v>
      </c>
      <c r="B8" s="7" t="inlineStr">
        <is>
          <t>84208</t>
        </is>
      </c>
      <c r="C8" s="7" t="inlineStr">
        <is>
          <t>Clubhouse / Office redecorate (FFE)</t>
        </is>
      </c>
      <c r="D8" s="40" t="inlineStr">
        <is>
          <t>Concept Walk - Update clubhouse furniture and fixtures</t>
        </is>
      </c>
      <c r="E8" s="67" t="inlineStr">
        <is>
          <t>Capex</t>
        </is>
      </c>
      <c r="F8" s="7" t="inlineStr">
        <is>
          <t>Year 1</t>
        </is>
      </c>
      <c r="G8" s="20" t="n">
        <v>75000</v>
      </c>
      <c r="H8" s="20" t="n">
        <v>0</v>
      </c>
      <c r="I8" s="21">
        <f>G8-H8</f>
        <v/>
      </c>
      <c r="J8" s="8">
        <f>IF(G8=0,0,H8/G8)</f>
        <v/>
      </c>
      <c r="K8" s="35" t="inlineStr">
        <is>
          <t>N/A</t>
        </is>
      </c>
      <c r="L8" s="8">
        <f>MIN(J8,1)</f>
        <v/>
      </c>
      <c r="M8" t="inlineStr">
        <is>
          <t>Concept Walk - Update clubhouse furniture and fixtures</t>
        </is>
      </c>
      <c r="N8" s="7">
        <f>IF(E8="GC","1st Call","Other")</f>
        <v/>
      </c>
      <c r="O8" s="7">
        <f>IF(L8&gt;=1,"Complete",IF(L8&gt;0,"In Progress","Not Started"))</f>
        <v/>
      </c>
      <c r="Q8" s="35">
        <f>IFERROR(MID($A$1,FIND(" acq",$A$1)-4,4)*1,"")</f>
        <v/>
      </c>
      <c r="R8" s="7" t="n"/>
      <c r="S8" s="111" t="n"/>
    </row>
    <row r="9" hidden="1" ht="30" customHeight="1">
      <c r="A9" s="7" t="n">
        <v>91</v>
      </c>
      <c r="B9" s="7" t="inlineStr">
        <is>
          <t>84112</t>
        </is>
      </c>
      <c r="C9" s="7" t="inlineStr">
        <is>
          <t>Common Area Lighting</t>
        </is>
      </c>
      <c r="D9" s="40" t="inlineStr">
        <is>
          <t>PNA: replace both pole light on existing post, straiten posts and add a concrete curb, replace wall packs with LED</t>
        </is>
      </c>
      <c r="E9" s="41" t="inlineStr">
        <is>
          <t>GC</t>
        </is>
      </c>
      <c r="F9" s="7" t="inlineStr">
        <is>
          <t>Year 1</t>
        </is>
      </c>
      <c r="G9" s="20" t="n">
        <v>73000</v>
      </c>
      <c r="H9" s="20" t="n">
        <v>21900</v>
      </c>
      <c r="I9" s="21">
        <f>G9-H9</f>
        <v/>
      </c>
      <c r="J9" s="8">
        <f>IF(G9=0,0,H9/G9)</f>
        <v/>
      </c>
      <c r="K9" s="35" t="n">
        <v>3</v>
      </c>
      <c r="L9" s="8">
        <f>MIN(J9,1)</f>
        <v/>
      </c>
      <c r="M9" t="inlineStr">
        <is>
          <t>PNA: replace both pole light on existing post, straiten posts and add a concrete curb, replace wall packs with LED</t>
        </is>
      </c>
      <c r="N9" s="7">
        <f>IF(E9="GC","1st Call","Other")</f>
        <v/>
      </c>
      <c r="O9" s="7">
        <f>IF(L9&gt;=1,"Complete",IF(L9&gt;0,"In Progress","Not Started"))</f>
        <v/>
      </c>
      <c r="Q9" s="35">
        <f>IFERROR(MID($A$1,FIND(" acq",$A$1)-4,4)*1,"")</f>
        <v/>
      </c>
      <c r="R9" s="7" t="n"/>
      <c r="S9" s="111" t="n"/>
    </row>
    <row r="10" ht="30" customHeight="1">
      <c r="A10" s="17" t="n">
        <v>30</v>
      </c>
      <c r="B10" s="7" t="inlineStr">
        <is>
          <t>84303</t>
        </is>
      </c>
      <c r="C10" s="7" t="inlineStr">
        <is>
          <t>Landscape Cleanup and Enhancements</t>
        </is>
      </c>
      <c r="D10" s="40" t="inlineStr">
        <is>
          <t>Concept Walk - Tree trim and general curb appeal enhancement; Streetside cleanup around sign</t>
        </is>
      </c>
      <c r="E10" s="67" t="inlineStr">
        <is>
          <t>Capex</t>
        </is>
      </c>
      <c r="F10" s="7" t="inlineStr">
        <is>
          <t>Year 1</t>
        </is>
      </c>
      <c r="G10" s="20" t="n">
        <v>50000</v>
      </c>
      <c r="H10" s="20" t="n">
        <v>0</v>
      </c>
      <c r="I10" s="21">
        <f>G10-H10</f>
        <v/>
      </c>
      <c r="J10" s="8">
        <f>IF(G10=0,0,H10/G10)</f>
        <v/>
      </c>
      <c r="K10" s="35" t="inlineStr">
        <is>
          <t>N/A</t>
        </is>
      </c>
      <c r="L10" s="8">
        <f>MIN(J10,1)</f>
        <v/>
      </c>
      <c r="M10" t="inlineStr">
        <is>
          <t>Concept Walk - Tree trim and general curb appeal enhancement; Streetside cleanup around sign</t>
        </is>
      </c>
      <c r="N10" s="7">
        <f>IF(E10="GC","1st Call","Other")</f>
        <v/>
      </c>
      <c r="O10" s="7">
        <f>IF(L10&gt;=1,"Complete",IF(L10&gt;0,"In Progress","Not Started"))</f>
        <v/>
      </c>
      <c r="Q10" s="35">
        <f>IFERROR(MID($A$1,FIND(" acq",$A$1)-4,4)*1,"")</f>
        <v/>
      </c>
      <c r="R10" s="7" t="n"/>
      <c r="S10" s="111" t="n"/>
    </row>
    <row r="11" hidden="1">
      <c r="A11" s="7" t="n">
        <v>143</v>
      </c>
      <c r="B11" s="7" t="inlineStr">
        <is>
          <t>84340</t>
        </is>
      </c>
      <c r="C11" s="7" t="inlineStr">
        <is>
          <t>Playground area and equipment</t>
        </is>
      </c>
      <c r="D11" s="40" t="inlineStr">
        <is>
          <t>Concept Walk - Install new playground</t>
        </is>
      </c>
      <c r="E11" s="41" t="inlineStr">
        <is>
          <t>GC</t>
        </is>
      </c>
      <c r="F11" s="7" t="inlineStr">
        <is>
          <t>Year 1</t>
        </is>
      </c>
      <c r="G11" s="20" t="n">
        <v>40000</v>
      </c>
      <c r="H11" s="20" t="n">
        <v>22800</v>
      </c>
      <c r="I11" s="21">
        <f>G11-H11</f>
        <v/>
      </c>
      <c r="J11" s="8">
        <f>IF(G11=0,0,H11/G11)</f>
        <v/>
      </c>
      <c r="K11" s="35" t="n">
        <v>3</v>
      </c>
      <c r="L11" s="8">
        <f>MIN(J11,1)</f>
        <v/>
      </c>
      <c r="M11" t="inlineStr">
        <is>
          <t>Concept Walk - Install new playground</t>
        </is>
      </c>
      <c r="N11" s="7">
        <f>IF(E11="GC","1st Call","Other")</f>
        <v/>
      </c>
      <c r="O11" s="7">
        <f>IF(L11&gt;=1,"Complete",IF(L11&gt;0,"In Progress","Not Started"))</f>
        <v/>
      </c>
      <c r="Q11" s="35">
        <f>IFERROR(MID($A$1,FIND(" acq",$A$1)-4,4)*1,"")</f>
        <v/>
      </c>
      <c r="R11" s="7" t="n"/>
      <c r="S11" s="111" t="n"/>
    </row>
    <row r="12" hidden="1" ht="30" customHeight="1">
      <c r="A12" s="17" t="n">
        <v>19</v>
      </c>
      <c r="B12" s="7" t="inlineStr">
        <is>
          <t>84201</t>
        </is>
      </c>
      <c r="C12" s="7" t="inlineStr">
        <is>
          <t>Parking lot repairs</t>
        </is>
      </c>
      <c r="D12" s="40" t="inlineStr">
        <is>
          <t>PNA: repair potholes.  Concept Walk - Replace speed bumps as needed</t>
        </is>
      </c>
      <c r="E12" s="41" t="inlineStr">
        <is>
          <t>GC</t>
        </is>
      </c>
      <c r="F12" s="7" t="inlineStr">
        <is>
          <t>Year 1</t>
        </is>
      </c>
      <c r="G12" s="20" t="n">
        <v>38000</v>
      </c>
      <c r="H12" s="20" t="n">
        <v>12000</v>
      </c>
      <c r="I12" s="21">
        <f>G12-H12</f>
        <v/>
      </c>
      <c r="J12" s="8">
        <f>IF(G12=0,0,H12/G12)</f>
        <v/>
      </c>
      <c r="K12" s="35" t="n">
        <v>3</v>
      </c>
      <c r="L12" s="8">
        <f>MIN(J12,1)</f>
        <v/>
      </c>
      <c r="M12" t="inlineStr">
        <is>
          <t>PNA: repair potholes.  Concept Walk - Replace speed bumps as needed</t>
        </is>
      </c>
      <c r="N12" s="7">
        <f>IF(E12="GC","1st Call","Other")</f>
        <v/>
      </c>
      <c r="O12" s="7">
        <f>IF(L12&gt;=1,"Complete",IF(L12&gt;0,"In Progress","Not Started"))</f>
        <v/>
      </c>
      <c r="Q12" s="35">
        <f>IFERROR(MID($A$1,FIND(" acq",$A$1)-4,4)*1,"")</f>
        <v/>
      </c>
      <c r="R12" s="7" t="n"/>
      <c r="S12" s="111" t="n"/>
    </row>
    <row r="13" hidden="1">
      <c r="A13" s="7" t="n">
        <v>66</v>
      </c>
      <c r="B13" s="7" t="inlineStr">
        <is>
          <t>84206</t>
        </is>
      </c>
      <c r="C13" s="7" t="inlineStr">
        <is>
          <t xml:space="preserve">Breezeway soffit repairs </t>
        </is>
      </c>
      <c r="D13" s="40" t="inlineStr">
        <is>
          <t>PNA: R&amp;R ceiling lights in breezeways with LED</t>
        </is>
      </c>
      <c r="E13" s="41" t="inlineStr">
        <is>
          <t>GC</t>
        </is>
      </c>
      <c r="F13" s="7" t="inlineStr">
        <is>
          <t>Year 1</t>
        </is>
      </c>
      <c r="G13" s="20" t="n">
        <v>33200</v>
      </c>
      <c r="H13" s="20" t="n">
        <v>9960</v>
      </c>
      <c r="I13" s="21">
        <f>G13-H13</f>
        <v/>
      </c>
      <c r="J13" s="8">
        <f>IF(G13=0,0,H13/G13)</f>
        <v/>
      </c>
      <c r="K13" s="35" t="n">
        <v>3</v>
      </c>
      <c r="L13" s="8">
        <f>MIN(J13,1)</f>
        <v/>
      </c>
      <c r="M13" t="inlineStr">
        <is>
          <t>PNA: R&amp;R ceiling lights in breezeways with LED</t>
        </is>
      </c>
      <c r="N13" s="7">
        <f>IF(E13="GC","1st Call","Other")</f>
        <v/>
      </c>
      <c r="O13" s="7">
        <f>IF(L13&gt;=1,"Complete",IF(L13&gt;0,"In Progress","Not Started"))</f>
        <v/>
      </c>
      <c r="Q13" s="35">
        <f>IFERROR(MID($A$1,FIND(" acq",$A$1)-4,4)*1,"")</f>
        <v/>
      </c>
      <c r="R13" s="7" t="n"/>
      <c r="S13" s="111" t="n"/>
    </row>
    <row r="14" hidden="1">
      <c r="A14" s="17" t="n">
        <v>92</v>
      </c>
      <c r="B14" s="7" t="inlineStr">
        <is>
          <t>84112</t>
        </is>
      </c>
      <c r="C14" s="7" t="inlineStr">
        <is>
          <t>Breezeway Lighting</t>
        </is>
      </c>
      <c r="D14" s="40" t="inlineStr">
        <is>
          <t>R&amp;R ceiling lights in breezeway with LED</t>
        </is>
      </c>
      <c r="E14" s="41" t="inlineStr">
        <is>
          <t>GC</t>
        </is>
      </c>
      <c r="F14" s="7" t="inlineStr">
        <is>
          <t>Year 1</t>
        </is>
      </c>
      <c r="G14" s="20" t="n">
        <v>33200</v>
      </c>
      <c r="H14" s="20" t="n">
        <v>9960</v>
      </c>
      <c r="I14" s="21">
        <f>G14-H14</f>
        <v/>
      </c>
      <c r="J14" s="8">
        <f>IF(G14=0,0,H14/G14)</f>
        <v/>
      </c>
      <c r="K14" s="35" t="n">
        <v>3</v>
      </c>
      <c r="L14" s="8">
        <f>MIN(J14,1)</f>
        <v/>
      </c>
      <c r="M14" t="inlineStr">
        <is>
          <t>R&amp;R ceiling lights in breezeway with LED</t>
        </is>
      </c>
      <c r="N14" s="7">
        <f>IF(E14="GC","1st Call","Other")</f>
        <v/>
      </c>
      <c r="O14" s="7">
        <f>IF(L14&gt;=1,"Complete",IF(L14&gt;0,"In Progress","Not Started"))</f>
        <v/>
      </c>
      <c r="Q14" s="35">
        <f>IFERROR(MID($A$1,FIND(" acq",$A$1)-4,4)*1,"")</f>
        <v/>
      </c>
      <c r="R14" s="7" t="n"/>
      <c r="S14" s="111" t="n"/>
    </row>
    <row r="15" hidden="1" ht="30" customHeight="1">
      <c r="A15" s="7" t="n">
        <v>108</v>
      </c>
      <c r="B15" s="7" t="n">
        <v>84106</v>
      </c>
      <c r="C15" s="7" t="inlineStr">
        <is>
          <t>Drier vents</t>
        </is>
      </c>
      <c r="D15" s="40" t="inlineStr">
        <is>
          <t>PNA: Remove vent covers, clean vent piping, and install new dryer vent covers</t>
        </is>
      </c>
      <c r="E15" s="41" t="inlineStr">
        <is>
          <t>GC</t>
        </is>
      </c>
      <c r="F15" s="7" t="inlineStr">
        <is>
          <t>Year 1</t>
        </is>
      </c>
      <c r="G15" s="20" t="n">
        <v>33000</v>
      </c>
      <c r="H15" s="20" t="n">
        <v>9900</v>
      </c>
      <c r="I15" s="21">
        <f>G15-H15</f>
        <v/>
      </c>
      <c r="J15" s="8">
        <f>IF(G15=0,0,H15/G15)</f>
        <v/>
      </c>
      <c r="K15" s="35" t="n">
        <v>3</v>
      </c>
      <c r="L15" s="8">
        <f>MIN(J15,1)</f>
        <v/>
      </c>
      <c r="M15" t="inlineStr">
        <is>
          <t>PNA: Remove vent covers, clean vent piping, and install new dryer vent covers</t>
        </is>
      </c>
      <c r="N15" s="7">
        <f>IF(E15="GC","1st Call","Other")</f>
        <v/>
      </c>
      <c r="O15" s="7">
        <f>IF(L15&gt;=1,"Complete",IF(L15&gt;0,"In Progress","Not Started"))</f>
        <v/>
      </c>
      <c r="Q15" s="35">
        <f>IFERROR(MID($A$1,FIND(" acq",$A$1)-4,4)*1,"")</f>
        <v/>
      </c>
      <c r="R15" s="7" t="n"/>
      <c r="S15" s="111" t="n"/>
    </row>
    <row r="16" hidden="1">
      <c r="A16" s="17" t="n">
        <v>134</v>
      </c>
      <c r="B16" s="7" t="inlineStr">
        <is>
          <t>84095</t>
        </is>
      </c>
      <c r="C16" s="7" t="inlineStr">
        <is>
          <t>Swimming pool deck</t>
        </is>
      </c>
      <c r="D16" s="40" t="inlineStr">
        <is>
          <t>PNA: Repair cracks</t>
        </is>
      </c>
      <c r="E16" s="41" t="inlineStr">
        <is>
          <t>GC</t>
        </is>
      </c>
      <c r="F16" s="7" t="inlineStr">
        <is>
          <t>Year 1</t>
        </is>
      </c>
      <c r="G16" s="20" t="n">
        <v>32000</v>
      </c>
      <c r="H16" s="20" t="n">
        <v>9600</v>
      </c>
      <c r="I16" s="21">
        <f>G16-H16</f>
        <v/>
      </c>
      <c r="J16" s="8">
        <f>IF(G16=0,0,H16/G16)</f>
        <v/>
      </c>
      <c r="K16" s="35" t="n">
        <v>3</v>
      </c>
      <c r="L16" s="8">
        <f>MIN(J16,1)</f>
        <v/>
      </c>
      <c r="M16" t="inlineStr">
        <is>
          <t>PNA: Repair cracks</t>
        </is>
      </c>
      <c r="N16" s="7">
        <f>IF(E16="GC","1st Call","Other")</f>
        <v/>
      </c>
      <c r="O16" s="7">
        <f>IF(L16&gt;=1,"Complete",IF(L16&gt;0,"In Progress","Not Started"))</f>
        <v/>
      </c>
      <c r="Q16" s="35">
        <f>IFERROR(MID($A$1,FIND(" acq",$A$1)-4,4)*1,"")</f>
        <v/>
      </c>
      <c r="R16" s="7" t="n"/>
      <c r="S16" s="111" t="n"/>
    </row>
    <row r="17" hidden="1">
      <c r="A17" s="7" t="n">
        <v>61</v>
      </c>
      <c r="B17" s="7" t="inlineStr">
        <is>
          <t>84206</t>
        </is>
      </c>
      <c r="C17" s="7" t="inlineStr">
        <is>
          <t>Repair / replace siding</t>
        </is>
      </c>
      <c r="D17" s="40" t="inlineStr">
        <is>
          <t>PNA: Replace damaged Masonite and paint to match</t>
        </is>
      </c>
      <c r="E17" s="41" t="inlineStr">
        <is>
          <t>GC</t>
        </is>
      </c>
      <c r="F17" s="7" t="inlineStr">
        <is>
          <t>Year 1</t>
        </is>
      </c>
      <c r="G17" s="20" t="n">
        <v>30000</v>
      </c>
      <c r="H17" s="20" t="n">
        <v>9000</v>
      </c>
      <c r="I17" s="21">
        <f>G17-H17</f>
        <v/>
      </c>
      <c r="J17" s="8">
        <f>IF(G17=0,0,H17/G17)</f>
        <v/>
      </c>
      <c r="K17" s="35" t="n">
        <v>3</v>
      </c>
      <c r="L17" s="8">
        <f>MIN(J17,1)</f>
        <v/>
      </c>
      <c r="M17" t="inlineStr">
        <is>
          <t>PNA: Replace damaged Masonite and paint to match</t>
        </is>
      </c>
      <c r="N17" s="7">
        <f>IF(E17="GC","1st Call","Other")</f>
        <v/>
      </c>
      <c r="O17" s="7">
        <f>IF(L17&gt;=1,"Complete",IF(L17&gt;0,"In Progress","Not Started"))</f>
        <v/>
      </c>
      <c r="Q17" s="35">
        <f>IFERROR(MID($A$1,FIND(" acq",$A$1)-4,4)*1,"")</f>
        <v/>
      </c>
      <c r="R17" s="7" t="n"/>
      <c r="S17" s="111" t="n"/>
    </row>
    <row r="18" hidden="1">
      <c r="A18" s="17" t="n">
        <v>90</v>
      </c>
      <c r="B18" s="7" t="inlineStr">
        <is>
          <t>84112</t>
        </is>
      </c>
      <c r="C18" s="7" t="inlineStr">
        <is>
          <t>Breezeway Lighting</t>
        </is>
      </c>
      <c r="D18" s="40" t="inlineStr">
        <is>
          <t>PNA - Wiring for pole lights</t>
        </is>
      </c>
      <c r="E18" s="41" t="inlineStr">
        <is>
          <t>GC</t>
        </is>
      </c>
      <c r="F18" s="7" t="inlineStr">
        <is>
          <t>Year 1</t>
        </is>
      </c>
      <c r="G18" s="20" t="n">
        <v>30000</v>
      </c>
      <c r="H18" s="20" t="n">
        <v>9000</v>
      </c>
      <c r="I18" s="21">
        <f>G18-H18</f>
        <v/>
      </c>
      <c r="J18" s="8">
        <f>IF(G18=0,0,H18/G18)</f>
        <v/>
      </c>
      <c r="K18" s="35" t="n">
        <v>3</v>
      </c>
      <c r="L18" s="8">
        <f>MIN(J18,1)</f>
        <v/>
      </c>
      <c r="M18" t="inlineStr">
        <is>
          <t>PNA - Wiring for pole lights</t>
        </is>
      </c>
      <c r="N18" s="7">
        <f>IF(E18="GC","1st Call","Other")</f>
        <v/>
      </c>
      <c r="O18" s="7">
        <f>IF(L18&gt;=1,"Complete",IF(L18&gt;0,"In Progress","Not Started"))</f>
        <v/>
      </c>
      <c r="Q18" s="35">
        <f>IFERROR(MID($A$1,FIND(" acq",$A$1)-4,4)*1,"")</f>
        <v/>
      </c>
      <c r="R18" s="7" t="n"/>
      <c r="S18" s="111" t="n"/>
    </row>
    <row r="19" hidden="1" ht="90" customHeight="1">
      <c r="A19" s="7" t="n">
        <v>20</v>
      </c>
      <c r="B19" s="7" t="inlineStr">
        <is>
          <t>84221</t>
        </is>
      </c>
      <c r="C19" s="7" t="inlineStr">
        <is>
          <t xml:space="preserve">Asphalt seal coating </t>
        </is>
      </c>
      <c r="D19" s="40" t="inlineStr">
        <is>
          <t>PNA: Crack Fill                                                                                                                                                   Lender PCA: Damaged pavement consisting of linear cracking, alligator cracking, potholes, and surface raveling was present in various locations, specifically along the south and northwest drive aisles. Sectional full-depth replacement and crack routing/sealing is recommended.</t>
        </is>
      </c>
      <c r="E19" s="41" t="inlineStr">
        <is>
          <t>GC</t>
        </is>
      </c>
      <c r="F19" s="7" t="inlineStr">
        <is>
          <t>Year 1</t>
        </is>
      </c>
      <c r="G19" s="20" t="n">
        <v>29000</v>
      </c>
      <c r="H19" s="20" t="n">
        <v>7830</v>
      </c>
      <c r="I19" s="21">
        <f>G19-H19</f>
        <v/>
      </c>
      <c r="J19" s="8">
        <f>IF(G19=0,0,H19/G19)</f>
        <v/>
      </c>
      <c r="K19" s="35" t="n">
        <v>4</v>
      </c>
      <c r="L19" s="8">
        <f>MIN(J19,1)</f>
        <v/>
      </c>
      <c r="M19" t="inlineStr">
        <is>
          <t>PNA: Crack Fill                                                                                                                                                   Lender PCA: Damaged pavement consistin</t>
        </is>
      </c>
      <c r="N19" s="7">
        <f>IF(E19="GC","1st Call","Other")</f>
        <v/>
      </c>
      <c r="O19" s="7">
        <f>IF(L19&gt;=1,"Complete",IF(L19&gt;0,"In Progress","Not Started"))</f>
        <v/>
      </c>
      <c r="Q19" s="35">
        <f>IFERROR(MID($A$1,FIND(" acq",$A$1)-4,4)*1,"")</f>
        <v/>
      </c>
      <c r="R19" s="7" t="n"/>
      <c r="S19" s="131" t="n">
        <v>92635</v>
      </c>
    </row>
    <row r="20" hidden="1" ht="105" customHeight="1">
      <c r="A20" s="17" t="n">
        <v>50</v>
      </c>
      <c r="B20" s="7" t="inlineStr">
        <is>
          <t>84433</t>
        </is>
      </c>
      <c r="C20" s="7" t="inlineStr">
        <is>
          <t>Asphalt composite shingle roofing</t>
        </is>
      </c>
      <c r="D20" s="40" t="inlineStr">
        <is>
          <t>PNA: roof tune up                                                                                                                                            Lender PCA: Evidence of water damage indicative of roof leaks was observed at the clubhouse indoor pool area consisting of water damaged ceiling finishes. Additionally, a portion of the clubhouse roof was covered with a tarp at the time of inspection. Repair/replacement of the leasing office/clubhouse roof is recommended.</t>
        </is>
      </c>
      <c r="E20" s="41" t="inlineStr">
        <is>
          <t>GC</t>
        </is>
      </c>
      <c r="F20" s="7" t="inlineStr">
        <is>
          <t>Year 1</t>
        </is>
      </c>
      <c r="G20" s="20" t="n">
        <v>29000</v>
      </c>
      <c r="H20" s="20" t="n">
        <v>17640</v>
      </c>
      <c r="I20" s="21">
        <f>G20-H20</f>
        <v/>
      </c>
      <c r="J20" s="8">
        <f>IF(G20=0,0,H20/G20)</f>
        <v/>
      </c>
      <c r="K20" s="35" t="n">
        <v>2</v>
      </c>
      <c r="L20" s="8">
        <f>MIN(J20,1)</f>
        <v/>
      </c>
      <c r="M20" t="inlineStr">
        <is>
          <t>PNA: roof tune up                                                                                                                                            Lender PCA: Evidence of water damage indica</t>
        </is>
      </c>
      <c r="N20" s="7">
        <f>IF(E20="GC","1st Call","Other")</f>
        <v/>
      </c>
      <c r="O20" s="7">
        <f>IF(L20&gt;=1,"Complete",IF(L20&gt;0,"In Progress","Not Started"))</f>
        <v/>
      </c>
      <c r="Q20" s="35">
        <f>IFERROR(MID($A$1,FIND(" acq",$A$1)-4,4)*1,"")</f>
        <v/>
      </c>
      <c r="R20" s="7" t="n"/>
      <c r="S20" s="131" t="n">
        <v>92635</v>
      </c>
    </row>
    <row r="21" hidden="1" ht="30" customHeight="1">
      <c r="A21" s="7" t="n">
        <v>142</v>
      </c>
      <c r="B21" s="7" t="n">
        <v>84203</v>
      </c>
      <c r="C21" s="7" t="inlineStr">
        <is>
          <t>Outdoor kitchen, fire pits, and seating area</t>
        </is>
      </c>
      <c r="D21" s="40" t="inlineStr">
        <is>
          <t>PNA: Replace grill with Charcoal Grill to fit in island (8K). Concept Walk: placeholder for outdoor kitchen and shade structure (20K)</t>
        </is>
      </c>
      <c r="E21" s="41" t="inlineStr">
        <is>
          <t>GC</t>
        </is>
      </c>
      <c r="F21" s="7" t="inlineStr">
        <is>
          <t>Year 1</t>
        </is>
      </c>
      <c r="G21" s="20" t="n">
        <v>28000</v>
      </c>
      <c r="H21" s="20" t="n">
        <v>8400</v>
      </c>
      <c r="I21" s="21">
        <f>G21-H21</f>
        <v/>
      </c>
      <c r="J21" s="8">
        <f>IF(G21=0,0,H21/G21)</f>
        <v/>
      </c>
      <c r="K21" s="35" t="n">
        <v>3</v>
      </c>
      <c r="L21" s="8">
        <f>MIN(J21,1)</f>
        <v/>
      </c>
      <c r="M21" t="inlineStr">
        <is>
          <t>PNA: Replace grill with Charcoal Grill to fit in island (8K). Concept Walk: placeholder for outdoor kitchen and shade structure (20K)</t>
        </is>
      </c>
      <c r="N21" s="7">
        <f>IF(E21="GC","1st Call","Other")</f>
        <v/>
      </c>
      <c r="O21" s="7">
        <f>IF(L21&gt;=1,"Complete",IF(L21&gt;0,"In Progress","Not Started"))</f>
        <v/>
      </c>
      <c r="Q21" s="35">
        <f>IFERROR(MID($A$1,FIND(" acq",$A$1)-4,4)*1,"")</f>
        <v/>
      </c>
      <c r="R21" s="7" t="n"/>
      <c r="S21" s="111" t="n"/>
    </row>
    <row r="22" hidden="1">
      <c r="A22" s="17" t="n">
        <v>140</v>
      </c>
      <c r="B22" s="7" t="n">
        <v>84113</v>
      </c>
      <c r="C22" s="7" t="inlineStr">
        <is>
          <t>Pergola / shade covers</t>
        </is>
      </c>
      <c r="D22" s="40" t="inlineStr">
        <is>
          <t>PNA: Repair, paint, and pressure was outdoor kitchen area</t>
        </is>
      </c>
      <c r="E22" s="41" t="inlineStr">
        <is>
          <t>GC</t>
        </is>
      </c>
      <c r="F22" s="7" t="inlineStr">
        <is>
          <t>Year 1</t>
        </is>
      </c>
      <c r="G22" s="20" t="n">
        <v>26000</v>
      </c>
      <c r="H22" s="20" t="n">
        <v>7800</v>
      </c>
      <c r="I22" s="21">
        <f>G22-H22</f>
        <v/>
      </c>
      <c r="J22" s="8">
        <f>IF(G22=0,0,H22/G22)</f>
        <v/>
      </c>
      <c r="K22" s="35" t="n">
        <v>3</v>
      </c>
      <c r="L22" s="8">
        <f>MIN(J22,1)</f>
        <v/>
      </c>
      <c r="M22" t="inlineStr">
        <is>
          <t>PNA: Repair, paint, and pressure was outdoor kitchen area</t>
        </is>
      </c>
      <c r="N22" s="7">
        <f>IF(E22="GC","1st Call","Other")</f>
        <v/>
      </c>
      <c r="O22" s="7">
        <f>IF(L22&gt;=1,"Complete",IF(L22&gt;0,"In Progress","Not Started"))</f>
        <v/>
      </c>
      <c r="Q22" s="35">
        <f>IFERROR(MID($A$1,FIND(" acq",$A$1)-4,4)*1,"")</f>
        <v/>
      </c>
      <c r="R22" s="7" t="n"/>
      <c r="S22" s="111" t="n"/>
    </row>
    <row r="23" hidden="1">
      <c r="A23" s="7" t="n">
        <v>141</v>
      </c>
      <c r="B23" s="7" t="inlineStr">
        <is>
          <t>84390</t>
        </is>
      </c>
      <c r="C23" s="7" t="inlineStr">
        <is>
          <t>Tennis / sports court</t>
        </is>
      </c>
      <c r="D23" s="40" t="inlineStr">
        <is>
          <t>Concept Walk - Resurface basketball court / replace goals</t>
        </is>
      </c>
      <c r="E23" s="41" t="inlineStr">
        <is>
          <t>GC</t>
        </is>
      </c>
      <c r="F23" s="7" t="inlineStr">
        <is>
          <t>Year 1</t>
        </is>
      </c>
      <c r="G23" s="20" t="n">
        <v>25200</v>
      </c>
      <c r="H23" s="20" t="n">
        <v>7560</v>
      </c>
      <c r="I23" s="21">
        <f>G23-H23</f>
        <v/>
      </c>
      <c r="J23" s="8">
        <f>IF(G23=0,0,H23/G23)</f>
        <v/>
      </c>
      <c r="K23" s="35" t="n">
        <v>3</v>
      </c>
      <c r="L23" s="8">
        <f>MIN(J23,1)</f>
        <v/>
      </c>
      <c r="M23" t="inlineStr">
        <is>
          <t>Concept Walk - Resurface basketball court / replace goals</t>
        </is>
      </c>
      <c r="N23" s="7">
        <f>IF(E23="GC","1st Call","Other")</f>
        <v/>
      </c>
      <c r="O23" s="7">
        <f>IF(L23&gt;=1,"Complete",IF(L23&gt;0,"In Progress","Not Started"))</f>
        <v/>
      </c>
      <c r="Q23" s="35">
        <f>IFERROR(MID($A$1,FIND(" acq",$A$1)-4,4)*1,"")</f>
        <v/>
      </c>
      <c r="R23" s="7" t="n"/>
      <c r="S23" s="111" t="n"/>
    </row>
    <row r="24" hidden="1">
      <c r="A24" s="17" t="n">
        <v>144</v>
      </c>
      <c r="B24" s="7" t="inlineStr">
        <is>
          <t>84130</t>
        </is>
      </c>
      <c r="C24" s="7" t="inlineStr">
        <is>
          <t>Pet park / pet washing station</t>
        </is>
      </c>
      <c r="D24" s="40" t="inlineStr">
        <is>
          <t>Concept Walk: placeholder for adding gravel/turf</t>
        </is>
      </c>
      <c r="E24" s="41" t="inlineStr">
        <is>
          <t>GC</t>
        </is>
      </c>
      <c r="F24" s="7" t="inlineStr">
        <is>
          <t>Year 1</t>
        </is>
      </c>
      <c r="G24" s="20" t="n">
        <v>25000</v>
      </c>
      <c r="H24" s="20" t="n">
        <v>7500</v>
      </c>
      <c r="I24" s="21">
        <f>G24-H24</f>
        <v/>
      </c>
      <c r="J24" s="8">
        <f>IF(G24=0,0,H24/G24)</f>
        <v/>
      </c>
      <c r="K24" s="35" t="n">
        <v>3</v>
      </c>
      <c r="L24" s="8">
        <f>MIN(J24,1)</f>
        <v/>
      </c>
      <c r="M24" t="inlineStr">
        <is>
          <t>Concept Walk: placeholder for adding gravel/turf</t>
        </is>
      </c>
      <c r="N24" s="7">
        <f>IF(E24="GC","1st Call","Other")</f>
        <v/>
      </c>
      <c r="O24" s="7">
        <f>IF(L24&gt;=1,"Complete",IF(L24&gt;0,"In Progress","Not Started"))</f>
        <v/>
      </c>
      <c r="Q24" s="35">
        <f>IFERROR(MID($A$1,FIND(" acq",$A$1)-4,4)*1,"")</f>
        <v/>
      </c>
      <c r="R24" s="7" t="n"/>
      <c r="S24" s="111" t="n"/>
    </row>
    <row r="25">
      <c r="A25" s="7" t="n">
        <v>148</v>
      </c>
      <c r="B25" s="7" t="n">
        <v>84280</v>
      </c>
      <c r="C25" s="7" t="inlineStr">
        <is>
          <t>Model Unit</t>
        </is>
      </c>
      <c r="D25" s="40" t="inlineStr">
        <is>
          <t>Concept Walk - Update model</t>
        </is>
      </c>
      <c r="E25" s="67" t="inlineStr">
        <is>
          <t>Capex</t>
        </is>
      </c>
      <c r="F25" s="7" t="inlineStr">
        <is>
          <t>Year 1</t>
        </is>
      </c>
      <c r="G25" s="20" t="n">
        <v>25000</v>
      </c>
      <c r="H25" s="20" t="n">
        <v>0</v>
      </c>
      <c r="I25" s="21">
        <f>G25-H25</f>
        <v/>
      </c>
      <c r="J25" s="8">
        <f>IF(G25=0,0,H25/G25)</f>
        <v/>
      </c>
      <c r="K25" s="35" t="inlineStr">
        <is>
          <t>N/A</t>
        </is>
      </c>
      <c r="L25" s="8">
        <f>MIN(J25,1)</f>
        <v/>
      </c>
      <c r="M25" t="inlineStr">
        <is>
          <t>Concept Walk - Update model</t>
        </is>
      </c>
      <c r="N25" s="7">
        <f>IF(E25="GC","1st Call","Other")</f>
        <v/>
      </c>
      <c r="O25" s="7">
        <f>IF(L25&gt;=1,"Complete",IF(L25&gt;0,"In Progress","Not Started"))</f>
        <v/>
      </c>
      <c r="Q25" s="35">
        <f>IFERROR(MID($A$1,FIND(" acq",$A$1)-4,4)*1,"")</f>
        <v/>
      </c>
      <c r="R25" s="7" t="n"/>
      <c r="S25" s="111" t="n"/>
    </row>
    <row r="26" hidden="1" ht="60" customHeight="1">
      <c r="A26" s="17" t="n">
        <v>21</v>
      </c>
      <c r="B26" s="7" t="n">
        <v>84221</v>
      </c>
      <c r="C26" s="7" t="inlineStr">
        <is>
          <t>Curbing Repairs</t>
        </is>
      </c>
      <c r="D26" s="40" t="inlineStr">
        <is>
          <t>PNA: Curbing Repairs                                                                                                                                           Lender PCA: Damaged curbing and parking blocks were observed in various locations, specifically near the leasing office and central portion of the property. Repair is recommended.</t>
        </is>
      </c>
      <c r="E26" s="41" t="inlineStr">
        <is>
          <t>GC</t>
        </is>
      </c>
      <c r="F26" s="7" t="inlineStr">
        <is>
          <t>Year 1</t>
        </is>
      </c>
      <c r="G26" s="20" t="n">
        <v>24000</v>
      </c>
      <c r="H26" s="20" t="n">
        <v>6480</v>
      </c>
      <c r="I26" s="21">
        <f>G26-H26</f>
        <v/>
      </c>
      <c r="J26" s="8">
        <f>IF(G26=0,0,H26/G26)</f>
        <v/>
      </c>
      <c r="K26" s="35" t="n">
        <v>4</v>
      </c>
      <c r="L26" s="8">
        <f>MIN(J26,1)</f>
        <v/>
      </c>
      <c r="M26" t="inlineStr">
        <is>
          <t>PNA: Curbing Repairs                                                                                                                                           Lender PCA: Damaged curbing and parking b</t>
        </is>
      </c>
      <c r="N26" s="7">
        <f>IF(E26="GC","1st Call","Other")</f>
        <v/>
      </c>
      <c r="O26" s="7">
        <f>IF(L26&gt;=1,"Complete",IF(L26&gt;0,"In Progress","Not Started"))</f>
        <v/>
      </c>
      <c r="Q26" s="35">
        <f>IFERROR(MID($A$1,FIND(" acq",$A$1)-4,4)*1,"")</f>
        <v/>
      </c>
      <c r="R26" s="7" t="n"/>
      <c r="S26" s="131" t="n">
        <v>92635</v>
      </c>
    </row>
    <row r="27" hidden="1">
      <c r="A27" s="7" t="n">
        <v>31</v>
      </c>
      <c r="B27" s="7" t="inlineStr">
        <is>
          <t>84219</t>
        </is>
      </c>
      <c r="C27" s="7" t="inlineStr">
        <is>
          <t>Carports / Garages</t>
        </is>
      </c>
      <c r="D27" s="40" t="inlineStr">
        <is>
          <t>PNA: Repair carports</t>
        </is>
      </c>
      <c r="E27" s="41" t="inlineStr">
        <is>
          <t>GC</t>
        </is>
      </c>
      <c r="F27" s="7" t="inlineStr">
        <is>
          <t>Year 1</t>
        </is>
      </c>
      <c r="G27" s="20" t="n">
        <v>22000</v>
      </c>
      <c r="H27" s="20" t="n">
        <v>6600</v>
      </c>
      <c r="I27" s="21">
        <f>G27-H27</f>
        <v/>
      </c>
      <c r="J27" s="8">
        <f>IF(G27=0,0,H27/G27)</f>
        <v/>
      </c>
      <c r="K27" s="35" t="n">
        <v>3</v>
      </c>
      <c r="L27" s="8">
        <f>MIN(J27,1)</f>
        <v/>
      </c>
      <c r="M27" t="inlineStr">
        <is>
          <t>PNA: Repair carports</t>
        </is>
      </c>
      <c r="N27" s="7">
        <f>IF(E27="GC","1st Call","Other")</f>
        <v/>
      </c>
      <c r="O27" s="7">
        <f>IF(L27&gt;=1,"Complete",IF(L27&gt;0,"In Progress","Not Started"))</f>
        <v/>
      </c>
      <c r="Q27" s="35">
        <f>IFERROR(MID($A$1,FIND(" acq",$A$1)-4,4)*1,"")</f>
        <v/>
      </c>
      <c r="R27" s="7" t="n"/>
      <c r="S27" s="111" t="n"/>
    </row>
    <row r="28" hidden="1">
      <c r="A28" s="17" t="n">
        <v>55</v>
      </c>
      <c r="B28" s="7" t="inlineStr">
        <is>
          <t>84202</t>
        </is>
      </c>
      <c r="C28" s="7" t="inlineStr">
        <is>
          <t>Gutters &amp; downspouts</t>
        </is>
      </c>
      <c r="D28" s="40" t="inlineStr">
        <is>
          <t>PNA: Clean and repatch gutters throughout property</t>
        </is>
      </c>
      <c r="E28" s="41" t="inlineStr">
        <is>
          <t>GC</t>
        </is>
      </c>
      <c r="F28" s="7" t="inlineStr">
        <is>
          <t>Year 1</t>
        </is>
      </c>
      <c r="G28" s="20" t="n">
        <v>21000</v>
      </c>
      <c r="H28" s="20" t="n">
        <v>6300</v>
      </c>
      <c r="I28" s="21">
        <f>G28-H28</f>
        <v/>
      </c>
      <c r="J28" s="8">
        <f>IF(G28=0,0,H28/G28)</f>
        <v/>
      </c>
      <c r="K28" s="35" t="n">
        <v>3</v>
      </c>
      <c r="L28" s="8">
        <f>MIN(J28,1)</f>
        <v/>
      </c>
      <c r="M28" t="inlineStr">
        <is>
          <t>PNA: Clean and repatch gutters throughout property</t>
        </is>
      </c>
      <c r="N28" s="7">
        <f>IF(E28="GC","1st Call","Other")</f>
        <v/>
      </c>
      <c r="O28" s="7">
        <f>IF(L28&gt;=1,"Complete",IF(L28&gt;0,"In Progress","Not Started"))</f>
        <v/>
      </c>
      <c r="Q28" s="35">
        <f>IFERROR(MID($A$1,FIND(" acq",$A$1)-4,4)*1,"")</f>
        <v/>
      </c>
      <c r="R28" s="7" t="n"/>
      <c r="S28" s="111" t="n"/>
    </row>
    <row r="29" hidden="1">
      <c r="A29" s="7" t="n">
        <v>43</v>
      </c>
      <c r="B29" s="7" t="inlineStr">
        <is>
          <t>84114</t>
        </is>
      </c>
      <c r="C29" s="7" t="inlineStr">
        <is>
          <t>Repair exterior stair treads and stringers</t>
        </is>
      </c>
      <c r="D29" s="40" t="inlineStr">
        <is>
          <t>PNA: inspect and secure railings on cat walks</t>
        </is>
      </c>
      <c r="E29" s="41" t="inlineStr">
        <is>
          <t>GC</t>
        </is>
      </c>
      <c r="F29" s="7" t="inlineStr">
        <is>
          <t>Year 1</t>
        </is>
      </c>
      <c r="G29" s="20" t="n">
        <v>20000</v>
      </c>
      <c r="H29" s="20" t="n">
        <v>6000</v>
      </c>
      <c r="I29" s="21">
        <f>G29-H29</f>
        <v/>
      </c>
      <c r="J29" s="8">
        <f>IF(G29=0,0,H29/G29)</f>
        <v/>
      </c>
      <c r="K29" s="35" t="n">
        <v>3</v>
      </c>
      <c r="L29" s="8">
        <f>MIN(J29,1)</f>
        <v/>
      </c>
      <c r="M29" t="inlineStr">
        <is>
          <t>PNA: inspect and secure railings on cat walks</t>
        </is>
      </c>
      <c r="N29" s="7">
        <f>IF(E29="GC","1st Call","Other")</f>
        <v/>
      </c>
      <c r="O29" s="7">
        <f>IF(L29&gt;=1,"Complete",IF(L29&gt;0,"In Progress","Not Started"))</f>
        <v/>
      </c>
      <c r="Q29" s="35">
        <f>IFERROR(MID($A$1,FIND(" acq",$A$1)-4,4)*1,"")</f>
        <v/>
      </c>
      <c r="R29" s="7" t="n"/>
      <c r="S29" s="111" t="n"/>
    </row>
    <row r="30" hidden="1">
      <c r="A30" s="17" t="n">
        <v>56</v>
      </c>
      <c r="B30" s="7" t="inlineStr">
        <is>
          <t>84433</t>
        </is>
      </c>
      <c r="C30" s="7" t="inlineStr">
        <is>
          <t xml:space="preserve">Sealants &amp; caulking </t>
        </is>
      </c>
      <c r="D30" s="40" t="inlineStr">
        <is>
          <t>PNA: At band boards</t>
        </is>
      </c>
      <c r="E30" s="41" t="inlineStr">
        <is>
          <t>GC</t>
        </is>
      </c>
      <c r="F30" s="7" t="inlineStr">
        <is>
          <t>Year 1</t>
        </is>
      </c>
      <c r="G30" s="20" t="n">
        <v>20000</v>
      </c>
      <c r="H30" s="20" t="n">
        <v>12000</v>
      </c>
      <c r="I30" s="21">
        <f>G30-H30</f>
        <v/>
      </c>
      <c r="J30" s="8">
        <f>IF(G30=0,0,H30/G30)</f>
        <v/>
      </c>
      <c r="K30" s="35" t="n">
        <v>2</v>
      </c>
      <c r="L30" s="8">
        <f>MIN(J30,1)</f>
        <v/>
      </c>
      <c r="M30" t="inlineStr">
        <is>
          <t>PNA: At band boards</t>
        </is>
      </c>
      <c r="N30" s="7">
        <f>IF(E30="GC","1st Call","Other")</f>
        <v/>
      </c>
      <c r="O30" s="7">
        <f>IF(L30&gt;=1,"Complete",IF(L30&gt;0,"In Progress","Not Started"))</f>
        <v/>
      </c>
      <c r="Q30" s="35">
        <f>IFERROR(MID($A$1,FIND(" acq",$A$1)-4,4)*1,"")</f>
        <v/>
      </c>
      <c r="R30" s="7" t="n"/>
      <c r="S30" s="111" t="n"/>
    </row>
    <row r="31">
      <c r="A31" s="7" t="n">
        <v>109</v>
      </c>
      <c r="B31" s="7" t="inlineStr">
        <is>
          <t>84239</t>
        </is>
      </c>
      <c r="C31" s="7" t="inlineStr">
        <is>
          <t>Fire Stops</t>
        </is>
      </c>
      <c r="D31" s="40" t="inlineStr">
        <is>
          <t>Fire Stops</t>
        </is>
      </c>
      <c r="E31" s="67" t="inlineStr">
        <is>
          <t>Capex</t>
        </is>
      </c>
      <c r="F31" s="7" t="inlineStr">
        <is>
          <t>Year 1</t>
        </is>
      </c>
      <c r="G31" s="20" t="n">
        <v>19600</v>
      </c>
      <c r="H31" s="20" t="n">
        <v>0</v>
      </c>
      <c r="I31" s="21">
        <f>G31-H31</f>
        <v/>
      </c>
      <c r="J31" s="8">
        <f>IF(G31=0,0,H31/G31)</f>
        <v/>
      </c>
      <c r="K31" s="35" t="inlineStr">
        <is>
          <t>N/A</t>
        </is>
      </c>
      <c r="L31" s="8">
        <f>MIN(J31,1)</f>
        <v/>
      </c>
      <c r="M31" t="inlineStr">
        <is>
          <t>Fire Stops</t>
        </is>
      </c>
      <c r="N31" s="7">
        <f>IF(E31="GC","1st Call","Other")</f>
        <v/>
      </c>
      <c r="O31" s="7">
        <f>IF(L31&gt;=1,"Complete",IF(L31&gt;0,"In Progress","Not Started"))</f>
        <v/>
      </c>
      <c r="Q31" s="35">
        <f>IFERROR(MID($A$1,FIND(" acq",$A$1)-4,4)*1,"")</f>
        <v/>
      </c>
      <c r="R31" s="7" t="n"/>
      <c r="S31" s="111" t="n"/>
    </row>
    <row r="32" hidden="1" ht="45" customHeight="1">
      <c r="A32" s="17" t="n">
        <v>32</v>
      </c>
      <c r="B32" s="7" t="inlineStr">
        <is>
          <t>84111</t>
        </is>
      </c>
      <c r="C32" s="7" t="inlineStr">
        <is>
          <t>Dumpster enclosures</t>
        </is>
      </c>
      <c r="D32" s="40" t="inlineStr">
        <is>
          <t>PNA - Repair dumpster enclosures.                                                                                              Lender PCA: The solid waste compactor enclosure fencing was damaged. Repair is recommended.</t>
        </is>
      </c>
      <c r="E32" s="41" t="inlineStr">
        <is>
          <t>GC</t>
        </is>
      </c>
      <c r="F32" s="7" t="inlineStr">
        <is>
          <t>Year 1</t>
        </is>
      </c>
      <c r="G32" s="20" t="n">
        <v>18000</v>
      </c>
      <c r="H32" s="20" t="n">
        <v>5400</v>
      </c>
      <c r="I32" s="21">
        <f>G32-H32</f>
        <v/>
      </c>
      <c r="J32" s="8">
        <f>IF(G32=0,0,H32/G32)</f>
        <v/>
      </c>
      <c r="K32" s="35" t="n">
        <v>3</v>
      </c>
      <c r="L32" s="8">
        <f>MIN(J32,1)</f>
        <v/>
      </c>
      <c r="M32" t="inlineStr">
        <is>
          <t>PNA - Repair dumpster enclosures.                                                                                              Lender PCA: The solid waste compactor enclosure fencing was damaged. Repa</t>
        </is>
      </c>
      <c r="N32" s="7">
        <f>IF(E32="GC","1st Call","Other")</f>
        <v/>
      </c>
      <c r="O32" s="7">
        <f>IF(L32&gt;=1,"Complete",IF(L32&gt;0,"In Progress","Not Started"))</f>
        <v/>
      </c>
      <c r="Q32" s="35">
        <f>IFERROR(MID($A$1,FIND(" acq",$A$1)-4,4)*1,"")</f>
        <v/>
      </c>
      <c r="R32" s="7" t="n"/>
      <c r="S32" s="131" t="n">
        <v>92635</v>
      </c>
    </row>
    <row r="33" hidden="1" ht="30" customHeight="1">
      <c r="A33" s="7" t="n">
        <v>26</v>
      </c>
      <c r="B33" s="7" t="inlineStr">
        <is>
          <t>84205</t>
        </is>
      </c>
      <c r="C33" s="7" t="inlineStr">
        <is>
          <t>Site perimeter fencing</t>
        </is>
      </c>
      <c r="D33" s="40" t="inlineStr">
        <is>
          <t>Concept Walk - Stain streetside perimeter fencing.  Pressure wash interior perimeter fencing to remove moss buildup.</t>
        </is>
      </c>
      <c r="E33" s="41" t="inlineStr">
        <is>
          <t>GC</t>
        </is>
      </c>
      <c r="F33" s="7" t="inlineStr">
        <is>
          <t>Year 1</t>
        </is>
      </c>
      <c r="G33" s="20" t="n">
        <v>16480</v>
      </c>
      <c r="H33" s="20" t="n">
        <v>4944</v>
      </c>
      <c r="I33" s="21">
        <f>G33-H33</f>
        <v/>
      </c>
      <c r="J33" s="8">
        <f>IF(G33=0,0,H33/G33)</f>
        <v/>
      </c>
      <c r="K33" s="35" t="n">
        <v>3</v>
      </c>
      <c r="L33" s="8">
        <f>MIN(J33,1)</f>
        <v/>
      </c>
      <c r="M33" t="inlineStr">
        <is>
          <t>Concept Walk - Stain streetside perimeter fencing.  Pressure wash interior perimeter fencing to remove moss buildup.</t>
        </is>
      </c>
      <c r="N33" s="7">
        <f>IF(E33="GC","1st Call","Other")</f>
        <v/>
      </c>
      <c r="O33" s="7">
        <f>IF(L33&gt;=1,"Complete",IF(L33&gt;0,"In Progress","Not Started"))</f>
        <v/>
      </c>
      <c r="Q33" s="35">
        <f>IFERROR(MID($A$1,FIND(" acq",$A$1)-4,4)*1,"")</f>
        <v/>
      </c>
      <c r="R33" s="7" t="n"/>
      <c r="S33" s="111" t="n"/>
    </row>
    <row r="34">
      <c r="A34" s="17" t="n">
        <v>138</v>
      </c>
      <c r="B34" s="7" t="inlineStr">
        <is>
          <t>84360</t>
        </is>
      </c>
      <c r="C34" s="7" t="inlineStr">
        <is>
          <t>Pool furniture</t>
        </is>
      </c>
      <c r="D34" s="40" t="inlineStr">
        <is>
          <t>Concept Walk - Add pool furniture</t>
        </is>
      </c>
      <c r="E34" s="67" t="inlineStr">
        <is>
          <t>Capex</t>
        </is>
      </c>
      <c r="F34" s="7" t="inlineStr">
        <is>
          <t>Year 1</t>
        </is>
      </c>
      <c r="G34" s="20" t="n">
        <v>15000</v>
      </c>
      <c r="H34" s="20" t="n">
        <v>0</v>
      </c>
      <c r="I34" s="21">
        <f>G34-H34</f>
        <v/>
      </c>
      <c r="J34" s="8">
        <f>IF(G34=0,0,H34/G34)</f>
        <v/>
      </c>
      <c r="K34" s="35" t="inlineStr">
        <is>
          <t>N/A</t>
        </is>
      </c>
      <c r="L34" s="8">
        <f>MIN(J34,1)</f>
        <v/>
      </c>
      <c r="M34" t="inlineStr">
        <is>
          <t>Concept Walk - Add pool furniture</t>
        </is>
      </c>
      <c r="N34" s="7">
        <f>IF(E34="GC","1st Call","Other")</f>
        <v/>
      </c>
      <c r="O34" s="7">
        <f>IF(L34&gt;=1,"Complete",IF(L34&gt;0,"In Progress","Not Started"))</f>
        <v/>
      </c>
      <c r="Q34" s="35">
        <f>IFERROR(MID($A$1,FIND(" acq",$A$1)-4,4)*1,"")</f>
        <v/>
      </c>
      <c r="R34" s="7" t="n"/>
      <c r="S34" s="111" t="n"/>
    </row>
    <row r="35" hidden="1" ht="30" customHeight="1">
      <c r="A35" s="7" t="n">
        <v>146</v>
      </c>
      <c r="B35" s="7" t="inlineStr">
        <is>
          <t>84190</t>
        </is>
      </c>
      <c r="C35" s="7" t="inlineStr">
        <is>
          <t>Fitness Center Remodel</t>
        </is>
      </c>
      <c r="D35" s="40" t="inlineStr">
        <is>
          <t>Concept Walk: placeholder for fitness room/flooring paint in the lobby</t>
        </is>
      </c>
      <c r="E35" s="41" t="inlineStr">
        <is>
          <t>GC</t>
        </is>
      </c>
      <c r="F35" s="7" t="inlineStr">
        <is>
          <t>Year 1</t>
        </is>
      </c>
      <c r="G35" s="20" t="n">
        <v>15000</v>
      </c>
      <c r="H35" s="20" t="n">
        <v>0</v>
      </c>
      <c r="I35" s="21">
        <f>G35-H35</f>
        <v/>
      </c>
      <c r="J35" s="8">
        <f>IF(G35=0,0,H35/G35)</f>
        <v/>
      </c>
      <c r="K35" s="35" t="n">
        <v>4</v>
      </c>
      <c r="L35" s="8">
        <f>MIN(J35,1)</f>
        <v/>
      </c>
      <c r="M35" t="inlineStr">
        <is>
          <t>Concept Walk: placeholder for fitness room/flooring paint in the lobby</t>
        </is>
      </c>
      <c r="N35" s="7">
        <f>IF(E35="GC","1st Call","Other")</f>
        <v/>
      </c>
      <c r="O35" s="7">
        <f>IF(L35&gt;=1,"Complete",IF(L35&gt;0,"In Progress","Not Started"))</f>
        <v/>
      </c>
      <c r="Q35" s="35">
        <f>IFERROR(MID($A$1,FIND(" acq",$A$1)-4,4)*1,"")</f>
        <v/>
      </c>
      <c r="R35" s="7" t="n"/>
      <c r="S35" s="111" t="n"/>
    </row>
    <row r="36" hidden="1" ht="60" customHeight="1">
      <c r="A36" s="17" t="n">
        <v>23</v>
      </c>
      <c r="B36" s="7" t="inlineStr">
        <is>
          <t>84221</t>
        </is>
      </c>
      <c r="C36" s="7" t="inlineStr">
        <is>
          <t>Sidewalks and curbs</t>
        </is>
      </c>
      <c r="D36" s="40" t="inlineStr">
        <is>
          <t>PNA: grind trip hazards                                                                                                                        Lender PCA: Cracking and heaving of concrete sidewalks was observed at several locations, specifically at areas adjacent to Building D. Repair is recommended.</t>
        </is>
      </c>
      <c r="E36" s="41" t="inlineStr">
        <is>
          <t>GC</t>
        </is>
      </c>
      <c r="F36" s="7" t="inlineStr">
        <is>
          <t>Year 1</t>
        </is>
      </c>
      <c r="G36" s="20" t="n">
        <v>14000</v>
      </c>
      <c r="H36" s="20" t="n">
        <v>3780</v>
      </c>
      <c r="I36" s="21">
        <f>G36-H36</f>
        <v/>
      </c>
      <c r="J36" s="8">
        <f>IF(G36=0,0,H36/G36)</f>
        <v/>
      </c>
      <c r="K36" s="35" t="n">
        <v>4</v>
      </c>
      <c r="L36" s="8">
        <f>MIN(J36,1)</f>
        <v/>
      </c>
      <c r="M36" t="inlineStr">
        <is>
          <t>PNA: grind trip hazards                                                                                                                        Lender PCA: Cracking and heaving of concrete sidewalks wa</t>
        </is>
      </c>
      <c r="N36" s="7">
        <f>IF(E36="GC","1st Call","Other")</f>
        <v/>
      </c>
      <c r="O36" s="7">
        <f>IF(L36&gt;=1,"Complete",IF(L36&gt;0,"In Progress","Not Started"))</f>
        <v/>
      </c>
      <c r="Q36" s="35">
        <f>IFERROR(MID($A$1,FIND(" acq",$A$1)-4,4)*1,"")</f>
        <v/>
      </c>
      <c r="R36" s="7" t="n"/>
      <c r="S36" s="131" t="n">
        <v>92360</v>
      </c>
    </row>
    <row r="37" hidden="1">
      <c r="A37" s="7" t="n">
        <v>137</v>
      </c>
      <c r="B37" s="7" t="inlineStr">
        <is>
          <t>84205</t>
        </is>
      </c>
      <c r="C37" s="7" t="inlineStr">
        <is>
          <t>Swimming pool fencing / gates</t>
        </is>
      </c>
      <c r="D37" s="40" t="inlineStr">
        <is>
          <t>PNA - Repair pool fence and gate.</t>
        </is>
      </c>
      <c r="E37" s="41" t="inlineStr">
        <is>
          <t>GC</t>
        </is>
      </c>
      <c r="F37" s="7" t="inlineStr">
        <is>
          <t>Year 1</t>
        </is>
      </c>
      <c r="G37" s="20" t="n">
        <v>14000</v>
      </c>
      <c r="H37" s="20" t="n">
        <v>4200</v>
      </c>
      <c r="I37" s="21">
        <f>G37-H37</f>
        <v/>
      </c>
      <c r="J37" s="8">
        <f>IF(G37=0,0,H37/G37)</f>
        <v/>
      </c>
      <c r="K37" s="35" t="n">
        <v>3</v>
      </c>
      <c r="L37" s="8">
        <f>MIN(J37,1)</f>
        <v/>
      </c>
      <c r="M37" t="inlineStr">
        <is>
          <t>PNA - Repair pool fence and gate.</t>
        </is>
      </c>
      <c r="N37" s="7">
        <f>IF(E37="GC","1st Call","Other")</f>
        <v/>
      </c>
      <c r="O37" s="7">
        <f>IF(L37&gt;=1,"Complete",IF(L37&gt;0,"In Progress","Not Started"))</f>
        <v/>
      </c>
      <c r="Q37" s="35">
        <f>IFERROR(MID($A$1,FIND(" acq",$A$1)-4,4)*1,"")</f>
        <v/>
      </c>
      <c r="R37" s="7" t="n"/>
      <c r="S37" s="111" t="n"/>
    </row>
    <row r="38">
      <c r="A38" s="17" t="n">
        <v>149</v>
      </c>
      <c r="B38" s="7" t="n">
        <v>83375</v>
      </c>
      <c r="C38" s="7" t="inlineStr">
        <is>
          <t>Golf Carts</t>
        </is>
      </c>
      <c r="D38" s="40" t="inlineStr">
        <is>
          <t>Concept Walk: need to purchase two new golf carts</t>
        </is>
      </c>
      <c r="E38" s="67" t="inlineStr">
        <is>
          <t>Capex</t>
        </is>
      </c>
      <c r="F38" s="7" t="inlineStr">
        <is>
          <t>Year 1</t>
        </is>
      </c>
      <c r="G38" s="20" t="n">
        <v>12500</v>
      </c>
      <c r="H38" s="20" t="n">
        <v>0</v>
      </c>
      <c r="I38" s="21">
        <f>G38-H38</f>
        <v/>
      </c>
      <c r="J38" s="8">
        <f>IF(G38=0,0,H38/G38)</f>
        <v/>
      </c>
      <c r="K38" s="35" t="inlineStr">
        <is>
          <t>N/A</t>
        </is>
      </c>
      <c r="L38" s="8">
        <f>MIN(J38,1)</f>
        <v/>
      </c>
      <c r="M38" t="inlineStr">
        <is>
          <t>Concept Walk: need to purchase two new golf carts</t>
        </is>
      </c>
      <c r="N38" s="7">
        <f>IF(E38="GC","1st Call","Other")</f>
        <v/>
      </c>
      <c r="O38" s="7">
        <f>IF(L38&gt;=1,"Complete",IF(L38&gt;0,"In Progress","Not Started"))</f>
        <v/>
      </c>
      <c r="Q38" s="35">
        <f>IFERROR(MID($A$1,FIND(" acq",$A$1)-4,4)*1,"")</f>
        <v/>
      </c>
      <c r="S38" s="112" t="n"/>
    </row>
    <row r="39" hidden="1">
      <c r="A39" s="7" t="n">
        <v>68</v>
      </c>
      <c r="B39" s="7" t="inlineStr">
        <is>
          <t>84206</t>
        </is>
      </c>
      <c r="C39" s="7" t="inlineStr">
        <is>
          <t>Repair / replace wood trim</t>
        </is>
      </c>
      <c r="D39" s="40" t="inlineStr">
        <is>
          <t>PNA: R&amp;R rotted wood trim and paint to match</t>
        </is>
      </c>
      <c r="E39" s="41" t="inlineStr">
        <is>
          <t>GC</t>
        </is>
      </c>
      <c r="F39" s="7" t="inlineStr">
        <is>
          <t>Year 1</t>
        </is>
      </c>
      <c r="G39" s="20" t="n">
        <v>10000</v>
      </c>
      <c r="H39" s="20" t="n">
        <v>3000</v>
      </c>
      <c r="I39" s="21">
        <f>G39-H39</f>
        <v/>
      </c>
      <c r="J39" s="8">
        <f>IF(G39=0,0,H39/G39)</f>
        <v/>
      </c>
      <c r="K39" s="35" t="n">
        <v>3</v>
      </c>
      <c r="L39" s="18">
        <f>MIN(J39,1)</f>
        <v/>
      </c>
      <c r="M39" s="48" t="inlineStr">
        <is>
          <t>PNA: R&amp;R rotted wood trim and paint to match</t>
        </is>
      </c>
      <c r="N39" s="48">
        <f>IF(E39="GC","1st Call","Other")</f>
        <v/>
      </c>
      <c r="O39" s="48">
        <f>IF(L39&gt;=1,"Complete",IF(L39&gt;0,"In Progress","Not Started"))</f>
        <v/>
      </c>
      <c r="P39" s="48" t="n"/>
      <c r="Q39" s="70">
        <f>IFERROR(MID($A$1,FIND(" acq",$A$1)-4,4)*1,"")</f>
        <v/>
      </c>
      <c r="S39" s="112" t="n"/>
    </row>
    <row r="40" hidden="1">
      <c r="A40" s="17" t="n">
        <v>52</v>
      </c>
      <c r="B40" s="7" t="inlineStr">
        <is>
          <t>84433</t>
        </is>
      </c>
      <c r="C40" s="7" t="inlineStr">
        <is>
          <t>Roof treatment / cleaning</t>
        </is>
      </c>
      <c r="D40" s="40" t="inlineStr">
        <is>
          <t>PNA: Flashing</t>
        </is>
      </c>
      <c r="E40" s="41" t="inlineStr">
        <is>
          <t>GC</t>
        </is>
      </c>
      <c r="F40" s="7" t="inlineStr">
        <is>
          <t>Year 1</t>
        </is>
      </c>
      <c r="G40" s="20" t="n">
        <v>9800</v>
      </c>
      <c r="H40" s="20" t="n">
        <v>3880</v>
      </c>
      <c r="I40" s="21">
        <f>G40-H40</f>
        <v/>
      </c>
      <c r="J40" s="8">
        <f>IF(G40=0,0,H40/G40)</f>
        <v/>
      </c>
      <c r="K40" s="35" t="n">
        <v>3</v>
      </c>
      <c r="L40" s="8">
        <f>MIN(J40,1)</f>
        <v/>
      </c>
      <c r="M40" t="inlineStr">
        <is>
          <t>PNA: Flashing</t>
        </is>
      </c>
      <c r="N40" s="7">
        <f>IF(E40="GC","1st Call","Other")</f>
        <v/>
      </c>
      <c r="O40" s="7">
        <f>IF(L40&gt;=1,"Complete",IF(L40&gt;0,"In Progress","Not Started"))</f>
        <v/>
      </c>
      <c r="Q40" s="35">
        <f>IFERROR(MID($A$1,FIND(" acq",$A$1)-4,4)*1,"")</f>
        <v/>
      </c>
      <c r="S40" s="112" t="n"/>
    </row>
    <row r="41" ht="30" customHeight="1">
      <c r="A41" s="7" t="n">
        <v>150</v>
      </c>
      <c r="B41" s="7" t="n">
        <v>84102</v>
      </c>
      <c r="C41" s="7" t="inlineStr">
        <is>
          <t>Shed (Storage Space)</t>
        </is>
      </c>
      <c r="D41" s="40" t="inlineStr">
        <is>
          <t>Concept Walk: The current shop is only 8x8 and lacks adequate storage space.</t>
        </is>
      </c>
      <c r="E41" s="69" t="inlineStr">
        <is>
          <t>PMC</t>
        </is>
      </c>
      <c r="F41" s="7" t="inlineStr">
        <is>
          <t>Year 1</t>
        </is>
      </c>
      <c r="G41" s="20" t="n">
        <v>7500</v>
      </c>
      <c r="H41" s="20" t="n">
        <v>0</v>
      </c>
      <c r="I41" s="21">
        <f>G41-H41</f>
        <v/>
      </c>
      <c r="J41" s="8">
        <f>IF(G41=0,0,H41/G41)</f>
        <v/>
      </c>
      <c r="K41" s="35" t="inlineStr">
        <is>
          <t>N/A</t>
        </is>
      </c>
      <c r="L41" s="8">
        <f>MIN(J41,1)</f>
        <v/>
      </c>
      <c r="M41" t="inlineStr">
        <is>
          <t>Concept Walk: The current shop is only 8x8 and lacks adequate storage space.</t>
        </is>
      </c>
      <c r="N41" s="7">
        <f>IF(E41="GC","1st Call","Other")</f>
        <v/>
      </c>
      <c r="O41" s="7">
        <f>IF(L41&gt;=1,"Complete",IF(L41&gt;0,"In Progress","Not Started"))</f>
        <v/>
      </c>
      <c r="Q41" s="35">
        <f>IFERROR(MID($A$1,FIND(" acq",$A$1)-4,4)*1,"")</f>
        <v/>
      </c>
      <c r="S41" s="112" t="n"/>
    </row>
    <row r="42" hidden="1" ht="90" customHeight="1">
      <c r="A42" s="17" t="n">
        <v>133</v>
      </c>
      <c r="B42" s="7" t="inlineStr">
        <is>
          <t>84095</t>
        </is>
      </c>
      <c r="C42" s="7" t="inlineStr">
        <is>
          <t>Swimming pool coping and tile</t>
        </is>
      </c>
      <c r="D42" s="40" t="inlineStr">
        <is>
          <t>Lender PCA: The pool and spa were down at the time of the site visit. Management reported the pool/spa area was closed due to a roof leak and microbial growth observed at the ceiling over the pool. It is recommended that following roof repair, all affected materials are removed, underlying substrates cleaned and dried and all finishes repaired.</t>
        </is>
      </c>
      <c r="E42" s="41" t="inlineStr">
        <is>
          <t>GC</t>
        </is>
      </c>
      <c r="F42" s="7" t="inlineStr">
        <is>
          <t>Year 1</t>
        </is>
      </c>
      <c r="G42" s="20" t="n">
        <v>5000</v>
      </c>
      <c r="H42" s="20" t="n">
        <v>0</v>
      </c>
      <c r="I42" s="21">
        <f>G42-H42</f>
        <v/>
      </c>
      <c r="J42" s="8">
        <f>IF(G42=0,0,H42/G42)</f>
        <v/>
      </c>
      <c r="K42" s="35" t="n">
        <v>4</v>
      </c>
      <c r="L42" s="8">
        <f>MIN(J42,1)</f>
        <v/>
      </c>
      <c r="M42" t="inlineStr">
        <is>
          <t>Lender PCA: The pool and spa were down at the time of the site visit. Management reported the pool/spa area was closed due to a roof leak and microbial growth observed at the ceiling over the pool. It</t>
        </is>
      </c>
      <c r="N42" s="7">
        <f>IF(E42="GC","1st Call","Other")</f>
        <v/>
      </c>
      <c r="O42" s="7">
        <f>IF(L42&gt;=1,"Complete",IF(L42&gt;0,"In Progress","Not Started"))</f>
        <v/>
      </c>
      <c r="Q42" s="35">
        <f>IFERROR(MID($A$1,FIND(" acq",$A$1)-4,4)*1,"")</f>
        <v/>
      </c>
      <c r="S42" s="132" t="n">
        <v>92635</v>
      </c>
    </row>
    <row r="43" hidden="1">
      <c r="A43" s="7" t="n">
        <v>73</v>
      </c>
      <c r="B43" s="7" t="inlineStr">
        <is>
          <t>84120</t>
        </is>
      </c>
      <c r="C43" s="7" t="inlineStr">
        <is>
          <t>Patio yard enclosures</t>
        </is>
      </c>
      <c r="D43" s="40" t="inlineStr">
        <is>
          <t>Concept Walk - Installation of patior fencing where applicable</t>
        </is>
      </c>
      <c r="E43" s="41" t="inlineStr">
        <is>
          <t>GC</t>
        </is>
      </c>
      <c r="F43" s="7" t="inlineStr">
        <is>
          <t>Year 1</t>
        </is>
      </c>
      <c r="G43" s="20" t="n">
        <v>3600</v>
      </c>
      <c r="H43" s="20" t="n">
        <v>0</v>
      </c>
      <c r="I43" s="21">
        <f>G43-H43</f>
        <v/>
      </c>
      <c r="J43" s="8">
        <f>IF(G43=0,0,H43/G43)</f>
        <v/>
      </c>
      <c r="K43" s="35" t="n">
        <v>4</v>
      </c>
      <c r="L43" s="8">
        <f>MIN(J43,1)</f>
        <v/>
      </c>
      <c r="M43" t="inlineStr">
        <is>
          <t>Concept Walk - Installation of patior fencing where applicable</t>
        </is>
      </c>
      <c r="N43" s="7">
        <f>IF(E43="GC","1st Call","Other")</f>
        <v/>
      </c>
      <c r="O43" s="7">
        <f>IF(L43&gt;=1,"Complete",IF(L43&gt;0,"In Progress","Not Started"))</f>
        <v/>
      </c>
      <c r="Q43" s="35">
        <f>IFERROR(MID($A$1,FIND(" acq",$A$1)-4,4)*1,"")</f>
        <v/>
      </c>
      <c r="S43" s="112" t="n"/>
    </row>
    <row r="44" ht="90" customHeight="1">
      <c r="A44" s="17" t="n">
        <v>123</v>
      </c>
      <c r="B44" s="7" t="inlineStr">
        <is>
          <t>84211</t>
        </is>
      </c>
      <c r="C44" s="7" t="inlineStr">
        <is>
          <t>Security/ fire alarm systems</t>
        </is>
      </c>
      <c r="D44" s="40" t="inlineStr">
        <is>
          <t>Lender PCA: Valid inspection certificates were affixed to the fire sprinklers dated September 2025. While the systems were operational, several risers had warnings listing deficiencies, including access was not provided to the units at the time of the inspection. Repair of these items and re-certification is recommended.</t>
        </is>
      </c>
      <c r="E44" s="69" t="inlineStr">
        <is>
          <t>PMC</t>
        </is>
      </c>
      <c r="F44" s="7" t="inlineStr">
        <is>
          <t>Year 1</t>
        </is>
      </c>
      <c r="G44" s="20" t="n">
        <v>1500</v>
      </c>
      <c r="H44" s="20" t="n">
        <v>0</v>
      </c>
      <c r="I44" s="21">
        <f>G44-H44</f>
        <v/>
      </c>
      <c r="J44" s="8">
        <f>IF(G44=0,0,H44/G44)</f>
        <v/>
      </c>
      <c r="K44" s="35" t="inlineStr">
        <is>
          <t>N/A</t>
        </is>
      </c>
      <c r="L44" s="8">
        <f>MIN(J44,1)</f>
        <v/>
      </c>
      <c r="M44" t="inlineStr">
        <is>
          <t>Lender PCA: Valid inspection certificates were affixed to the fire sprinklers dated September 2025. While the systems were operational, several risers had warnings listing deficiencies, including acce</t>
        </is>
      </c>
      <c r="N44" s="7">
        <f>IF(E44="GC","1st Call","Other")</f>
        <v/>
      </c>
      <c r="O44" s="7">
        <f>IF(L44&gt;=1,"Complete",IF(L44&gt;0,"In Progress","Not Started"))</f>
        <v/>
      </c>
      <c r="Q44" s="35">
        <f>IFERROR(MID($A$1,FIND(" acq",$A$1)-4,4)*1,"")</f>
        <v/>
      </c>
      <c r="S44" s="132" t="n">
        <v>92360</v>
      </c>
    </row>
    <row r="45">
      <c r="D45" s="40" t="n"/>
      <c r="E45" s="69" t="n"/>
      <c r="G45" s="20" t="n"/>
      <c r="H45" s="20" t="n"/>
      <c r="I45" s="21" t="n"/>
      <c r="J45" s="8" t="n"/>
      <c r="K45" s="35" t="n"/>
      <c r="S45" s="112" t="n"/>
    </row>
    <row r="46">
      <c r="C46" s="48" t="inlineStr">
        <is>
          <t>PROJECTS subtotal (excl. contingency/CM fee)</t>
        </is>
      </c>
      <c r="E46" s="68" t="n"/>
      <c r="G46" s="22">
        <f>SUM(G5:G44)</f>
        <v/>
      </c>
      <c r="H46" s="22">
        <f>SUM(H5:H44)</f>
        <v/>
      </c>
      <c r="I46" s="22">
        <f>SUM(I5:I44)</f>
        <v/>
      </c>
      <c r="J46" s="18">
        <f>IF(G46=0,0,H46/G46)</f>
        <v/>
      </c>
      <c r="K46" s="35" t="n"/>
      <c r="L46" s="8">
        <f>MIN(J46,1)</f>
        <v/>
      </c>
      <c r="O46" s="7">
        <f>IF(L46&gt;=1,"Complete",IF(L46&gt;0,"In Progress","Not Started"))</f>
        <v/>
      </c>
      <c r="S46" s="112" t="n"/>
    </row>
    <row r="47">
      <c r="E47" s="52" t="n"/>
      <c r="K47" s="35" t="n"/>
      <c r="S47" s="112" t="n"/>
    </row>
    <row r="48">
      <c r="A48" s="7" t="n">
        <v>154</v>
      </c>
      <c r="B48" s="7" t="n">
        <v>85305</v>
      </c>
      <c r="C48" s="7" t="inlineStr">
        <is>
          <t>Construction Management Fee</t>
        </is>
      </c>
      <c r="D48" s="40" t="inlineStr">
        <is>
          <t>CM Fee</t>
        </is>
      </c>
      <c r="E48" s="67" t="inlineStr">
        <is>
          <t>CMF</t>
        </is>
      </c>
      <c r="F48" s="15" t="inlineStr">
        <is>
          <t>CM Fee</t>
        </is>
      </c>
      <c r="G48" s="20" t="n">
        <v>70328</v>
      </c>
      <c r="H48" s="20" t="n">
        <v>0</v>
      </c>
      <c r="I48" s="21" t="n">
        <v>70328</v>
      </c>
      <c r="J48" s="8">
        <f>IF(G48=0,0,H48/G48)</f>
        <v/>
      </c>
      <c r="K48" s="35" t="inlineStr">
        <is>
          <t>N/A</t>
        </is>
      </c>
      <c r="L48" s="8">
        <f>MIN(J48,1)</f>
        <v/>
      </c>
      <c r="M48" t="inlineStr">
        <is>
          <t>CM Fee</t>
        </is>
      </c>
      <c r="N48" s="7">
        <f>IF(E48="GC","1st Call","Other")</f>
        <v/>
      </c>
      <c r="O48" s="7">
        <f>IF(L48&gt;=1,"Complete",IF(L48&gt;0,"In Progress","Not Started"))</f>
        <v/>
      </c>
      <c r="Q48" s="35">
        <f>IFERROR(MID($A$1,FIND(" acq",$A$1)-4,4)*1,"")</f>
        <v/>
      </c>
      <c r="S48" s="112" t="n"/>
    </row>
    <row r="49">
      <c r="A49" s="7" t="n">
        <v>153</v>
      </c>
      <c r="B49" s="7" t="inlineStr">
        <is>
          <t>84510</t>
        </is>
      </c>
      <c r="C49" s="7" t="inlineStr">
        <is>
          <t>Contingency</t>
        </is>
      </c>
      <c r="D49" s="40" t="inlineStr">
        <is>
          <t>Contingency Amount</t>
        </is>
      </c>
      <c r="E49" s="67" t="inlineStr">
        <is>
          <t>CON</t>
        </is>
      </c>
      <c r="F49" s="15" t="inlineStr">
        <is>
          <t>Contingency</t>
        </is>
      </c>
      <c r="G49" s="20" t="n">
        <v>66979</v>
      </c>
      <c r="H49" s="20" t="n">
        <v>0</v>
      </c>
      <c r="I49" s="21" t="n">
        <v>66979</v>
      </c>
      <c r="J49" s="8">
        <f>IF(G49=0,0,H49/G49)</f>
        <v/>
      </c>
      <c r="K49" s="35" t="inlineStr">
        <is>
          <t>N/A</t>
        </is>
      </c>
      <c r="L49" s="8">
        <f>MIN(J49,1)</f>
        <v/>
      </c>
      <c r="M49" t="inlineStr">
        <is>
          <t>Contingency Amount</t>
        </is>
      </c>
      <c r="N49" s="7">
        <f>IF(E49="GC","1st Call","Other")</f>
        <v/>
      </c>
      <c r="O49" s="7">
        <f>IF(L49&gt;=1,"Complete",IF(L49&gt;0,"In Progress","Not Started"))</f>
        <v/>
      </c>
      <c r="Q49" s="35">
        <f>IFERROR(MID($A$1,FIND(" acq",$A$1)-4,4)*1,"")</f>
        <v/>
      </c>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6">
    <filterColumn colId="4" hiddenButton="0" showButton="1">
      <filters blank="1">
        <filter val="Capex"/>
        <filter val="PMC"/>
      </filters>
    </filterColumn>
  </autoFilter>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T173"/>
  <sheetViews>
    <sheetView zoomScaleNormal="100" workbookViewId="0">
      <pane xSplit="2" ySplit="4" topLeftCell="D5" activePane="bottomRight" state="frozen"/>
      <selection activeCell="K10" sqref="K10"/>
      <selection pane="topRight" activeCell="K10" sqref="K10"/>
      <selection pane="bottomLeft" activeCell="K10" sqref="K10"/>
      <selection pane="bottomRight"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Willow Lakes — 2026 acq · GC pay app</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ht="75" customHeight="1">
      <c r="A5" s="7" t="n">
        <v>15</v>
      </c>
      <c r="B5" s="7" t="inlineStr">
        <is>
          <t>84303.0</t>
        </is>
      </c>
      <c r="C5" s="7" t="inlineStr">
        <is>
          <t>Landscape Enhancements</t>
        </is>
      </c>
      <c r="D5" s="40" t="inlineStr">
        <is>
          <t>Tree trim, Increasing by 50K for curb appeal based on concept walk 
LPCA - Tree branches were observed in contact at Building 19. Dead hedges observed in parking islands on the northeast of property.</t>
        </is>
      </c>
      <c r="E5" s="67" t="inlineStr">
        <is>
          <t>Capex</t>
        </is>
      </c>
      <c r="F5" s="7" t="inlineStr">
        <is>
          <t>Year 1</t>
        </is>
      </c>
      <c r="G5" s="20" t="n">
        <v>95000</v>
      </c>
      <c r="H5" s="20" t="n">
        <v>0</v>
      </c>
      <c r="I5" s="21">
        <f>G5-H5</f>
        <v/>
      </c>
      <c r="J5" s="8">
        <f>IF(G5=0,0,H5/G5)</f>
        <v/>
      </c>
      <c r="K5" s="35" t="inlineStr">
        <is>
          <t>N/A</t>
        </is>
      </c>
      <c r="L5" s="8">
        <f>MIN(J5,1)</f>
        <v/>
      </c>
      <c r="M5" t="inlineStr">
        <is>
          <t>Tree trim, Increasing by 50K for curb appeal based on concept walk 
LPCA - Tree branches were observed in contact at Building 19. Dead hedges observed in parking islands on the northeast of property.</t>
        </is>
      </c>
      <c r="N5" s="7">
        <f>IF(E5="GC","1st Call","Other")</f>
        <v/>
      </c>
      <c r="O5" s="7">
        <f>IF(L5&gt;=1,"Complete",IF(L5&gt;0,"In Progress","Not Started"))</f>
        <v/>
      </c>
      <c r="Q5" s="35">
        <f>IFERROR(MID($A$1,FIND(" acq",$A$1)-4,4)*1,"")</f>
        <v/>
      </c>
      <c r="R5" s="7" t="n"/>
      <c r="S5" s="131" t="n">
        <v>46470</v>
      </c>
    </row>
    <row r="6">
      <c r="A6" s="17" t="n">
        <v>22</v>
      </c>
      <c r="B6" s="7" t="inlineStr">
        <is>
          <t>84221.0</t>
        </is>
      </c>
      <c r="C6" s="7" t="inlineStr">
        <is>
          <t>Concrete Curb/Sidewalk</t>
        </is>
      </c>
      <c r="D6" s="40" t="inlineStr">
        <is>
          <t>Repair 2000 sq ft of concrete</t>
        </is>
      </c>
      <c r="E6" s="41" t="inlineStr">
        <is>
          <t>GC</t>
        </is>
      </c>
      <c r="F6" s="7" t="inlineStr">
        <is>
          <t>Year 1</t>
        </is>
      </c>
      <c r="G6" s="20" t="n">
        <v>70000</v>
      </c>
      <c r="H6" s="20" t="n">
        <v>96000</v>
      </c>
      <c r="I6" s="21">
        <f>G6-H6</f>
        <v/>
      </c>
      <c r="J6" s="8">
        <f>IF(G6=0,0,H6/G6)</f>
        <v/>
      </c>
      <c r="K6" s="35" t="n">
        <v>0</v>
      </c>
      <c r="L6" s="8">
        <f>MIN(J6,1)</f>
        <v/>
      </c>
      <c r="M6" t="inlineStr">
        <is>
          <t>Repair 2000 sq ft of concrete</t>
        </is>
      </c>
      <c r="N6" s="7">
        <f>IF(E6="GC","1st Call","Other")</f>
        <v/>
      </c>
      <c r="O6" s="7">
        <f>IF(L6&gt;=1,"Complete",IF(L6&gt;0,"In Progress","Not Started"))</f>
        <v/>
      </c>
      <c r="Q6" s="35">
        <f>IFERROR(MID($A$1,FIND(" acq",$A$1)-4,4)*1,"")</f>
        <v/>
      </c>
      <c r="R6" s="7" t="n"/>
      <c r="S6" s="111" t="n"/>
    </row>
    <row r="7" ht="30" customHeight="1">
      <c r="A7" s="7" t="n">
        <v>131</v>
      </c>
      <c r="B7" s="7" t="inlineStr">
        <is>
          <t>84360.0</t>
        </is>
      </c>
      <c r="C7" s="7" t="inlineStr">
        <is>
          <t>Pool Area Remodel</t>
        </is>
      </c>
      <c r="D7" s="40" t="inlineStr">
        <is>
          <t>Refresh area with color and furniture. Split between the two pools</t>
        </is>
      </c>
      <c r="E7" s="67" t="inlineStr">
        <is>
          <t>Capex</t>
        </is>
      </c>
      <c r="F7" s="7" t="inlineStr">
        <is>
          <t>Year 1</t>
        </is>
      </c>
      <c r="G7" s="20" t="n">
        <v>60000</v>
      </c>
      <c r="H7" s="20" t="n">
        <v>49907</v>
      </c>
      <c r="I7" s="21">
        <f>G7-H7</f>
        <v/>
      </c>
      <c r="J7" s="8">
        <f>IF(G7=0,0,H7/G7)</f>
        <v/>
      </c>
      <c r="K7" s="35" t="inlineStr">
        <is>
          <t>N/A</t>
        </is>
      </c>
      <c r="L7" s="8">
        <f>MIN(J7,1)</f>
        <v/>
      </c>
      <c r="M7" t="inlineStr">
        <is>
          <t>Refresh area with color and furniture. Split between the two pools</t>
        </is>
      </c>
      <c r="N7" s="7">
        <f>IF(E7="GC","1st Call","Other")</f>
        <v/>
      </c>
      <c r="O7" s="7">
        <f>IF(L7&gt;=1,"Complete",IF(L7&gt;0,"In Progress","Not Started"))</f>
        <v/>
      </c>
      <c r="Q7" s="35">
        <f>IFERROR(MID($A$1,FIND(" acq",$A$1)-4,4)*1,"")</f>
        <v/>
      </c>
      <c r="R7" s="7" t="n"/>
      <c r="S7" s="111" t="n"/>
    </row>
    <row r="8">
      <c r="A8" s="17" t="n">
        <v>166</v>
      </c>
      <c r="B8" s="7" t="inlineStr">
        <is>
          <t>84112.0</t>
        </is>
      </c>
      <c r="C8" s="7" t="inlineStr">
        <is>
          <t>Exterior Lighting</t>
        </is>
      </c>
      <c r="D8" s="40" t="inlineStr">
        <is>
          <t>Replace breezeway lights - wall sconce, ceiling and garage lights</t>
        </is>
      </c>
      <c r="E8" s="41" t="inlineStr">
        <is>
          <t>GC</t>
        </is>
      </c>
      <c r="F8" s="7" t="inlineStr">
        <is>
          <t>Year 1</t>
        </is>
      </c>
      <c r="G8" s="20" t="n">
        <v>59500</v>
      </c>
      <c r="H8" s="20" t="n">
        <v>59500</v>
      </c>
      <c r="I8" s="21">
        <f>G8-H8</f>
        <v/>
      </c>
      <c r="J8" s="8">
        <f>IF(G8=0,0,H8/G8)</f>
        <v/>
      </c>
      <c r="K8" s="35" t="n">
        <v>0</v>
      </c>
      <c r="L8" s="8">
        <f>MIN(J8,1)</f>
        <v/>
      </c>
      <c r="M8" t="inlineStr">
        <is>
          <t>Replace breezeway lights - wall sconce, ceiling and garage lights</t>
        </is>
      </c>
      <c r="N8" s="7">
        <f>IF(E8="GC","1st Call","Other")</f>
        <v/>
      </c>
      <c r="O8" s="7">
        <f>IF(L8&gt;=1,"Complete",IF(L8&gt;0,"In Progress","Not Started"))</f>
        <v/>
      </c>
      <c r="Q8" s="35">
        <f>IFERROR(MID($A$1,FIND(" acq",$A$1)-4,4)*1,"")</f>
        <v/>
      </c>
      <c r="R8" s="7" t="n"/>
      <c r="S8" s="111" t="n"/>
    </row>
    <row r="9">
      <c r="A9" s="7" t="n">
        <v>27</v>
      </c>
      <c r="B9" s="7" t="inlineStr">
        <is>
          <t>84205.0</t>
        </is>
      </c>
      <c r="C9" s="7" t="inlineStr">
        <is>
          <t>Fences &amp; gates - site perimeter</t>
        </is>
      </c>
      <c r="D9" s="40" t="inlineStr">
        <is>
          <t>repair iron and wood fence and paint</t>
        </is>
      </c>
      <c r="E9" s="41" t="inlineStr">
        <is>
          <t>GC</t>
        </is>
      </c>
      <c r="F9" s="7" t="inlineStr">
        <is>
          <t>Year 1</t>
        </is>
      </c>
      <c r="G9" s="20" t="n">
        <v>56000</v>
      </c>
      <c r="H9" s="20" t="n">
        <v>66000</v>
      </c>
      <c r="I9" s="21">
        <f>G9-H9</f>
        <v/>
      </c>
      <c r="J9" s="8">
        <f>IF(G9=0,0,H9/G9)</f>
        <v/>
      </c>
      <c r="K9" s="35" t="n">
        <v>0</v>
      </c>
      <c r="L9" s="8">
        <f>MIN(J9,1)</f>
        <v/>
      </c>
      <c r="M9" t="inlineStr">
        <is>
          <t>repair iron and wood fence and paint</t>
        </is>
      </c>
      <c r="N9" s="7">
        <f>IF(E9="GC","1st Call","Other")</f>
        <v/>
      </c>
      <c r="O9" s="7">
        <f>IF(L9&gt;=1,"Complete",IF(L9&gt;0,"In Progress","Not Started"))</f>
        <v/>
      </c>
      <c r="Q9" s="35">
        <f>IFERROR(MID($A$1,FIND(" acq",$A$1)-4,4)*1,"")</f>
        <v/>
      </c>
      <c r="R9" s="7" t="n"/>
      <c r="S9" s="111" t="n"/>
    </row>
    <row r="10">
      <c r="A10" s="17" t="n">
        <v>165</v>
      </c>
      <c r="B10" s="7" t="inlineStr">
        <is>
          <t>84112.0</t>
        </is>
      </c>
      <c r="C10" s="7" t="inlineStr">
        <is>
          <t>Exterior Lighting</t>
        </is>
      </c>
      <c r="D10" s="40" t="inlineStr">
        <is>
          <t>Common area light fixtures - wall packs and pole light throughout</t>
        </is>
      </c>
      <c r="E10" s="41" t="inlineStr">
        <is>
          <t>GC</t>
        </is>
      </c>
      <c r="F10" s="7" t="inlineStr">
        <is>
          <t>Year 1</t>
        </is>
      </c>
      <c r="G10" s="20" t="n">
        <v>39000</v>
      </c>
      <c r="H10" s="20" t="n">
        <v>39000</v>
      </c>
      <c r="I10" s="21">
        <f>G10-H10</f>
        <v/>
      </c>
      <c r="J10" s="8">
        <f>IF(G10=0,0,H10/G10)</f>
        <v/>
      </c>
      <c r="K10" s="35" t="n">
        <v>0</v>
      </c>
      <c r="L10" s="8">
        <f>MIN(J10,1)</f>
        <v/>
      </c>
      <c r="M10" t="inlineStr">
        <is>
          <t>Common area light fixtures - wall packs and pole light throughout</t>
        </is>
      </c>
      <c r="N10" s="7">
        <f>IF(E10="GC","1st Call","Other")</f>
        <v/>
      </c>
      <c r="O10" s="7">
        <f>IF(L10&gt;=1,"Complete",IF(L10&gt;0,"In Progress","Not Started"))</f>
        <v/>
      </c>
      <c r="Q10" s="35">
        <f>IFERROR(MID($A$1,FIND(" acq",$A$1)-4,4)*1,"")</f>
        <v/>
      </c>
      <c r="R10" s="7" t="n"/>
      <c r="S10" s="111" t="n"/>
    </row>
    <row r="11">
      <c r="A11" s="7" t="n">
        <v>160</v>
      </c>
      <c r="B11" s="7" t="inlineStr">
        <is>
          <t>84218.0</t>
        </is>
      </c>
      <c r="C11" s="7" t="inlineStr">
        <is>
          <t>Replace AC condenser</t>
        </is>
      </c>
      <c r="D11" s="40" t="inlineStr">
        <is>
          <t>align condensers and insulate suction lines</t>
        </is>
      </c>
      <c r="E11" s="41" t="inlineStr">
        <is>
          <t>GC</t>
        </is>
      </c>
      <c r="F11" s="7" t="inlineStr">
        <is>
          <t>Year 1</t>
        </is>
      </c>
      <c r="G11" s="20" t="n">
        <v>38000</v>
      </c>
      <c r="H11" s="20" t="n">
        <v>38000</v>
      </c>
      <c r="I11" s="21">
        <f>G11-H11</f>
        <v/>
      </c>
      <c r="J11" s="8">
        <f>IF(G11=0,0,H11/G11)</f>
        <v/>
      </c>
      <c r="K11" s="35" t="n">
        <v>0</v>
      </c>
      <c r="L11" s="8">
        <f>MIN(J11,1)</f>
        <v/>
      </c>
      <c r="M11" t="inlineStr">
        <is>
          <t>align condensers and insulate suction lines</t>
        </is>
      </c>
      <c r="N11" s="7">
        <f>IF(E11="GC","1st Call","Other")</f>
        <v/>
      </c>
      <c r="O11" s="7">
        <f>IF(L11&gt;=1,"Complete",IF(L11&gt;0,"In Progress","Not Started"))</f>
        <v/>
      </c>
      <c r="Q11" s="35">
        <f>IFERROR(MID($A$1,FIND(" acq",$A$1)-4,4)*1,"")</f>
        <v/>
      </c>
      <c r="R11" s="7" t="n"/>
      <c r="S11" s="111" t="n"/>
    </row>
    <row r="12">
      <c r="A12" s="17" t="n">
        <v>118</v>
      </c>
      <c r="B12" s="7" t="inlineStr">
        <is>
          <t>84239.0</t>
        </is>
      </c>
      <c r="C12" s="7" t="inlineStr">
        <is>
          <t>Fire Life Safety Work</t>
        </is>
      </c>
      <c r="D12" s="40" t="inlineStr">
        <is>
          <t>Fire stops</t>
        </is>
      </c>
      <c r="E12" s="67" t="inlineStr">
        <is>
          <t>Capex</t>
        </is>
      </c>
      <c r="F12" s="7" t="inlineStr">
        <is>
          <t>Year 1</t>
        </is>
      </c>
      <c r="G12" s="20" t="n">
        <v>36456</v>
      </c>
      <c r="H12" s="20" t="n">
        <v>0</v>
      </c>
      <c r="I12" s="21">
        <f>G12-H12</f>
        <v/>
      </c>
      <c r="J12" s="8">
        <f>IF(G12=0,0,H12/G12)</f>
        <v/>
      </c>
      <c r="K12" s="35" t="inlineStr">
        <is>
          <t>N/A</t>
        </is>
      </c>
      <c r="L12" s="8">
        <f>MIN(J12,1)</f>
        <v/>
      </c>
      <c r="M12" t="inlineStr">
        <is>
          <t>Fire stops</t>
        </is>
      </c>
      <c r="N12" s="7">
        <f>IF(E12="GC","1st Call","Other")</f>
        <v/>
      </c>
      <c r="O12" s="7">
        <f>IF(L12&gt;=1,"Complete",IF(L12&gt;0,"In Progress","Not Started"))</f>
        <v/>
      </c>
      <c r="Q12" s="35">
        <f>IFERROR(MID($A$1,FIND(" acq",$A$1)-4,4)*1,"")</f>
        <v/>
      </c>
      <c r="R12" s="7" t="n"/>
      <c r="S12" s="111" t="n"/>
    </row>
    <row r="13">
      <c r="A13" s="7" t="n">
        <v>23</v>
      </c>
      <c r="B13" s="7" t="inlineStr">
        <is>
          <t>83520.0</t>
        </is>
      </c>
      <c r="C13" s="7" t="inlineStr">
        <is>
          <t>ADA Compliance Expense</t>
        </is>
      </c>
      <c r="D13" s="40" t="inlineStr">
        <is>
          <t>ADA landings on apartment entrances are cracking up and failing</t>
        </is>
      </c>
      <c r="E13" s="41" t="inlineStr">
        <is>
          <t>GC</t>
        </is>
      </c>
      <c r="F13" s="7" t="inlineStr">
        <is>
          <t>Year 1</t>
        </is>
      </c>
      <c r="G13" s="20" t="n">
        <v>36000</v>
      </c>
      <c r="H13" s="20" t="n">
        <v>36000</v>
      </c>
      <c r="I13" s="21">
        <f>G13-H13</f>
        <v/>
      </c>
      <c r="J13" s="8">
        <f>IF(G13=0,0,H13/G13)</f>
        <v/>
      </c>
      <c r="K13" s="35" t="n">
        <v>0</v>
      </c>
      <c r="L13" s="8">
        <f>MIN(J13,1)</f>
        <v/>
      </c>
      <c r="M13" t="inlineStr">
        <is>
          <t>ADA landings on apartment entrances are cracking up and failing</t>
        </is>
      </c>
      <c r="N13" s="7">
        <f>IF(E13="GC","1st Call","Other")</f>
        <v/>
      </c>
      <c r="O13" s="7">
        <f>IF(L13&gt;=1,"Complete",IF(L13&gt;0,"In Progress","Not Started"))</f>
        <v/>
      </c>
      <c r="Q13" s="35">
        <f>IFERROR(MID($A$1,FIND(" acq",$A$1)-4,4)*1,"")</f>
        <v/>
      </c>
      <c r="R13" s="7" t="n"/>
      <c r="S13" s="111" t="n"/>
    </row>
    <row r="14">
      <c r="A14" s="17" t="n">
        <v>24</v>
      </c>
      <c r="B14" s="7" t="inlineStr">
        <is>
          <t>84115.0</t>
        </is>
      </c>
      <c r="C14" s="7" t="inlineStr">
        <is>
          <t>Sidewalks</t>
        </is>
      </c>
      <c r="D14" s="40" t="inlineStr">
        <is>
          <t>repair trip hazards</t>
        </is>
      </c>
      <c r="E14" s="41" t="inlineStr">
        <is>
          <t>GC</t>
        </is>
      </c>
      <c r="F14" s="7" t="inlineStr">
        <is>
          <t>Year 1</t>
        </is>
      </c>
      <c r="G14" s="20" t="n">
        <v>30000</v>
      </c>
      <c r="H14" s="20" t="n">
        <v>30000</v>
      </c>
      <c r="I14" s="21">
        <f>G14-H14</f>
        <v/>
      </c>
      <c r="J14" s="8">
        <f>IF(G14=0,0,H14/G14)</f>
        <v/>
      </c>
      <c r="K14" s="35" t="n">
        <v>0</v>
      </c>
      <c r="L14" s="8">
        <f>MIN(J14,1)</f>
        <v/>
      </c>
      <c r="M14" t="inlineStr">
        <is>
          <t>repair trip hazards</t>
        </is>
      </c>
      <c r="N14" s="7">
        <f>IF(E14="GC","1st Call","Other")</f>
        <v/>
      </c>
      <c r="O14" s="7">
        <f>IF(L14&gt;=1,"Complete",IF(L14&gt;0,"In Progress","Not Started"))</f>
        <v/>
      </c>
      <c r="Q14" s="35">
        <f>IFERROR(MID($A$1,FIND(" acq",$A$1)-4,4)*1,"")</f>
        <v/>
      </c>
      <c r="R14" s="7" t="n"/>
      <c r="S14" s="111" t="n"/>
    </row>
    <row r="15">
      <c r="A15" s="7" t="n">
        <v>26</v>
      </c>
      <c r="B15" s="7" t="inlineStr">
        <is>
          <t>84517.0</t>
        </is>
      </c>
      <c r="C15" s="7" t="inlineStr">
        <is>
          <t xml:space="preserve">Erosion control </t>
        </is>
      </c>
      <c r="D15" s="40" t="inlineStr">
        <is>
          <t>Landscaping Erosion Control</t>
        </is>
      </c>
      <c r="E15" s="41" t="inlineStr">
        <is>
          <t>GC</t>
        </is>
      </c>
      <c r="F15" s="7" t="inlineStr">
        <is>
          <t>Year 1</t>
        </is>
      </c>
      <c r="G15" s="20" t="n">
        <v>30000</v>
      </c>
      <c r="H15" s="20" t="n">
        <v>30000</v>
      </c>
      <c r="I15" s="21">
        <f>G15-H15</f>
        <v/>
      </c>
      <c r="J15" s="8">
        <f>IF(G15=0,0,H15/G15)</f>
        <v/>
      </c>
      <c r="K15" s="35" t="n">
        <v>0</v>
      </c>
      <c r="L15" s="8">
        <f>MIN(J15,1)</f>
        <v/>
      </c>
      <c r="M15" t="inlineStr">
        <is>
          <t>Landscaping Erosion Control</t>
        </is>
      </c>
      <c r="N15" s="7">
        <f>IF(E15="GC","1st Call","Other")</f>
        <v/>
      </c>
      <c r="O15" s="7">
        <f>IF(L15&gt;=1,"Complete",IF(L15&gt;0,"In Progress","Not Started"))</f>
        <v/>
      </c>
      <c r="Q15" s="35">
        <f>IFERROR(MID($A$1,FIND(" acq",$A$1)-4,4)*1,"")</f>
        <v/>
      </c>
      <c r="R15" s="7" t="n"/>
      <c r="S15" s="111" t="n"/>
    </row>
    <row r="16">
      <c r="A16" s="17" t="n">
        <v>70</v>
      </c>
      <c r="B16" s="7" t="inlineStr">
        <is>
          <t>84104.0</t>
        </is>
      </c>
      <c r="C16" s="7" t="inlineStr">
        <is>
          <t>Balconies</t>
        </is>
      </c>
      <c r="D16" s="40" t="inlineStr">
        <is>
          <t>Repair Balcony Decks</t>
        </is>
      </c>
      <c r="E16" s="41" t="inlineStr">
        <is>
          <t>GC</t>
        </is>
      </c>
      <c r="F16" s="7" t="inlineStr">
        <is>
          <t>Year 1</t>
        </is>
      </c>
      <c r="G16" s="20" t="n">
        <v>30000</v>
      </c>
      <c r="H16" s="20" t="n">
        <v>30000</v>
      </c>
      <c r="I16" s="21">
        <f>G16-H16</f>
        <v/>
      </c>
      <c r="J16" s="8">
        <f>IF(G16=0,0,H16/G16)</f>
        <v/>
      </c>
      <c r="K16" s="35" t="n">
        <v>0</v>
      </c>
      <c r="L16" s="8">
        <f>MIN(J16,1)</f>
        <v/>
      </c>
      <c r="M16" t="inlineStr">
        <is>
          <t>Repair Balcony Decks</t>
        </is>
      </c>
      <c r="N16" s="7">
        <f>IF(E16="GC","1st Call","Other")</f>
        <v/>
      </c>
      <c r="O16" s="7">
        <f>IF(L16&gt;=1,"Complete",IF(L16&gt;0,"In Progress","Not Started"))</f>
        <v/>
      </c>
      <c r="Q16" s="35">
        <f>IFERROR(MID($A$1,FIND(" acq",$A$1)-4,4)*1,"")</f>
        <v/>
      </c>
      <c r="R16" s="7" t="n"/>
      <c r="S16" s="111" t="n"/>
    </row>
    <row r="17">
      <c r="A17" s="7" t="n">
        <v>96</v>
      </c>
      <c r="B17" s="7" t="inlineStr">
        <is>
          <t>84113.0</t>
        </is>
      </c>
      <c r="C17" s="7" t="inlineStr">
        <is>
          <t>Exterior Paint, Carpentry, &amp; Misc. Repairs</t>
        </is>
      </c>
      <c r="D17" s="40" t="inlineStr">
        <is>
          <t>Repair / replace wood trim - replace rotted wood</t>
        </is>
      </c>
      <c r="E17" s="41" t="inlineStr">
        <is>
          <t>GC</t>
        </is>
      </c>
      <c r="F17" s="7" t="inlineStr">
        <is>
          <t>Year 1</t>
        </is>
      </c>
      <c r="G17" s="20" t="n">
        <v>30000</v>
      </c>
      <c r="H17" s="20" t="n">
        <v>30000</v>
      </c>
      <c r="I17" s="21">
        <f>G17-H17</f>
        <v/>
      </c>
      <c r="J17" s="8">
        <f>IF(G17=0,0,H17/G17)</f>
        <v/>
      </c>
      <c r="K17" s="35" t="n">
        <v>0</v>
      </c>
      <c r="L17" s="8">
        <f>MIN(J17,1)</f>
        <v/>
      </c>
      <c r="M17" t="inlineStr">
        <is>
          <t>Repair / replace wood trim - replace rotted wood</t>
        </is>
      </c>
      <c r="N17" s="7">
        <f>IF(E17="GC","1st Call","Other")</f>
        <v/>
      </c>
      <c r="O17" s="7">
        <f>IF(L17&gt;=1,"Complete",IF(L17&gt;0,"In Progress","Not Started"))</f>
        <v/>
      </c>
      <c r="Q17" s="35">
        <f>IFERROR(MID($A$1,FIND(" acq",$A$1)-4,4)*1,"")</f>
        <v/>
      </c>
      <c r="R17" s="7" t="n"/>
      <c r="S17" s="111" t="n"/>
    </row>
    <row r="18">
      <c r="A18" s="17" t="n">
        <v>136</v>
      </c>
      <c r="B18" s="7" t="inlineStr">
        <is>
          <t>84130.0</t>
        </is>
      </c>
      <c r="C18" s="7" t="inlineStr">
        <is>
          <t>Dog Run</t>
        </is>
      </c>
      <c r="D18" s="40" t="inlineStr">
        <is>
          <t>Add lighting, dog amenities, and repairs to fencing</t>
        </is>
      </c>
      <c r="E18" s="41" t="inlineStr">
        <is>
          <t>GC</t>
        </is>
      </c>
      <c r="F18" s="7" t="inlineStr">
        <is>
          <t>Year 1</t>
        </is>
      </c>
      <c r="G18" s="20" t="n">
        <v>30000</v>
      </c>
      <c r="H18" s="20" t="n">
        <v>30000</v>
      </c>
      <c r="I18" s="21">
        <f>G18-H18</f>
        <v/>
      </c>
      <c r="J18" s="8">
        <f>IF(G18=0,0,H18/G18)</f>
        <v/>
      </c>
      <c r="K18" s="35" t="n">
        <v>0</v>
      </c>
      <c r="L18" s="8">
        <f>MIN(J18,1)</f>
        <v/>
      </c>
      <c r="M18" t="inlineStr">
        <is>
          <t>Add lighting, dog amenities, and repairs to fencing</t>
        </is>
      </c>
      <c r="N18" s="7">
        <f>IF(E18="GC","1st Call","Other")</f>
        <v/>
      </c>
      <c r="O18" s="7">
        <f>IF(L18&gt;=1,"Complete",IF(L18&gt;0,"In Progress","Not Started"))</f>
        <v/>
      </c>
      <c r="Q18" s="35">
        <f>IFERROR(MID($A$1,FIND(" acq",$A$1)-4,4)*1,"")</f>
        <v/>
      </c>
      <c r="R18" s="7" t="n"/>
      <c r="S18" s="111" t="n"/>
    </row>
    <row r="19" ht="60" customHeight="1">
      <c r="A19" s="7" t="n">
        <v>53</v>
      </c>
      <c r="B19" s="7" t="inlineStr">
        <is>
          <t>84120.0</t>
        </is>
      </c>
      <c r="C19" s="7" t="inlineStr">
        <is>
          <t>Common Corridors Rehab</t>
        </is>
      </c>
      <c r="D19" s="40" t="inlineStr">
        <is>
          <t>Grind and seal cracks in breezeways
An isolated area of sectional cracking was noted on the main entrance drive and areas of linear cracking were noted at the circle drive in front of the leasing office/clubhouse.</t>
        </is>
      </c>
      <c r="E19" s="41" t="inlineStr">
        <is>
          <t>GC</t>
        </is>
      </c>
      <c r="F19" s="7" t="inlineStr">
        <is>
          <t>Year 1</t>
        </is>
      </c>
      <c r="G19" s="20" t="n">
        <v>26000</v>
      </c>
      <c r="H19" s="20" t="n">
        <v>0</v>
      </c>
      <c r="I19" s="21">
        <f>G19-H19</f>
        <v/>
      </c>
      <c r="J19" s="8">
        <f>IF(G19=0,0,H19/G19)</f>
        <v/>
      </c>
      <c r="K19" s="35" t="n">
        <v>4</v>
      </c>
      <c r="L19" s="8">
        <f>MIN(J19,1)</f>
        <v/>
      </c>
      <c r="M19" t="inlineStr">
        <is>
          <t>Grind and seal cracks in breezeways
An isolated area of sectional cracking was noted on the main entrance drive and areas of linear cracking were noted at the circle drive in front of the leasing offi</t>
        </is>
      </c>
      <c r="N19" s="7">
        <f>IF(E19="GC","1st Call","Other")</f>
        <v/>
      </c>
      <c r="O19" s="7">
        <f>IF(L19&gt;=1,"Complete",IF(L19&gt;0,"In Progress","Not Started"))</f>
        <v/>
      </c>
      <c r="Q19" s="35">
        <f>IFERROR(MID($A$1,FIND(" acq",$A$1)-4,4)*1,"")</f>
        <v/>
      </c>
      <c r="R19" s="7" t="n"/>
      <c r="S19" s="131" t="n">
        <v>46470</v>
      </c>
    </row>
    <row r="20">
      <c r="A20" s="17" t="n">
        <v>75</v>
      </c>
      <c r="B20" s="7" t="inlineStr">
        <is>
          <t>84433.0</t>
        </is>
      </c>
      <c r="C20" s="7" t="inlineStr">
        <is>
          <t>Roof Replacements/Repairs</t>
        </is>
      </c>
      <c r="D20" s="40" t="inlineStr">
        <is>
          <t>Roof tune up - Asphalt composite shingle roofing</t>
        </is>
      </c>
      <c r="E20" s="41" t="inlineStr">
        <is>
          <t>GC</t>
        </is>
      </c>
      <c r="F20" s="7" t="inlineStr">
        <is>
          <t>Year 1</t>
        </is>
      </c>
      <c r="G20" s="20" t="n">
        <v>26000</v>
      </c>
      <c r="H20" s="20" t="n">
        <v>26000</v>
      </c>
      <c r="I20" s="21">
        <f>G20-H20</f>
        <v/>
      </c>
      <c r="J20" s="8">
        <f>IF(G20=0,0,H20/G20)</f>
        <v/>
      </c>
      <c r="K20" s="35" t="n">
        <v>0</v>
      </c>
      <c r="L20" s="8">
        <f>MIN(J20,1)</f>
        <v/>
      </c>
      <c r="M20" t="inlineStr">
        <is>
          <t>Roof tune up - Asphalt composite shingle roofing</t>
        </is>
      </c>
      <c r="N20" s="7">
        <f>IF(E20="GC","1st Call","Other")</f>
        <v/>
      </c>
      <c r="O20" s="7">
        <f>IF(L20&gt;=1,"Complete",IF(L20&gt;0,"In Progress","Not Started"))</f>
        <v/>
      </c>
      <c r="Q20" s="35">
        <f>IFERROR(MID($A$1,FIND(" acq",$A$1)-4,4)*1,"")</f>
        <v/>
      </c>
      <c r="R20" s="7" t="n"/>
      <c r="S20" s="111" t="n"/>
    </row>
    <row r="21">
      <c r="A21" s="7" t="n">
        <v>87</v>
      </c>
      <c r="B21" s="7" t="inlineStr">
        <is>
          <t>84206.0</t>
        </is>
      </c>
      <c r="C21" s="7" t="inlineStr">
        <is>
          <t>Building - Exterior</t>
        </is>
      </c>
      <c r="D21" s="40" t="inlineStr">
        <is>
          <t>replace siding that was caulked and painted over</t>
        </is>
      </c>
      <c r="E21" s="41" t="inlineStr">
        <is>
          <t>GC</t>
        </is>
      </c>
      <c r="F21" s="7" t="inlineStr">
        <is>
          <t>Year 1</t>
        </is>
      </c>
      <c r="G21" s="20" t="n">
        <v>26000</v>
      </c>
      <c r="H21" s="20" t="n">
        <v>26000</v>
      </c>
      <c r="I21" s="21">
        <f>G21-H21</f>
        <v/>
      </c>
      <c r="J21" s="8">
        <f>IF(G21=0,0,H21/G21)</f>
        <v/>
      </c>
      <c r="K21" s="35" t="n">
        <v>0</v>
      </c>
      <c r="L21" s="8">
        <f>MIN(J21,1)</f>
        <v/>
      </c>
      <c r="M21" t="inlineStr">
        <is>
          <t>replace siding that was caulked and painted over</t>
        </is>
      </c>
      <c r="N21" s="7">
        <f>IF(E21="GC","1st Call","Other")</f>
        <v/>
      </c>
      <c r="O21" s="7">
        <f>IF(L21&gt;=1,"Complete",IF(L21&gt;0,"In Progress","Not Started"))</f>
        <v/>
      </c>
      <c r="Q21" s="35">
        <f>IFERROR(MID($A$1,FIND(" acq",$A$1)-4,4)*1,"")</f>
        <v/>
      </c>
      <c r="R21" s="7" t="n"/>
      <c r="S21" s="111" t="n"/>
    </row>
    <row r="22">
      <c r="A22" s="17" t="n">
        <v>42</v>
      </c>
      <c r="B22" s="7" t="inlineStr">
        <is>
          <t>84111.0</t>
        </is>
      </c>
      <c r="C22" s="7" t="inlineStr">
        <is>
          <t>Dumpster enclosures</t>
        </is>
      </c>
      <c r="D22" s="40" t="inlineStr">
        <is>
          <t>Build an enclosed area around roll off trash set up</t>
        </is>
      </c>
      <c r="E22" s="41" t="inlineStr">
        <is>
          <t>GC</t>
        </is>
      </c>
      <c r="F22" s="7" t="inlineStr">
        <is>
          <t>Year 1</t>
        </is>
      </c>
      <c r="G22" s="20" t="n">
        <v>25000</v>
      </c>
      <c r="H22" s="20" t="n">
        <v>25000</v>
      </c>
      <c r="I22" s="21">
        <f>G22-H22</f>
        <v/>
      </c>
      <c r="J22" s="8">
        <f>IF(G22=0,0,H22/G22)</f>
        <v/>
      </c>
      <c r="K22" s="35" t="n">
        <v>0</v>
      </c>
      <c r="L22" s="8">
        <f>MIN(J22,1)</f>
        <v/>
      </c>
      <c r="M22" t="inlineStr">
        <is>
          <t>Build an enclosed area around roll off trash set up</t>
        </is>
      </c>
      <c r="N22" s="7">
        <f>IF(E22="GC","1st Call","Other")</f>
        <v/>
      </c>
      <c r="O22" s="7">
        <f>IF(L22&gt;=1,"Complete",IF(L22&gt;0,"In Progress","Not Started"))</f>
        <v/>
      </c>
      <c r="Q22" s="35">
        <f>IFERROR(MID($A$1,FIND(" acq",$A$1)-4,4)*1,"")</f>
        <v/>
      </c>
      <c r="R22" s="7" t="n"/>
      <c r="S22" s="111" t="n"/>
    </row>
    <row r="23">
      <c r="A23" s="7" t="n">
        <v>21</v>
      </c>
      <c r="B23" s="7" t="inlineStr">
        <is>
          <t>84204.0</t>
        </is>
      </c>
      <c r="C23" s="7" t="inlineStr">
        <is>
          <t>Asphalt Milling/Paving/Sealcoat</t>
        </is>
      </c>
      <c r="D23" s="40" t="inlineStr">
        <is>
          <t>Stripe Parking Areas</t>
        </is>
      </c>
      <c r="E23" s="41" t="inlineStr">
        <is>
          <t>GC</t>
        </is>
      </c>
      <c r="F23" s="7" t="inlineStr">
        <is>
          <t>Year 1</t>
        </is>
      </c>
      <c r="G23" s="20" t="n">
        <v>22000</v>
      </c>
      <c r="H23" s="20" t="n">
        <v>22000</v>
      </c>
      <c r="I23" s="21">
        <f>G23-H23</f>
        <v/>
      </c>
      <c r="J23" s="8">
        <f>IF(G23=0,0,H23/G23)</f>
        <v/>
      </c>
      <c r="K23" s="35" t="n">
        <v>0</v>
      </c>
      <c r="L23" s="8">
        <f>MIN(J23,1)</f>
        <v/>
      </c>
      <c r="M23" t="inlineStr">
        <is>
          <t>Stripe Parking Areas</t>
        </is>
      </c>
      <c r="N23" s="7">
        <f>IF(E23="GC","1st Call","Other")</f>
        <v/>
      </c>
      <c r="O23" s="7">
        <f>IF(L23&gt;=1,"Complete",IF(L23&gt;0,"In Progress","Not Started"))</f>
        <v/>
      </c>
      <c r="Q23" s="35">
        <f>IFERROR(MID($A$1,FIND(" acq",$A$1)-4,4)*1,"")</f>
        <v/>
      </c>
      <c r="R23" s="7" t="n"/>
      <c r="S23" s="111" t="n"/>
    </row>
    <row r="24">
      <c r="A24" s="17" t="n">
        <v>80</v>
      </c>
      <c r="B24" s="7" t="inlineStr">
        <is>
          <t>84202.0</t>
        </is>
      </c>
      <c r="C24" s="7" t="inlineStr">
        <is>
          <t>Roof/Gutters</t>
        </is>
      </c>
      <c r="D24" s="40" t="inlineStr">
        <is>
          <t>Clean gutters and downspouts</t>
        </is>
      </c>
      <c r="E24" s="41" t="inlineStr">
        <is>
          <t>GC</t>
        </is>
      </c>
      <c r="F24" s="7" t="inlineStr">
        <is>
          <t>Year 1</t>
        </is>
      </c>
      <c r="G24" s="20" t="n">
        <v>21000</v>
      </c>
      <c r="H24" s="20" t="n">
        <v>21000</v>
      </c>
      <c r="I24" s="21">
        <f>G24-H24</f>
        <v/>
      </c>
      <c r="J24" s="8">
        <f>IF(G24=0,0,H24/G24)</f>
        <v/>
      </c>
      <c r="K24" s="35" t="n">
        <v>0</v>
      </c>
      <c r="L24" s="8">
        <f>MIN(J24,1)</f>
        <v/>
      </c>
      <c r="M24" t="inlineStr">
        <is>
          <t>Clean gutters and downspouts</t>
        </is>
      </c>
      <c r="N24" s="7">
        <f>IF(E24="GC","1st Call","Other")</f>
        <v/>
      </c>
      <c r="O24" s="7">
        <f>IF(L24&gt;=1,"Complete",IF(L24&gt;0,"In Progress","Not Started"))</f>
        <v/>
      </c>
      <c r="Q24" s="35">
        <f>IFERROR(MID($A$1,FIND(" acq",$A$1)-4,4)*1,"")</f>
        <v/>
      </c>
      <c r="R24" s="7" t="n"/>
      <c r="S24" s="111" t="n"/>
    </row>
    <row r="25">
      <c r="A25" s="7" t="n">
        <v>164</v>
      </c>
      <c r="B25" s="7" t="inlineStr">
        <is>
          <t>84210.0</t>
        </is>
      </c>
      <c r="C25" s="7" t="inlineStr">
        <is>
          <t>Electrical/Lighting</t>
        </is>
      </c>
      <c r="D25" s="40" t="inlineStr">
        <is>
          <t>Electrical distribution - repair lighting controlers</t>
        </is>
      </c>
      <c r="E25" s="41" t="inlineStr">
        <is>
          <t>GC</t>
        </is>
      </c>
      <c r="F25" s="7" t="inlineStr">
        <is>
          <t>Year 1</t>
        </is>
      </c>
      <c r="G25" s="20" t="n">
        <v>21000</v>
      </c>
      <c r="H25" s="20" t="n">
        <v>21000</v>
      </c>
      <c r="I25" s="21">
        <f>G25-H25</f>
        <v/>
      </c>
      <c r="J25" s="8">
        <f>IF(G25=0,0,H25/G25)</f>
        <v/>
      </c>
      <c r="K25" s="35" t="n">
        <v>0</v>
      </c>
      <c r="L25" s="8">
        <f>MIN(J25,1)</f>
        <v/>
      </c>
      <c r="M25" t="inlineStr">
        <is>
          <t>Electrical distribution - repair lighting controlers</t>
        </is>
      </c>
      <c r="N25" s="7">
        <f>IF(E25="GC","1st Call","Other")</f>
        <v/>
      </c>
      <c r="O25" s="7">
        <f>IF(L25&gt;=1,"Complete",IF(L25&gt;0,"In Progress","Not Started"))</f>
        <v/>
      </c>
      <c r="Q25" s="35">
        <f>IFERROR(MID($A$1,FIND(" acq",$A$1)-4,4)*1,"")</f>
        <v/>
      </c>
      <c r="R25" s="7" t="n"/>
      <c r="S25" s="111" t="n"/>
    </row>
    <row r="26">
      <c r="A26" s="17" t="n">
        <v>90</v>
      </c>
      <c r="B26" s="7" t="inlineStr">
        <is>
          <t>84106.0</t>
        </is>
      </c>
      <c r="C26" s="7" t="inlineStr">
        <is>
          <t>Dryer Vents</t>
        </is>
      </c>
      <c r="D26" s="40" t="inlineStr">
        <is>
          <t>Annual Dryer Vent Cleaning</t>
        </is>
      </c>
      <c r="E26" s="41" t="inlineStr">
        <is>
          <t>GC</t>
        </is>
      </c>
      <c r="F26" s="7" t="inlineStr">
        <is>
          <t>Year 1</t>
        </is>
      </c>
      <c r="G26" s="20" t="n">
        <v>20460</v>
      </c>
      <c r="H26" s="20" t="n">
        <v>20460</v>
      </c>
      <c r="I26" s="21">
        <f>G26-H26</f>
        <v/>
      </c>
      <c r="J26" s="8">
        <f>IF(G26=0,0,H26/G26)</f>
        <v/>
      </c>
      <c r="K26" s="35" t="n">
        <v>0</v>
      </c>
      <c r="L26" s="8">
        <f>MIN(J26,1)</f>
        <v/>
      </c>
      <c r="M26" t="inlineStr">
        <is>
          <t>Annual Dryer Vent Cleaning</t>
        </is>
      </c>
      <c r="N26" s="7">
        <f>IF(E26="GC","1st Call","Other")</f>
        <v/>
      </c>
      <c r="O26" s="7">
        <f>IF(L26&gt;=1,"Complete",IF(L26&gt;0,"In Progress","Not Started"))</f>
        <v/>
      </c>
      <c r="Q26" s="35">
        <f>IFERROR(MID($A$1,FIND(" acq",$A$1)-4,4)*1,"")</f>
        <v/>
      </c>
      <c r="R26" s="7" t="n"/>
      <c r="S26" s="111" t="n"/>
    </row>
    <row r="27">
      <c r="A27" s="7" t="n">
        <v>88</v>
      </c>
      <c r="B27" s="7" t="inlineStr">
        <is>
          <t>84102.0</t>
        </is>
      </c>
      <c r="C27" s="7" t="inlineStr">
        <is>
          <t>Building Repairs</t>
        </is>
      </c>
      <c r="D27" s="40" t="inlineStr">
        <is>
          <t>Masonry Repairs - Repair areas of damaged stone</t>
        </is>
      </c>
      <c r="E27" s="41" t="inlineStr">
        <is>
          <t>GC</t>
        </is>
      </c>
      <c r="F27" s="7" t="inlineStr">
        <is>
          <t>Year 1</t>
        </is>
      </c>
      <c r="G27" s="20" t="n">
        <v>20000</v>
      </c>
      <c r="H27" s="20" t="n">
        <v>20000</v>
      </c>
      <c r="I27" s="21">
        <f>G27-H27</f>
        <v/>
      </c>
      <c r="J27" s="8">
        <f>IF(G27=0,0,H27/G27)</f>
        <v/>
      </c>
      <c r="K27" s="35" t="n">
        <v>0</v>
      </c>
      <c r="L27" s="8">
        <f>MIN(J27,1)</f>
        <v/>
      </c>
      <c r="M27" t="inlineStr">
        <is>
          <t>Masonry Repairs - Repair areas of damaged stone</t>
        </is>
      </c>
      <c r="N27" s="7">
        <f>IF(E27="GC","1st Call","Other")</f>
        <v/>
      </c>
      <c r="O27" s="7">
        <f>IF(L27&gt;=1,"Complete",IF(L27&gt;0,"In Progress","Not Started"))</f>
        <v/>
      </c>
      <c r="Q27" s="35">
        <f>IFERROR(MID($A$1,FIND(" acq",$A$1)-4,4)*1,"")</f>
        <v/>
      </c>
      <c r="R27" s="7" t="n"/>
      <c r="S27" s="111" t="n"/>
    </row>
    <row r="28" ht="30" customHeight="1">
      <c r="A28" s="17" t="n">
        <v>122</v>
      </c>
      <c r="B28" s="7" t="inlineStr">
        <is>
          <t>84290.0</t>
        </is>
      </c>
      <c r="C28" s="7" t="inlineStr">
        <is>
          <t>Monument Sign</t>
        </is>
      </c>
      <c r="D28" s="40" t="inlineStr">
        <is>
          <t>Enhance Signage (cordinate w/ church - add signage on their property)</t>
        </is>
      </c>
      <c r="E28" s="67" t="inlineStr">
        <is>
          <t>Capex</t>
        </is>
      </c>
      <c r="F28" s="7" t="inlineStr">
        <is>
          <t>Year 1</t>
        </is>
      </c>
      <c r="G28" s="20" t="n">
        <v>20000</v>
      </c>
      <c r="H28" s="20" t="n">
        <v>0</v>
      </c>
      <c r="I28" s="21">
        <f>G28-H28</f>
        <v/>
      </c>
      <c r="J28" s="8">
        <f>IF(G28=0,0,H28/G28)</f>
        <v/>
      </c>
      <c r="K28" s="35" t="inlineStr">
        <is>
          <t>N/A</t>
        </is>
      </c>
      <c r="L28" s="8">
        <f>MIN(J28,1)</f>
        <v/>
      </c>
      <c r="M28" t="inlineStr">
        <is>
          <t>Enhance Signage (cordinate w/ church - add signage on their property)</t>
        </is>
      </c>
      <c r="N28" s="7">
        <f>IF(E28="GC","1st Call","Other")</f>
        <v/>
      </c>
      <c r="O28" s="7">
        <f>IF(L28&gt;=1,"Complete",IF(L28&gt;0,"In Progress","Not Started"))</f>
        <v/>
      </c>
      <c r="Q28" s="35">
        <f>IFERROR(MID($A$1,FIND(" acq",$A$1)-4,4)*1,"")</f>
        <v/>
      </c>
      <c r="R28" s="7" t="n"/>
      <c r="S28" s="111" t="n"/>
    </row>
    <row r="29">
      <c r="A29" s="7" t="n">
        <v>19</v>
      </c>
      <c r="B29" s="7" t="inlineStr">
        <is>
          <t>84361.0</t>
        </is>
      </c>
      <c r="C29" s="7" t="inlineStr">
        <is>
          <t>Pool Area Repairs &amp; Equipment</t>
        </is>
      </c>
      <c r="D29" s="40" t="inlineStr">
        <is>
          <t>Repair pool gates</t>
        </is>
      </c>
      <c r="E29" s="41" t="inlineStr">
        <is>
          <t>GC</t>
        </is>
      </c>
      <c r="F29" s="7" t="inlineStr">
        <is>
          <t>Year 1</t>
        </is>
      </c>
      <c r="G29" s="20" t="n">
        <v>19000</v>
      </c>
      <c r="H29" s="20" t="n">
        <v>9500</v>
      </c>
      <c r="I29" s="21">
        <f>G29-H29</f>
        <v/>
      </c>
      <c r="J29" s="8">
        <f>IF(G29=0,0,H29/G29)</f>
        <v/>
      </c>
      <c r="K29" s="35" t="n">
        <v>3</v>
      </c>
      <c r="L29" s="8">
        <f>MIN(J29,1)</f>
        <v/>
      </c>
      <c r="M29" t="inlineStr">
        <is>
          <t>Repair pool gates</t>
        </is>
      </c>
      <c r="N29" s="7">
        <f>IF(E29="GC","1st Call","Other")</f>
        <v/>
      </c>
      <c r="O29" s="7">
        <f>IF(L29&gt;=1,"Complete",IF(L29&gt;0,"In Progress","Not Started"))</f>
        <v/>
      </c>
      <c r="Q29" s="35">
        <f>IFERROR(MID($A$1,FIND(" acq",$A$1)-4,4)*1,"")</f>
        <v/>
      </c>
      <c r="R29" s="7" t="n"/>
      <c r="S29" s="111" t="n"/>
    </row>
    <row r="30">
      <c r="A30" s="17" t="n">
        <v>119</v>
      </c>
      <c r="B30" s="7" t="inlineStr">
        <is>
          <t>83236.0</t>
        </is>
      </c>
      <c r="C30" s="7" t="inlineStr">
        <is>
          <t>Smoke Alarms</t>
        </is>
      </c>
      <c r="D30" s="40" t="inlineStr">
        <is>
          <t>Completed by Seller - Move to Contingency?</t>
        </is>
      </c>
      <c r="E30" s="67" t="inlineStr">
        <is>
          <t>Capex</t>
        </is>
      </c>
      <c r="F30" s="7" t="inlineStr">
        <is>
          <t>Year 1</t>
        </is>
      </c>
      <c r="G30" s="20" t="n">
        <v>18600</v>
      </c>
      <c r="H30" s="20" t="n">
        <v>0</v>
      </c>
      <c r="I30" s="21">
        <f>G30-H30</f>
        <v/>
      </c>
      <c r="J30" s="8">
        <f>IF(G30=0,0,H30/G30)</f>
        <v/>
      </c>
      <c r="K30" s="35" t="inlineStr">
        <is>
          <t>N/A</t>
        </is>
      </c>
      <c r="L30" s="8">
        <f>MIN(J30,1)</f>
        <v/>
      </c>
      <c r="M30" t="inlineStr">
        <is>
          <t>Completed by Seller - Move to Contingency?</t>
        </is>
      </c>
      <c r="N30" s="7">
        <f>IF(E30="GC","1st Call","Other")</f>
        <v/>
      </c>
      <c r="O30" s="7">
        <f>IF(L30&gt;=1,"Complete",IF(L30&gt;0,"In Progress","Not Started"))</f>
        <v/>
      </c>
      <c r="Q30" s="35">
        <f>IFERROR(MID($A$1,FIND(" acq",$A$1)-4,4)*1,"")</f>
        <v/>
      </c>
      <c r="R30" s="7" t="n"/>
      <c r="S30" s="111" t="n"/>
    </row>
    <row r="31">
      <c r="A31" s="7" t="n">
        <v>32</v>
      </c>
      <c r="B31" s="7" t="inlineStr">
        <is>
          <t>84361.0</t>
        </is>
      </c>
      <c r="C31" s="7" t="inlineStr">
        <is>
          <t>Pool Area Repairs &amp; Equipment</t>
        </is>
      </c>
      <c r="D31" s="40" t="inlineStr">
        <is>
          <t>seal small cracks on pool deck and clean</t>
        </is>
      </c>
      <c r="E31" s="41" t="inlineStr">
        <is>
          <t>GC</t>
        </is>
      </c>
      <c r="F31" s="7" t="inlineStr">
        <is>
          <t>Year 1</t>
        </is>
      </c>
      <c r="G31" s="20" t="n">
        <v>16000</v>
      </c>
      <c r="H31" s="20" t="n">
        <v>0</v>
      </c>
      <c r="I31" s="21">
        <f>G31-H31</f>
        <v/>
      </c>
      <c r="J31" s="8">
        <f>IF(G31=0,0,H31/G31)</f>
        <v/>
      </c>
      <c r="K31" s="35" t="n">
        <v>4</v>
      </c>
      <c r="L31" s="8">
        <f>MIN(J31,1)</f>
        <v/>
      </c>
      <c r="M31" t="inlineStr">
        <is>
          <t>seal small cracks on pool deck and clean</t>
        </is>
      </c>
      <c r="N31" s="7">
        <f>IF(E31="GC","1st Call","Other")</f>
        <v/>
      </c>
      <c r="O31" s="7">
        <f>IF(L31&gt;=1,"Complete",IF(L31&gt;0,"In Progress","Not Started"))</f>
        <v/>
      </c>
      <c r="Q31" s="35">
        <f>IFERROR(MID($A$1,FIND(" acq",$A$1)-4,4)*1,"")</f>
        <v/>
      </c>
      <c r="R31" s="7" t="n"/>
      <c r="S31" s="111" t="n"/>
    </row>
    <row r="32">
      <c r="A32" s="17" t="n">
        <v>129</v>
      </c>
      <c r="B32" s="7" t="inlineStr">
        <is>
          <t>84190.0</t>
        </is>
      </c>
      <c r="C32" s="7" t="inlineStr">
        <is>
          <t>Fitness Center</t>
        </is>
      </c>
      <c r="D32" s="40" t="inlineStr">
        <is>
          <t>Moderate upgrades to the fitness center</t>
        </is>
      </c>
      <c r="E32" s="67" t="inlineStr">
        <is>
          <t>Capex</t>
        </is>
      </c>
      <c r="F32" s="7" t="inlineStr">
        <is>
          <t>Year 1</t>
        </is>
      </c>
      <c r="G32" s="20" t="n">
        <v>15000</v>
      </c>
      <c r="H32" s="20" t="n">
        <v>0</v>
      </c>
      <c r="I32" s="21">
        <f>G32-H32</f>
        <v/>
      </c>
      <c r="J32" s="8">
        <f>IF(G32=0,0,H32/G32)</f>
        <v/>
      </c>
      <c r="K32" s="35" t="inlineStr">
        <is>
          <t>N/A</t>
        </is>
      </c>
      <c r="L32" s="8">
        <f>MIN(J32,1)</f>
        <v/>
      </c>
      <c r="M32" t="inlineStr">
        <is>
          <t>Moderate upgrades to the fitness center</t>
        </is>
      </c>
      <c r="N32" s="7">
        <f>IF(E32="GC","1st Call","Other")</f>
        <v/>
      </c>
      <c r="O32" s="7">
        <f>IF(L32&gt;=1,"Complete",IF(L32&gt;0,"In Progress","Not Started"))</f>
        <v/>
      </c>
      <c r="Q32" s="35">
        <f>IFERROR(MID($A$1,FIND(" acq",$A$1)-4,4)*1,"")</f>
        <v/>
      </c>
      <c r="R32" s="7" t="n"/>
      <c r="S32" s="111" t="n"/>
    </row>
    <row r="33">
      <c r="A33" s="7" t="n">
        <v>148</v>
      </c>
      <c r="B33" s="7" t="inlineStr">
        <is>
          <t>83375.0</t>
        </is>
      </c>
      <c r="C33" s="7" t="inlineStr">
        <is>
          <t>Golf Cart</t>
        </is>
      </c>
      <c r="D33" s="40" t="inlineStr">
        <is>
          <t>Add leasing cart</t>
        </is>
      </c>
      <c r="E33" s="67" t="inlineStr">
        <is>
          <t>Capex</t>
        </is>
      </c>
      <c r="F33" s="7" t="inlineStr">
        <is>
          <t>Year 1</t>
        </is>
      </c>
      <c r="G33" s="20" t="n">
        <v>15000</v>
      </c>
      <c r="H33" s="20" t="n">
        <v>0</v>
      </c>
      <c r="I33" s="21">
        <f>G33-H33</f>
        <v/>
      </c>
      <c r="J33" s="8">
        <f>IF(G33=0,0,H33/G33)</f>
        <v/>
      </c>
      <c r="K33" s="35" t="inlineStr">
        <is>
          <t>N/A</t>
        </is>
      </c>
      <c r="L33" s="8">
        <f>MIN(J33,1)</f>
        <v/>
      </c>
      <c r="M33" t="inlineStr">
        <is>
          <t>Add leasing cart</t>
        </is>
      </c>
      <c r="N33" s="7">
        <f>IF(E33="GC","1st Call","Other")</f>
        <v/>
      </c>
      <c r="O33" s="7">
        <f>IF(L33&gt;=1,"Complete",IF(L33&gt;0,"In Progress","Not Started"))</f>
        <v/>
      </c>
      <c r="Q33" s="35">
        <f>IFERROR(MID($A$1,FIND(" acq",$A$1)-4,4)*1,"")</f>
        <v/>
      </c>
      <c r="R33" s="7" t="n"/>
      <c r="S33" s="111" t="n"/>
    </row>
    <row r="34">
      <c r="A34" s="17" t="n">
        <v>153</v>
      </c>
      <c r="B34" s="7" t="inlineStr">
        <is>
          <t>84432.0</t>
        </is>
      </c>
      <c r="C34" s="7" t="inlineStr">
        <is>
          <t>Stormwater Piping</t>
        </is>
      </c>
      <c r="D34" s="40" t="inlineStr">
        <is>
          <t>Clean out basin</t>
        </is>
      </c>
      <c r="E34" s="41" t="inlineStr">
        <is>
          <t>GC</t>
        </is>
      </c>
      <c r="F34" s="7" t="inlineStr">
        <is>
          <t>Year 1</t>
        </is>
      </c>
      <c r="G34" s="20" t="n">
        <v>14000</v>
      </c>
      <c r="H34" s="20" t="n">
        <v>14000</v>
      </c>
      <c r="I34" s="21">
        <f>G34-H34</f>
        <v/>
      </c>
      <c r="J34" s="8">
        <f>IF(G34=0,0,H34/G34)</f>
        <v/>
      </c>
      <c r="K34" s="35" t="n">
        <v>0</v>
      </c>
      <c r="L34" s="8">
        <f>MIN(J34,1)</f>
        <v/>
      </c>
      <c r="M34" t="inlineStr">
        <is>
          <t>Clean out basin</t>
        </is>
      </c>
      <c r="N34" s="7">
        <f>IF(E34="GC","1st Call","Other")</f>
        <v/>
      </c>
      <c r="O34" s="7">
        <f>IF(L34&gt;=1,"Complete",IF(L34&gt;0,"In Progress","Not Started"))</f>
        <v/>
      </c>
      <c r="Q34" s="35">
        <f>IFERROR(MID($A$1,FIND(" acq",$A$1)-4,4)*1,"")</f>
        <v/>
      </c>
      <c r="R34" s="7" t="n"/>
      <c r="S34" s="111" t="n"/>
    </row>
    <row r="35">
      <c r="A35" s="7" t="n">
        <v>68</v>
      </c>
      <c r="B35" s="7" t="inlineStr">
        <is>
          <t>84114.0</t>
        </is>
      </c>
      <c r="C35" s="7" t="inlineStr">
        <is>
          <t>Exterior Stairs</t>
        </is>
      </c>
      <c r="D35" s="40" t="inlineStr">
        <is>
          <t>Repair exterior stair treads and stringers - Replace 90 stair treads</t>
        </is>
      </c>
      <c r="E35" s="41" t="inlineStr">
        <is>
          <t>GC</t>
        </is>
      </c>
      <c r="F35" s="7" t="inlineStr">
        <is>
          <t>Year 1</t>
        </is>
      </c>
      <c r="G35" s="20" t="n">
        <v>12500</v>
      </c>
      <c r="H35" s="20" t="n">
        <v>12500</v>
      </c>
      <c r="I35" s="21">
        <f>G35-H35</f>
        <v/>
      </c>
      <c r="J35" s="8">
        <f>IF(G35=0,0,H35/G35)</f>
        <v/>
      </c>
      <c r="K35" s="35" t="n">
        <v>0</v>
      </c>
      <c r="L35" s="8">
        <f>MIN(J35,1)</f>
        <v/>
      </c>
      <c r="M35" t="inlineStr">
        <is>
          <t>Repair exterior stair treads and stringers - Replace 90 stair treads</t>
        </is>
      </c>
      <c r="N35" s="7">
        <f>IF(E35="GC","1st Call","Other")</f>
        <v/>
      </c>
      <c r="O35" s="7">
        <f>IF(L35&gt;=1,"Complete",IF(L35&gt;0,"In Progress","Not Started"))</f>
        <v/>
      </c>
      <c r="Q35" s="35">
        <f>IFERROR(MID($A$1,FIND(" acq",$A$1)-4,4)*1,"")</f>
        <v/>
      </c>
      <c r="R35" s="7" t="n"/>
      <c r="S35" s="111" t="n"/>
    </row>
    <row r="36">
      <c r="A36" s="17" t="n">
        <v>35</v>
      </c>
      <c r="B36" s="7" t="inlineStr">
        <is>
          <t>84205.0</t>
        </is>
      </c>
      <c r="C36" s="7" t="inlineStr">
        <is>
          <t>Fences &amp; gates</t>
        </is>
      </c>
      <c r="D36" s="40" t="inlineStr">
        <is>
          <t>Pedestrian and Front Gate Improvements</t>
        </is>
      </c>
      <c r="E36" s="41" t="inlineStr">
        <is>
          <t>GC</t>
        </is>
      </c>
      <c r="F36" s="7" t="inlineStr">
        <is>
          <t>Year 1</t>
        </is>
      </c>
      <c r="G36" s="20" t="n">
        <v>10000</v>
      </c>
      <c r="H36" s="20" t="n">
        <v>19000</v>
      </c>
      <c r="I36" s="21">
        <f>G36-H36</f>
        <v/>
      </c>
      <c r="J36" s="8">
        <f>IF(G36=0,0,H36/G36)</f>
        <v/>
      </c>
      <c r="K36" s="35" t="n">
        <v>0</v>
      </c>
      <c r="L36" s="8">
        <f>MIN(J36,1)</f>
        <v/>
      </c>
      <c r="M36" t="inlineStr">
        <is>
          <t>Pedestrian and Front Gate Improvements</t>
        </is>
      </c>
      <c r="N36" s="7">
        <f>IF(E36="GC","1st Call","Other")</f>
        <v/>
      </c>
      <c r="O36" s="7">
        <f>IF(L36&gt;=1,"Complete",IF(L36&gt;0,"In Progress","Not Started"))</f>
        <v/>
      </c>
      <c r="Q36" s="35">
        <f>IFERROR(MID($A$1,FIND(" acq",$A$1)-4,4)*1,"")</f>
        <v/>
      </c>
      <c r="R36" s="7" t="n"/>
      <c r="S36" s="111" t="n"/>
    </row>
    <row r="37">
      <c r="A37" s="7" t="n">
        <v>102</v>
      </c>
      <c r="B37" s="7" t="inlineStr">
        <is>
          <t>84305.0</t>
        </is>
      </c>
      <c r="C37" s="7" t="inlineStr">
        <is>
          <t>Equipment, baracades and staging</t>
        </is>
      </c>
      <c r="D37" s="40" t="inlineStr">
        <is>
          <t>Equipment &amp; Staging (Details of Scope?)</t>
        </is>
      </c>
      <c r="E37" s="41" t="inlineStr">
        <is>
          <t>GC</t>
        </is>
      </c>
      <c r="F37" s="7" t="inlineStr">
        <is>
          <t>Year 1</t>
        </is>
      </c>
      <c r="G37" s="20" t="n">
        <v>10000</v>
      </c>
      <c r="H37" s="20" t="n">
        <v>10000</v>
      </c>
      <c r="I37" s="21">
        <f>G37-H37</f>
        <v/>
      </c>
      <c r="J37" s="8">
        <f>IF(G37=0,0,H37/G37)</f>
        <v/>
      </c>
      <c r="K37" s="35" t="n">
        <v>0</v>
      </c>
      <c r="L37" s="8">
        <f>MIN(J37,1)</f>
        <v/>
      </c>
      <c r="M37" t="inlineStr">
        <is>
          <t>Equipment &amp; Staging (Details of Scope?)</t>
        </is>
      </c>
      <c r="N37" s="7">
        <f>IF(E37="GC","1st Call","Other")</f>
        <v/>
      </c>
      <c r="O37" s="7">
        <f>IF(L37&gt;=1,"Complete",IF(L37&gt;0,"In Progress","Not Started"))</f>
        <v/>
      </c>
      <c r="Q37" s="35">
        <f>IFERROR(MID($A$1,FIND(" acq",$A$1)-4,4)*1,"")</f>
        <v/>
      </c>
      <c r="R37" s="7" t="n"/>
      <c r="S37" s="111" t="n"/>
    </row>
    <row r="38">
      <c r="A38" s="17" t="n">
        <v>127</v>
      </c>
      <c r="B38" s="7" t="inlineStr">
        <is>
          <t>84116.0</t>
        </is>
      </c>
      <c r="C38" s="7" t="inlineStr">
        <is>
          <t>Club House/Leasing Center Addition/Alteration</t>
        </is>
      </c>
      <c r="D38" s="40" t="inlineStr">
        <is>
          <t>Leasing office floor/wall finishes - Light leasing office upgrade</t>
        </is>
      </c>
      <c r="E38" s="67" t="inlineStr">
        <is>
          <t>Capex</t>
        </is>
      </c>
      <c r="F38" s="7" t="inlineStr">
        <is>
          <t>Year 1</t>
        </is>
      </c>
      <c r="G38" s="20" t="n">
        <v>10000</v>
      </c>
      <c r="H38" s="20" t="n">
        <v>0</v>
      </c>
      <c r="I38" s="21">
        <f>G38-H38</f>
        <v/>
      </c>
      <c r="J38" s="8">
        <f>IF(G38=0,0,H38/G38)</f>
        <v/>
      </c>
      <c r="K38" s="35" t="inlineStr">
        <is>
          <t>N/A</t>
        </is>
      </c>
      <c r="L38" s="7">
        <f>MIN(J38,1)</f>
        <v/>
      </c>
      <c r="M38" t="inlineStr">
        <is>
          <t>Leasing office floor/wall finishes - Light leasing office upgrade</t>
        </is>
      </c>
      <c r="N38" s="7">
        <f>IF(E38="GC","1st Call","Other")</f>
        <v/>
      </c>
      <c r="O38" s="7">
        <f>IF(L38&gt;=1,"Complete",IF(L38&gt;0,"In Progress","Not Started"))</f>
        <v/>
      </c>
      <c r="Q38" s="35">
        <f>IFERROR(MID($A$1,FIND(" acq",$A$1)-4,4)*1,"")</f>
        <v/>
      </c>
      <c r="S38" s="112" t="n"/>
    </row>
    <row r="39">
      <c r="A39" s="7" t="n">
        <v>31</v>
      </c>
      <c r="B39" s="7" t="inlineStr">
        <is>
          <t>84361.0</t>
        </is>
      </c>
      <c r="C39" s="7" t="inlineStr">
        <is>
          <t>Pool Area Repairs &amp; Equipment</t>
        </is>
      </c>
      <c r="D39" s="40" t="inlineStr">
        <is>
          <t>deck o seal</t>
        </is>
      </c>
      <c r="E39" s="41" t="inlineStr">
        <is>
          <t>GC</t>
        </is>
      </c>
      <c r="F39" s="7" t="inlineStr">
        <is>
          <t>Year 1</t>
        </is>
      </c>
      <c r="G39" s="20" t="n">
        <v>9500</v>
      </c>
      <c r="H39" s="20" t="n">
        <v>0</v>
      </c>
      <c r="I39" s="21">
        <f>G39-H39</f>
        <v/>
      </c>
      <c r="J39" s="8">
        <f>IF(G39=0,0,H39/G39)</f>
        <v/>
      </c>
      <c r="K39" s="35" t="n">
        <v>4</v>
      </c>
      <c r="L39" s="18">
        <f>MIN(J39,1)</f>
        <v/>
      </c>
      <c r="M39" s="48" t="inlineStr">
        <is>
          <t>deck o seal</t>
        </is>
      </c>
      <c r="N39" s="48">
        <f>IF(E39="GC","1st Call","Other")</f>
        <v/>
      </c>
      <c r="O39" s="48">
        <f>IF(L39&gt;=1,"Complete",IF(L39&gt;0,"In Progress","Not Started"))</f>
        <v/>
      </c>
      <c r="P39" s="48" t="n"/>
      <c r="Q39" s="70">
        <f>IFERROR(MID($A$1,FIND(" acq",$A$1)-4,4)*1,"")</f>
        <v/>
      </c>
      <c r="S39" s="112" t="n"/>
    </row>
    <row r="40">
      <c r="A40" s="17" t="n">
        <v>36</v>
      </c>
      <c r="B40" s="7" t="inlineStr">
        <is>
          <t>84203.0</t>
        </is>
      </c>
      <c r="C40" s="7" t="inlineStr">
        <is>
          <t>Exterior Kitchen</t>
        </is>
      </c>
      <c r="D40" s="40" t="inlineStr">
        <is>
          <t>replace grills</t>
        </is>
      </c>
      <c r="E40" s="41" t="inlineStr">
        <is>
          <t>GC</t>
        </is>
      </c>
      <c r="F40" s="7" t="inlineStr">
        <is>
          <t>Year 1</t>
        </is>
      </c>
      <c r="G40" s="20" t="n">
        <v>9500</v>
      </c>
      <c r="H40" s="20" t="n">
        <v>9500</v>
      </c>
      <c r="I40" s="21">
        <f>G40-H40</f>
        <v/>
      </c>
      <c r="J40" s="8">
        <f>IF(G40=0,0,H40/G40)</f>
        <v/>
      </c>
      <c r="K40" s="35" t="n">
        <v>0</v>
      </c>
      <c r="L40" s="7">
        <f>MIN(J40,1)</f>
        <v/>
      </c>
      <c r="M40" t="inlineStr">
        <is>
          <t>replace grills</t>
        </is>
      </c>
      <c r="N40" s="7">
        <f>IF(E40="GC","1st Call","Other")</f>
        <v/>
      </c>
      <c r="O40" s="7">
        <f>IF(L40&gt;=1,"Complete",IF(L40&gt;0,"In Progress","Not Started"))</f>
        <v/>
      </c>
      <c r="Q40" s="35">
        <f>IFERROR(MID($A$1,FIND(" acq",$A$1)-4,4)*1,"")</f>
        <v/>
      </c>
      <c r="S40" s="112" t="n"/>
    </row>
    <row r="41">
      <c r="A41" s="7" t="n">
        <v>69</v>
      </c>
      <c r="B41" s="7" t="inlineStr">
        <is>
          <t>84121.0</t>
        </is>
      </c>
      <c r="C41" s="7" t="inlineStr">
        <is>
          <t>Handrail / Railings</t>
        </is>
      </c>
      <c r="D41" s="40" t="inlineStr">
        <is>
          <t>Repair Exterior Railings</t>
        </is>
      </c>
      <c r="E41" s="41" t="inlineStr">
        <is>
          <t>GC</t>
        </is>
      </c>
      <c r="F41" s="7" t="inlineStr">
        <is>
          <t>Year 1</t>
        </is>
      </c>
      <c r="G41" s="20" t="n">
        <v>8500</v>
      </c>
      <c r="H41" s="20" t="n">
        <v>8500</v>
      </c>
      <c r="I41" s="21">
        <f>G41-H41</f>
        <v/>
      </c>
      <c r="J41" s="8">
        <f>IF(G41=0,0,H41/G41)</f>
        <v/>
      </c>
      <c r="K41" s="35" t="n">
        <v>0</v>
      </c>
      <c r="L41" s="8">
        <f>MIN(J41,1)</f>
        <v/>
      </c>
      <c r="M41" t="inlineStr">
        <is>
          <t>Repair Exterior Railings</t>
        </is>
      </c>
      <c r="N41" s="7">
        <f>IF(E41="GC","1st Call","Other")</f>
        <v/>
      </c>
      <c r="O41" s="7">
        <f>IF(L41&gt;=1,"Complete",IF(L41&gt;0,"In Progress","Not Started"))</f>
        <v/>
      </c>
      <c r="Q41" s="35">
        <f>IFERROR(MID($A$1,FIND(" acq",$A$1)-4,4)*1,"")</f>
        <v/>
      </c>
      <c r="S41" s="112" t="n"/>
    </row>
    <row r="42" ht="30" customHeight="1">
      <c r="A42" s="17" t="n">
        <v>25</v>
      </c>
      <c r="B42" s="7" t="inlineStr">
        <is>
          <t>84361.0</t>
        </is>
      </c>
      <c r="C42" s="7" t="inlineStr">
        <is>
          <t>Pool Area Repairs &amp; Equipment</t>
        </is>
      </c>
      <c r="D42" s="40" t="inlineStr">
        <is>
          <t>LPCA - Excessive algae growth due to an inoperable aeration
pump was observed at the south portion of the pond.</t>
        </is>
      </c>
      <c r="E42" s="41" t="inlineStr">
        <is>
          <t>GC</t>
        </is>
      </c>
      <c r="F42" s="7" t="inlineStr">
        <is>
          <t>Year 1</t>
        </is>
      </c>
      <c r="G42" s="20" t="n">
        <v>2500</v>
      </c>
      <c r="H42" s="20" t="n">
        <v>16000</v>
      </c>
      <c r="I42" s="21">
        <f>G42-H42</f>
        <v/>
      </c>
      <c r="J42" s="8">
        <f>IF(G42=0,0,H42/G42)</f>
        <v/>
      </c>
      <c r="K42" s="35" t="n">
        <v>0</v>
      </c>
      <c r="L42" s="8">
        <f>MIN(J42,1)</f>
        <v/>
      </c>
      <c r="M42" t="inlineStr">
        <is>
          <t>LPCA - Excessive algae growth due to an inoperable aeration
pump was observed at the south portion of the pond.</t>
        </is>
      </c>
      <c r="N42" s="7">
        <f>IF(E42="GC","1st Call","Other")</f>
        <v/>
      </c>
      <c r="O42" s="7">
        <f>IF(L42&gt;=1,"Complete",IF(L42&gt;0,"In Progress","Not Started"))</f>
        <v/>
      </c>
      <c r="Q42" s="35">
        <f>IFERROR(MID($A$1,FIND(" acq",$A$1)-4,4)*1,"")</f>
        <v/>
      </c>
      <c r="S42" s="132" t="n">
        <v>46470</v>
      </c>
    </row>
    <row r="43" ht="30" customHeight="1">
      <c r="A43" s="7" t="n">
        <v>20</v>
      </c>
      <c r="B43" s="7" t="inlineStr">
        <is>
          <t>84219.0</t>
        </is>
      </c>
      <c r="C43" s="7" t="inlineStr">
        <is>
          <t>Covered Parking &amp; Misc. Parking Items</t>
        </is>
      </c>
      <c r="D43" s="40" t="inlineStr">
        <is>
          <t>LPCA - Impact damage was observed at the garage door at the G-30 garage. Repairs are recommended.</t>
        </is>
      </c>
      <c r="E43" s="69" t="inlineStr">
        <is>
          <t>PMC</t>
        </is>
      </c>
      <c r="F43" s="7" t="inlineStr">
        <is>
          <t>Year 1</t>
        </is>
      </c>
      <c r="G43" s="20" t="n">
        <v>1500</v>
      </c>
      <c r="H43" s="20" t="n">
        <v>0</v>
      </c>
      <c r="I43" s="21">
        <f>G43-H43</f>
        <v/>
      </c>
      <c r="J43" s="8">
        <f>IF(G43=0,0,H43/G43)</f>
        <v/>
      </c>
      <c r="K43" s="35" t="inlineStr">
        <is>
          <t>N/A</t>
        </is>
      </c>
      <c r="L43" s="7">
        <f>MIN(J43,1)</f>
        <v/>
      </c>
      <c r="M43" t="inlineStr">
        <is>
          <t>LPCA - Impact damage was observed at the garage door at the G-30 garage. Repairs are recommended.</t>
        </is>
      </c>
      <c r="N43" s="7">
        <f>IF(E43="GC","1st Call","Other")</f>
        <v/>
      </c>
      <c r="O43" s="7">
        <f>IF(L43&gt;=1,"Complete",IF(L43&gt;0,"In Progress","Not Started"))</f>
        <v/>
      </c>
      <c r="Q43" s="35">
        <f>IFERROR(MID($A$1,FIND(" acq",$A$1)-4,4)*1,"")</f>
        <v/>
      </c>
      <c r="S43" s="132" t="n">
        <v>46470</v>
      </c>
    </row>
    <row r="44">
      <c r="D44" s="40" t="n"/>
      <c r="E44" s="69" t="n"/>
      <c r="G44" s="20" t="n"/>
      <c r="H44" s="20" t="n"/>
      <c r="I44" s="21" t="n"/>
      <c r="J44" s="8" t="n"/>
      <c r="K44" s="35" t="n"/>
      <c r="S44" s="112" t="n"/>
    </row>
    <row r="45">
      <c r="C45" s="48" t="inlineStr">
        <is>
          <t>PROJECTS subtotal (excl. contingency/CM fee)</t>
        </is>
      </c>
      <c r="E45" s="68" t="n"/>
      <c r="G45" s="22">
        <f>SUM(G5:G43)</f>
        <v/>
      </c>
      <c r="H45" s="22">
        <f>SUM(H5:H43)</f>
        <v/>
      </c>
      <c r="I45" s="22">
        <f>SUM(I5:I43)</f>
        <v/>
      </c>
      <c r="J45" s="18">
        <f>IF(G45=0,0,H45/G45)</f>
        <v/>
      </c>
      <c r="K45" s="35" t="n"/>
      <c r="L45" s="7">
        <f>MIN(J45,1)</f>
        <v/>
      </c>
      <c r="O45" s="7">
        <f>IF(L45&gt;=1,"Complete",IF(L45&gt;0,"In Progress","Not Started"))</f>
        <v/>
      </c>
      <c r="S45" s="112" t="n"/>
    </row>
    <row r="46">
      <c r="E46" s="52" t="n"/>
      <c r="K46" s="35" t="n"/>
      <c r="S46" s="112" t="n"/>
    </row>
    <row r="47">
      <c r="A47" s="7" t="n">
        <v>169</v>
      </c>
      <c r="B47" s="7" t="inlineStr">
        <is>
          <t>84505.0</t>
        </is>
      </c>
      <c r="C47" s="7" t="inlineStr">
        <is>
          <t>Other CM Fees</t>
        </is>
      </c>
      <c r="D47" s="40" t="inlineStr">
        <is>
          <t>Construction Management Fee Amount</t>
        </is>
      </c>
      <c r="E47" s="67" t="inlineStr">
        <is>
          <t>CMF</t>
        </is>
      </c>
      <c r="F47" s="15" t="inlineStr">
        <is>
          <t>CM Fee</t>
        </is>
      </c>
      <c r="G47" s="20" t="n">
        <v>54509</v>
      </c>
      <c r="H47" s="20" t="n">
        <v>0</v>
      </c>
      <c r="I47" s="21" t="n">
        <v>54509</v>
      </c>
      <c r="J47" s="8">
        <f>IF(G47=0,0,H47/G47)</f>
        <v/>
      </c>
      <c r="K47" s="35" t="inlineStr">
        <is>
          <t>N/A</t>
        </is>
      </c>
      <c r="L47" s="7">
        <f>MIN(J47,1)</f>
        <v/>
      </c>
      <c r="M47" t="inlineStr">
        <is>
          <t>Construction Management Fee Amount</t>
        </is>
      </c>
      <c r="N47" s="7">
        <f>IF(E47="GC","1st Call","Other")</f>
        <v/>
      </c>
      <c r="O47" s="7">
        <f>IF(L47&gt;=1,"Complete",IF(L47&gt;0,"In Progress","Not Started"))</f>
        <v/>
      </c>
      <c r="Q47" s="35">
        <f>IFERROR(MID($A$1,FIND(" acq",$A$1)-4,4)*1,"")</f>
        <v/>
      </c>
      <c r="S47" s="112" t="n"/>
    </row>
    <row r="48">
      <c r="A48" s="7" t="n">
        <v>168</v>
      </c>
      <c r="B48" s="7" t="inlineStr">
        <is>
          <t>84510.0</t>
        </is>
      </c>
      <c r="C48" s="7" t="inlineStr">
        <is>
          <t>Contingency</t>
        </is>
      </c>
      <c r="D48" s="40" t="inlineStr">
        <is>
          <t>Contingency Amount</t>
        </is>
      </c>
      <c r="E48" s="67" t="inlineStr">
        <is>
          <t>CON</t>
        </is>
      </c>
      <c r="F48" s="15" t="inlineStr">
        <is>
          <t>Contingency</t>
        </is>
      </c>
      <c r="G48" s="20" t="n">
        <v>51163</v>
      </c>
      <c r="H48" s="20" t="n">
        <v>0</v>
      </c>
      <c r="I48" s="21" t="n">
        <v>51163</v>
      </c>
      <c r="J48" s="8">
        <f>IF(G48=0,0,H48/G48)</f>
        <v/>
      </c>
      <c r="K48" s="35" t="inlineStr">
        <is>
          <t>N/A</t>
        </is>
      </c>
      <c r="L48" s="7">
        <f>MIN(J48,1)</f>
        <v/>
      </c>
      <c r="M48" t="inlineStr">
        <is>
          <t>Contingency Amount</t>
        </is>
      </c>
      <c r="N48" s="7">
        <f>IF(E48="GC","1st Call","Other")</f>
        <v/>
      </c>
      <c r="O48" s="7">
        <f>IF(L48&gt;=1,"Complete",IF(L48&gt;0,"In Progress","Not Started"))</f>
        <v/>
      </c>
      <c r="Q48" s="35">
        <f>IFERROR(MID($A$1,FIND(" acq",$A$1)-4,4)*1,"")</f>
        <v/>
      </c>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sheetData>
  <autoFilter ref="A4:J43"/>
  <mergeCells count="2">
    <mergeCell ref="A1:D1"/>
    <mergeCell ref="A2:D2"/>
  </mergeCells>
  <dataValidations count="4">
    <dataValidation sqref="R5:R119" showDropDown="0" showInputMessage="1" showErrorMessage="1" allowBlank="1" type="list">
      <formula1>"Lender, City Required, Investor, Fire Dept."</formula1>
    </dataValidation>
    <dataValidation sqref="N5:N37" showDropDown="0" showInputMessage="1" showErrorMessage="1" allowBlank="1" type="list">
      <formula1>"1st Call, Other"</formula1>
    </dataValidation>
    <dataValidation sqref="O5:O62"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T174"/>
  <sheetViews>
    <sheetView topLeftCell="B1" zoomScaleNormal="100" workbookViewId="0">
      <selection activeCell="A2" sqref="A2:D2"/>
    </sheetView>
  </sheetViews>
  <sheetFormatPr baseColWidth="8" defaultColWidth="9.140625" defaultRowHeight="15"/>
  <cols>
    <col hidden="1" width="9.7109375" customWidth="1" style="7" min="1" max="1"/>
    <col width="15.7109375" customWidth="1" style="7" min="2" max="2"/>
    <col width="45.7109375" customWidth="1" style="7" min="3" max="3"/>
    <col width="60.85546875" customWidth="1" style="6" min="4" max="4"/>
    <col width="20.7109375" customWidth="1" style="7" min="5" max="6"/>
    <col width="20.7109375" customWidth="1" style="6" min="7" max="9"/>
    <col width="20.7109375" customWidth="1" style="7" min="10" max="17"/>
    <col width="20.7109375" customWidth="1" style="6" min="18" max="20"/>
    <col width="9.140625" customWidth="1" style="6" min="21" max="16384"/>
  </cols>
  <sheetData>
    <row r="1" ht="17.25" customFormat="1" customHeight="1" s="30">
      <c r="A1" s="96" t="inlineStr">
        <is>
          <t>The Retreat — 2022 acq · GC @ budget</t>
        </is>
      </c>
    </row>
    <row r="2" customFormat="1" s="30">
      <c r="A2" s="97" t="inlineStr">
        <is>
          <t>← Back</t>
        </is>
      </c>
    </row>
    <row r="3"/>
    <row r="4" ht="44.25" customHeight="1">
      <c r="A4" s="5" t="inlineStr">
        <is>
          <t>Row</t>
        </is>
      </c>
      <c r="B4" s="39" t="inlineStr">
        <is>
          <t>GL</t>
        </is>
      </c>
      <c r="C4" s="39" t="inlineStr">
        <is>
          <t>GL Name</t>
        </is>
      </c>
      <c r="D4" s="39" t="inlineStr">
        <is>
          <t>Scope of Work</t>
        </is>
      </c>
      <c r="E4" s="39" t="inlineStr">
        <is>
          <t>Responsible</t>
        </is>
      </c>
      <c r="F4" s="39" t="inlineStr">
        <is>
          <t>Capital Plan</t>
        </is>
      </c>
      <c r="G4" s="39" t="inlineStr">
        <is>
          <t>Budget</t>
        </is>
      </c>
      <c r="H4" s="39" t="inlineStr">
        <is>
          <t>Spend</t>
        </is>
      </c>
      <c r="I4" s="39" t="inlineStr">
        <is>
          <t>Remaining</t>
        </is>
      </c>
      <c r="J4" s="39" t="inlineStr">
        <is>
          <t>% Spent</t>
        </is>
      </c>
      <c r="K4" s="39" t="inlineStr">
        <is>
          <t>Draws 
Remaining</t>
        </is>
      </c>
      <c r="L4" s="39" t="inlineStr">
        <is>
          <t>Project %</t>
        </is>
      </c>
      <c r="M4" s="39" t="inlineStr">
        <is>
          <t>Budget Notes</t>
        </is>
      </c>
      <c r="N4" s="39" t="inlineStr">
        <is>
          <t>Vendor</t>
        </is>
      </c>
      <c r="O4" s="39" t="inlineStr">
        <is>
          <t>Status</t>
        </is>
      </c>
      <c r="P4" s="39" t="inlineStr">
        <is>
          <t>Status 
Comments</t>
        </is>
      </c>
      <c r="Q4" s="39" t="inlineStr">
        <is>
          <t>Capital
Year</t>
        </is>
      </c>
      <c r="R4" s="43" t="inlineStr">
        <is>
          <t>3rd Party 
Requirement</t>
        </is>
      </c>
      <c r="S4" s="36" t="inlineStr">
        <is>
          <t>Lender Due Date</t>
        </is>
      </c>
      <c r="T4" s="46" t="inlineStr">
        <is>
          <t>Reserve Used</t>
        </is>
      </c>
    </row>
    <row r="5">
      <c r="A5" s="7" t="n">
        <v>89</v>
      </c>
      <c r="B5" s="7" t="inlineStr">
        <is>
          <t>0900 - FF&amp;E in Units</t>
        </is>
      </c>
      <c r="C5" s="7" t="inlineStr">
        <is>
          <t>Appliances Package</t>
        </is>
      </c>
      <c r="D5" s="40" t="n"/>
      <c r="E5" s="67" t="inlineStr">
        <is>
          <t>Capex</t>
        </is>
      </c>
      <c r="F5" s="7" t="inlineStr">
        <is>
          <t>Year 1</t>
        </is>
      </c>
      <c r="G5" s="20" t="n">
        <v>486000</v>
      </c>
      <c r="H5" s="20" t="n">
        <v>0</v>
      </c>
      <c r="I5" s="21">
        <f>G5-H5</f>
        <v/>
      </c>
      <c r="J5" s="8">
        <f>IF(G5=0,0,H5/G5)</f>
        <v/>
      </c>
      <c r="K5" s="35" t="inlineStr">
        <is>
          <t>N/A</t>
        </is>
      </c>
      <c r="L5" s="8">
        <f>MIN(J5,1)</f>
        <v/>
      </c>
      <c r="N5" s="7">
        <f>IF(E5="GC","1st Call","Other")</f>
        <v/>
      </c>
      <c r="O5" s="7">
        <f>IF(L5&gt;=1,"Complete",IF(L5&gt;0,"In Progress","Not Started"))</f>
        <v/>
      </c>
      <c r="Q5" s="35">
        <f>IFERROR(MID($A$1,FIND(" acq",$A$1)-4,4)*1,"")</f>
        <v/>
      </c>
      <c r="R5" s="7" t="n"/>
      <c r="S5" s="111" t="n"/>
    </row>
    <row r="6">
      <c r="A6" s="17" t="n">
        <v>102</v>
      </c>
      <c r="B6" s="7" t="inlineStr">
        <is>
          <t>0900 - FF&amp;E in Units</t>
        </is>
      </c>
      <c r="C6" s="7" t="inlineStr">
        <is>
          <t xml:space="preserve">Ceramic tile </t>
        </is>
      </c>
      <c r="D6" s="40" t="inlineStr">
        <is>
          <t>324 Backsplash @ $700</t>
        </is>
      </c>
      <c r="E6" s="67" t="inlineStr">
        <is>
          <t>Capex</t>
        </is>
      </c>
      <c r="F6" s="7" t="inlineStr">
        <is>
          <t>Year 1</t>
        </is>
      </c>
      <c r="G6" s="20" t="n">
        <v>226800</v>
      </c>
      <c r="H6" s="20" t="n">
        <v>0</v>
      </c>
      <c r="I6" s="21">
        <f>G6-H6</f>
        <v/>
      </c>
      <c r="J6" s="8">
        <f>IF(G6=0,0,H6/G6)</f>
        <v/>
      </c>
      <c r="K6" s="35" t="inlineStr">
        <is>
          <t>N/A</t>
        </is>
      </c>
      <c r="L6" s="8">
        <f>MIN(J6,1)</f>
        <v/>
      </c>
      <c r="M6" t="inlineStr">
        <is>
          <t>324 Backsplash @ $700</t>
        </is>
      </c>
      <c r="N6" s="7">
        <f>IF(E6="GC","1st Call","Other")</f>
        <v/>
      </c>
      <c r="O6" s="7">
        <f>IF(L6&gt;=1,"Complete",IF(L6&gt;0,"In Progress","Not Started"))</f>
        <v/>
      </c>
      <c r="Q6" s="35">
        <f>IFERROR(MID($A$1,FIND(" acq",$A$1)-4,4)*1,"")</f>
        <v/>
      </c>
      <c r="R6" s="7" t="n"/>
      <c r="S6" s="111" t="n"/>
    </row>
    <row r="7">
      <c r="A7" s="7" t="n">
        <v>118</v>
      </c>
      <c r="B7" s="7" t="inlineStr">
        <is>
          <t>1100- Specialties, Equipment &amp; Furnishings</t>
        </is>
      </c>
      <c r="C7" s="7" t="inlineStr">
        <is>
          <t>Tech Package per unit</t>
        </is>
      </c>
      <c r="D7" s="40" t="inlineStr">
        <is>
          <t>162 units x $700</t>
        </is>
      </c>
      <c r="E7" s="67" t="inlineStr">
        <is>
          <t>Capex</t>
        </is>
      </c>
      <c r="F7" s="7" t="inlineStr">
        <is>
          <t>Year 1</t>
        </is>
      </c>
      <c r="G7" s="20" t="n">
        <v>113400</v>
      </c>
      <c r="H7" s="20" t="n">
        <v>0</v>
      </c>
      <c r="I7" s="21">
        <f>G7-H7</f>
        <v/>
      </c>
      <c r="J7" s="8">
        <f>IF(G7=0,0,H7/G7)</f>
        <v/>
      </c>
      <c r="K7" s="35" t="inlineStr">
        <is>
          <t>N/A</t>
        </is>
      </c>
      <c r="L7" s="8">
        <f>MIN(J7,1)</f>
        <v/>
      </c>
      <c r="M7" t="inlineStr">
        <is>
          <t>162 units x $700</t>
        </is>
      </c>
      <c r="N7" s="7">
        <f>IF(E7="GC","1st Call","Other")</f>
        <v/>
      </c>
      <c r="O7" s="7">
        <f>IF(L7&gt;=1,"Complete",IF(L7&gt;0,"In Progress","Not Started"))</f>
        <v/>
      </c>
      <c r="Q7" s="35">
        <f>IFERROR(MID($A$1,FIND(" acq",$A$1)-4,4)*1,"")</f>
        <v/>
      </c>
      <c r="R7" s="7" t="n"/>
      <c r="S7" s="111" t="n"/>
    </row>
    <row r="8">
      <c r="A8" s="17" t="n">
        <v>21</v>
      </c>
      <c r="B8" s="7" t="inlineStr">
        <is>
          <t>0200 - Site Utilities &amp; Improvements</t>
        </is>
      </c>
      <c r="C8" s="7" t="inlineStr">
        <is>
          <t>Patio fencing</t>
        </is>
      </c>
      <c r="D8" s="40" t="inlineStr">
        <is>
          <t>20 Extended Dog yards @ $5k- Value add</t>
        </is>
      </c>
      <c r="E8" s="41" t="inlineStr">
        <is>
          <t>GC</t>
        </is>
      </c>
      <c r="F8" s="7" t="inlineStr">
        <is>
          <t>Year 1</t>
        </is>
      </c>
      <c r="G8" s="20" t="n">
        <v>100000</v>
      </c>
      <c r="H8" s="20" t="n">
        <v>100000</v>
      </c>
      <c r="I8" s="21">
        <f>G8-H8</f>
        <v/>
      </c>
      <c r="J8" s="8">
        <f>IF(G8=0,0,H8/G8)</f>
        <v/>
      </c>
      <c r="K8" s="35" t="n">
        <v>0</v>
      </c>
      <c r="L8" s="8">
        <f>MIN(J8,1)</f>
        <v/>
      </c>
      <c r="M8" t="inlineStr">
        <is>
          <t>20 Extended Dog yards @ $5k- Value add</t>
        </is>
      </c>
      <c r="N8" s="7">
        <f>IF(E8="GC","1st Call","Other")</f>
        <v/>
      </c>
      <c r="O8" s="7">
        <f>IF(L8&gt;=1,"Complete",IF(L8&gt;0,"In Progress","Not Started"))</f>
        <v/>
      </c>
      <c r="Q8" s="35">
        <f>IFERROR(MID($A$1,FIND(" acq",$A$1)-4,4)*1,"")</f>
        <v/>
      </c>
      <c r="R8" s="7" t="n"/>
      <c r="S8" s="111" t="n"/>
    </row>
    <row r="9">
      <c r="A9" s="7" t="n">
        <v>115</v>
      </c>
      <c r="B9" s="7" t="inlineStr">
        <is>
          <t>1100- Specialties, Equipment &amp; Furnishings</t>
        </is>
      </c>
      <c r="C9" s="7" t="inlineStr">
        <is>
          <t>Clubhouse / Office Redecorate (FFE)</t>
        </is>
      </c>
      <c r="D9" s="40" t="inlineStr">
        <is>
          <t>Clubhouse furniture- quote #PS6143285 from Charter Furniture</t>
        </is>
      </c>
      <c r="E9" s="67" t="inlineStr">
        <is>
          <t>Capex</t>
        </is>
      </c>
      <c r="F9" s="7" t="inlineStr">
        <is>
          <t>Year 1</t>
        </is>
      </c>
      <c r="G9" s="20" t="n">
        <v>92000</v>
      </c>
      <c r="H9" s="20" t="n">
        <v>46776</v>
      </c>
      <c r="I9" s="21">
        <f>G9-H9</f>
        <v/>
      </c>
      <c r="J9" s="8">
        <f>IF(G9=0,0,H9/G9)</f>
        <v/>
      </c>
      <c r="K9" s="35" t="inlineStr">
        <is>
          <t>N/A</t>
        </is>
      </c>
      <c r="L9" s="8">
        <f>MIN(J9,1)</f>
        <v/>
      </c>
      <c r="M9" t="inlineStr">
        <is>
          <t>Clubhouse furniture- quote #PS6143285 from Charter Furniture</t>
        </is>
      </c>
      <c r="N9" s="7">
        <f>IF(E9="GC","1st Call","Other")</f>
        <v/>
      </c>
      <c r="O9" s="7">
        <f>IF(L9&gt;=1,"Complete",IF(L9&gt;0,"In Progress","Not Started"))</f>
        <v/>
      </c>
      <c r="Q9" s="35">
        <f>IFERROR(MID($A$1,FIND(" acq",$A$1)-4,4)*1,"")</f>
        <v/>
      </c>
      <c r="R9" s="7" t="n"/>
      <c r="S9" s="111" t="n"/>
    </row>
    <row r="10">
      <c r="A10" s="17" t="n">
        <v>31</v>
      </c>
      <c r="B10" s="7" t="inlineStr">
        <is>
          <t>0200 - Site Utilities &amp; Improvements</t>
        </is>
      </c>
      <c r="C10" s="7" t="inlineStr">
        <is>
          <t>Pickleball court</t>
        </is>
      </c>
      <c r="D10" s="40" t="inlineStr">
        <is>
          <t>Install pickleball court behind clubhouse</t>
        </is>
      </c>
      <c r="E10" s="41" t="inlineStr">
        <is>
          <t>GC</t>
        </is>
      </c>
      <c r="F10" s="7" t="inlineStr">
        <is>
          <t>Year 1</t>
        </is>
      </c>
      <c r="G10" s="20" t="n">
        <v>40000</v>
      </c>
      <c r="H10" s="20" t="n">
        <v>40000</v>
      </c>
      <c r="I10" s="21">
        <f>G10-H10</f>
        <v/>
      </c>
      <c r="J10" s="8">
        <f>IF(G10=0,0,H10/G10)</f>
        <v/>
      </c>
      <c r="K10" s="35" t="n">
        <v>0</v>
      </c>
      <c r="L10" s="8">
        <f>MIN(J10,1)</f>
        <v/>
      </c>
      <c r="M10" t="inlineStr">
        <is>
          <t>Install pickleball court behind clubhouse</t>
        </is>
      </c>
      <c r="N10" s="7">
        <f>IF(E10="GC","1st Call","Other")</f>
        <v/>
      </c>
      <c r="O10" s="7">
        <f>IF(L10&gt;=1,"Complete",IF(L10&gt;0,"In Progress","Not Started"))</f>
        <v/>
      </c>
      <c r="Q10" s="35">
        <f>IFERROR(MID($A$1,FIND(" acq",$A$1)-4,4)*1,"")</f>
        <v/>
      </c>
      <c r="R10" s="7" t="n"/>
      <c r="S10" s="111" t="n"/>
    </row>
    <row r="11">
      <c r="A11" s="7" t="n">
        <v>121</v>
      </c>
      <c r="B11" s="7" t="inlineStr">
        <is>
          <t>1100- Specialties, Equipment &amp; Furnishings</t>
        </is>
      </c>
      <c r="C11" s="7" t="inlineStr">
        <is>
          <t>Pool furniture</t>
        </is>
      </c>
      <c r="D11" s="40" t="inlineStr">
        <is>
          <t>Update pool furniture to include cabanas</t>
        </is>
      </c>
      <c r="E11" s="67" t="inlineStr">
        <is>
          <t>Capex</t>
        </is>
      </c>
      <c r="F11" s="7" t="inlineStr">
        <is>
          <t>Year 1</t>
        </is>
      </c>
      <c r="G11" s="20" t="n">
        <v>40000</v>
      </c>
      <c r="H11" s="20" t="n">
        <v>37994</v>
      </c>
      <c r="I11" s="21">
        <f>G11-H11</f>
        <v/>
      </c>
      <c r="J11" s="8">
        <f>IF(G11=0,0,H11/G11)</f>
        <v/>
      </c>
      <c r="K11" s="35" t="inlineStr">
        <is>
          <t>N/A</t>
        </is>
      </c>
      <c r="L11" s="8">
        <f>MIN(J11,1)</f>
        <v/>
      </c>
      <c r="M11" t="inlineStr">
        <is>
          <t>Update pool furniture to include cabanas</t>
        </is>
      </c>
      <c r="N11" s="7">
        <f>IF(E11="GC","1st Call","Other")</f>
        <v/>
      </c>
      <c r="O11" s="7">
        <f>IF(L11&gt;=1,"Complete",IF(L11&gt;0,"In Progress","Not Started"))</f>
        <v/>
      </c>
      <c r="Q11" s="35">
        <f>IFERROR(MID($A$1,FIND(" acq",$A$1)-4,4)*1,"")</f>
        <v/>
      </c>
      <c r="R11" s="7" t="n"/>
      <c r="S11" s="111" t="n"/>
    </row>
    <row r="12">
      <c r="A12" s="17" t="n">
        <v>29</v>
      </c>
      <c r="B12" s="7" t="inlineStr">
        <is>
          <t>0200 - Site Utilities &amp; Improvements</t>
        </is>
      </c>
      <c r="C12" s="7" t="inlineStr">
        <is>
          <t>Fences &amp; gates - swimming pool</t>
        </is>
      </c>
      <c r="D12" s="40" t="inlineStr">
        <is>
          <t>Replace entire dog park fence</t>
        </is>
      </c>
      <c r="E12" s="41" t="inlineStr">
        <is>
          <t>GC</t>
        </is>
      </c>
      <c r="F12" s="7" t="inlineStr">
        <is>
          <t>Year 1</t>
        </is>
      </c>
      <c r="G12" s="20" t="n">
        <v>35000</v>
      </c>
      <c r="H12" s="20" t="n">
        <v>35000</v>
      </c>
      <c r="I12" s="21">
        <f>G12-H12</f>
        <v/>
      </c>
      <c r="J12" s="8">
        <f>IF(G12=0,0,H12/G12)</f>
        <v/>
      </c>
      <c r="K12" s="35" t="n">
        <v>0</v>
      </c>
      <c r="L12" s="8">
        <f>MIN(J12,1)</f>
        <v/>
      </c>
      <c r="M12" t="inlineStr">
        <is>
          <t>Replace entire dog park fence</t>
        </is>
      </c>
      <c r="N12" s="7">
        <f>IF(E12="GC","1st Call","Other")</f>
        <v/>
      </c>
      <c r="O12" s="7">
        <f>IF(L12&gt;=1,"Complete",IF(L12&gt;0,"In Progress","Not Started"))</f>
        <v/>
      </c>
      <c r="Q12" s="35">
        <f>IFERROR(MID($A$1,FIND(" acq",$A$1)-4,4)*1,"")</f>
        <v/>
      </c>
      <c r="R12" s="7" t="n"/>
      <c r="S12" s="111" t="n"/>
    </row>
    <row r="13">
      <c r="A13" s="7" t="n">
        <v>32</v>
      </c>
      <c r="B13" s="7" t="inlineStr">
        <is>
          <t>0200 - Site Utilities &amp; Improvements</t>
        </is>
      </c>
      <c r="C13" s="7" t="inlineStr">
        <is>
          <t>Playground equipment</t>
        </is>
      </c>
      <c r="D13" s="40" t="inlineStr">
        <is>
          <t>New Playground</t>
        </is>
      </c>
      <c r="E13" s="41" t="inlineStr">
        <is>
          <t>GC</t>
        </is>
      </c>
      <c r="F13" s="7" t="inlineStr">
        <is>
          <t>Year 1</t>
        </is>
      </c>
      <c r="G13" s="20" t="n">
        <v>30000</v>
      </c>
      <c r="H13" s="20" t="n">
        <v>30000</v>
      </c>
      <c r="I13" s="21">
        <f>G13-H13</f>
        <v/>
      </c>
      <c r="J13" s="8">
        <f>IF(G13=0,0,H13/G13)</f>
        <v/>
      </c>
      <c r="K13" s="35" t="n">
        <v>0</v>
      </c>
      <c r="L13" s="8">
        <f>MIN(J13,1)</f>
        <v/>
      </c>
      <c r="M13" t="inlineStr">
        <is>
          <t>New Playground</t>
        </is>
      </c>
      <c r="N13" s="7">
        <f>IF(E13="GC","1st Call","Other")</f>
        <v/>
      </c>
      <c r="O13" s="7">
        <f>IF(L13&gt;=1,"Complete",IF(L13&gt;0,"In Progress","Not Started"))</f>
        <v/>
      </c>
      <c r="Q13" s="35">
        <f>IFERROR(MID($A$1,FIND(" acq",$A$1)-4,4)*1,"")</f>
        <v/>
      </c>
      <c r="R13" s="7" t="n"/>
      <c r="S13" s="111" t="n"/>
    </row>
    <row r="14">
      <c r="A14" s="17" t="n">
        <v>106</v>
      </c>
      <c r="B14" s="7" t="inlineStr">
        <is>
          <t>0900 - FF&amp;E in Units</t>
        </is>
      </c>
      <c r="C14" s="7" t="inlineStr">
        <is>
          <t xml:space="preserve">Range Queen </t>
        </is>
      </c>
      <c r="D14" s="40" t="n"/>
      <c r="E14" s="67" t="inlineStr">
        <is>
          <t>Capex</t>
        </is>
      </c>
      <c r="F14" s="7" t="inlineStr">
        <is>
          <t>Year 1</t>
        </is>
      </c>
      <c r="G14" s="20" t="n">
        <v>29160</v>
      </c>
      <c r="H14" s="20" t="n">
        <v>0</v>
      </c>
      <c r="I14" s="21">
        <f>G14-H14</f>
        <v/>
      </c>
      <c r="J14" s="8">
        <f>IF(G14=0,0,H14/G14)</f>
        <v/>
      </c>
      <c r="K14" s="35" t="inlineStr">
        <is>
          <t>N/A</t>
        </is>
      </c>
      <c r="L14" s="8">
        <f>MIN(J14,1)</f>
        <v/>
      </c>
      <c r="N14" s="7">
        <f>IF(E14="GC","1st Call","Other")</f>
        <v/>
      </c>
      <c r="O14" s="7">
        <f>IF(L14&gt;=1,"Complete",IF(L14&gt;0,"In Progress","Not Started"))</f>
        <v/>
      </c>
      <c r="Q14" s="35">
        <f>IFERROR(MID($A$1,FIND(" acq",$A$1)-4,4)*1,"")</f>
        <v/>
      </c>
      <c r="R14" s="7" t="n"/>
      <c r="S14" s="111" t="n"/>
    </row>
    <row r="15">
      <c r="A15" s="7" t="n">
        <v>19</v>
      </c>
      <c r="B15" s="7" t="inlineStr">
        <is>
          <t>0200 - Site Utilities &amp; Improvements</t>
        </is>
      </c>
      <c r="C15" s="7" t="inlineStr">
        <is>
          <t>Landscape irrigation</t>
        </is>
      </c>
      <c r="D15" s="40" t="inlineStr">
        <is>
          <t>inspect and repair irrigation</t>
        </is>
      </c>
      <c r="E15" s="41" t="inlineStr">
        <is>
          <t>GC</t>
        </is>
      </c>
      <c r="F15" s="7" t="inlineStr">
        <is>
          <t>Year 1</t>
        </is>
      </c>
      <c r="G15" s="20" t="n">
        <v>26000</v>
      </c>
      <c r="H15" s="20" t="n">
        <v>26000</v>
      </c>
      <c r="I15" s="21">
        <f>G15-H15</f>
        <v/>
      </c>
      <c r="J15" s="8">
        <f>IF(G15=0,0,H15/G15)</f>
        <v/>
      </c>
      <c r="K15" s="35" t="n">
        <v>0</v>
      </c>
      <c r="L15" s="8">
        <f>MIN(J15,1)</f>
        <v/>
      </c>
      <c r="M15" t="inlineStr">
        <is>
          <t>inspect and repair irrigation</t>
        </is>
      </c>
      <c r="N15" s="7">
        <f>IF(E15="GC","1st Call","Other")</f>
        <v/>
      </c>
      <c r="O15" s="7">
        <f>IF(L15&gt;=1,"Complete",IF(L15&gt;0,"In Progress","Not Started"))</f>
        <v/>
      </c>
      <c r="Q15" s="35">
        <f>IFERROR(MID($A$1,FIND(" acq",$A$1)-4,4)*1,"")</f>
        <v/>
      </c>
      <c r="R15" s="7" t="n"/>
      <c r="S15" s="111" t="n"/>
    </row>
    <row r="16">
      <c r="A16" s="17" t="n">
        <v>23</v>
      </c>
      <c r="B16" s="7" t="inlineStr">
        <is>
          <t>0200 - Site Utilities &amp; Improvements</t>
        </is>
      </c>
      <c r="C16" s="7" t="inlineStr">
        <is>
          <t>Landscaping</t>
        </is>
      </c>
      <c r="D16" s="40" t="inlineStr">
        <is>
          <t>New palms, bare land, dead bushes, etc..</t>
        </is>
      </c>
      <c r="E16" s="41" t="inlineStr">
        <is>
          <t>GC</t>
        </is>
      </c>
      <c r="F16" s="7" t="inlineStr">
        <is>
          <t>Year 1</t>
        </is>
      </c>
      <c r="G16" s="20" t="n">
        <v>25000</v>
      </c>
      <c r="H16" s="20" t="n">
        <v>25000</v>
      </c>
      <c r="I16" s="21">
        <f>G16-H16</f>
        <v/>
      </c>
      <c r="J16" s="8">
        <f>IF(G16=0,0,H16/G16)</f>
        <v/>
      </c>
      <c r="K16" s="35" t="n">
        <v>0</v>
      </c>
      <c r="L16" s="8">
        <f>MIN(J16,1)</f>
        <v/>
      </c>
      <c r="M16" t="inlineStr">
        <is>
          <t>New palms, bare land, dead bushes, etc..</t>
        </is>
      </c>
      <c r="N16" s="7">
        <f>IF(E16="GC","1st Call","Other")</f>
        <v/>
      </c>
      <c r="O16" s="7">
        <f>IF(L16&gt;=1,"Complete",IF(L16&gt;0,"In Progress","Not Started"))</f>
        <v/>
      </c>
      <c r="Q16" s="35">
        <f>IFERROR(MID($A$1,FIND(" acq",$A$1)-4,4)*1,"")</f>
        <v/>
      </c>
      <c r="R16" s="7" t="n"/>
      <c r="S16" s="111" t="n"/>
    </row>
    <row r="17">
      <c r="A17" s="7" t="n">
        <v>111</v>
      </c>
      <c r="B17" s="7" t="inlineStr">
        <is>
          <t>1100- Specialties, Equipment &amp; Furnishings</t>
        </is>
      </c>
      <c r="C17" s="7" t="inlineStr">
        <is>
          <t>Signage - site</t>
        </is>
      </c>
      <c r="D17" s="40" t="n"/>
      <c r="E17" s="67" t="inlineStr">
        <is>
          <t>Capex</t>
        </is>
      </c>
      <c r="F17" s="7" t="inlineStr">
        <is>
          <t>Year 1</t>
        </is>
      </c>
      <c r="G17" s="20" t="n">
        <v>25000</v>
      </c>
      <c r="H17" s="20" t="n">
        <v>3739</v>
      </c>
      <c r="I17" s="21">
        <f>G17-H17</f>
        <v/>
      </c>
      <c r="J17" s="8">
        <f>IF(G17=0,0,H17/G17)</f>
        <v/>
      </c>
      <c r="K17" s="35" t="inlineStr">
        <is>
          <t>N/A</t>
        </is>
      </c>
      <c r="L17" s="8">
        <f>MIN(J17,1)</f>
        <v/>
      </c>
      <c r="N17" s="7">
        <f>IF(E17="GC","1st Call","Other")</f>
        <v/>
      </c>
      <c r="O17" s="7">
        <f>IF(L17&gt;=1,"Complete",IF(L17&gt;0,"In Progress","Not Started"))</f>
        <v/>
      </c>
      <c r="Q17" s="35">
        <f>IFERROR(MID($A$1,FIND(" acq",$A$1)-4,4)*1,"")</f>
        <v/>
      </c>
      <c r="R17" s="7" t="n"/>
      <c r="S17" s="111" t="n"/>
    </row>
    <row r="18">
      <c r="A18" s="17" t="n">
        <v>16</v>
      </c>
      <c r="B18" s="7" t="inlineStr">
        <is>
          <t>0200 - Site Utilities &amp; Improvements</t>
        </is>
      </c>
      <c r="C18" s="7" t="inlineStr">
        <is>
          <t>Parking equipment</t>
        </is>
      </c>
      <c r="D18" s="40" t="inlineStr">
        <is>
          <t>add 15 speed bumps</t>
        </is>
      </c>
      <c r="E18" s="41" t="inlineStr">
        <is>
          <t>GC</t>
        </is>
      </c>
      <c r="F18" s="7" t="inlineStr">
        <is>
          <t>Year 1</t>
        </is>
      </c>
      <c r="G18" s="20" t="n">
        <v>20000</v>
      </c>
      <c r="H18" s="20" t="n">
        <v>20000</v>
      </c>
      <c r="I18" s="21">
        <f>G18-H18</f>
        <v/>
      </c>
      <c r="J18" s="8">
        <f>IF(G18=0,0,H18/G18)</f>
        <v/>
      </c>
      <c r="K18" s="35" t="n">
        <v>0</v>
      </c>
      <c r="L18" s="8">
        <f>MIN(J18,1)</f>
        <v/>
      </c>
      <c r="M18" t="inlineStr">
        <is>
          <t>add 15 speed bumps</t>
        </is>
      </c>
      <c r="N18" s="7">
        <f>IF(E18="GC","1st Call","Other")</f>
        <v/>
      </c>
      <c r="O18" s="7">
        <f>IF(L18&gt;=1,"Complete",IF(L18&gt;0,"In Progress","Not Started"))</f>
        <v/>
      </c>
      <c r="Q18" s="35">
        <f>IFERROR(MID($A$1,FIND(" acq",$A$1)-4,4)*1,"")</f>
        <v/>
      </c>
      <c r="R18" s="7" t="n"/>
      <c r="S18" s="111" t="n"/>
    </row>
    <row r="19">
      <c r="A19" s="7" t="n">
        <v>18</v>
      </c>
      <c r="B19" s="7" t="inlineStr">
        <is>
          <t>0200 - Site Utilities &amp; Improvements</t>
        </is>
      </c>
      <c r="C19" s="7" t="inlineStr">
        <is>
          <t>Sidewalks</t>
        </is>
      </c>
      <c r="D19" s="40" t="inlineStr">
        <is>
          <t>repair cracked concrete</t>
        </is>
      </c>
      <c r="E19" s="41" t="inlineStr">
        <is>
          <t>GC</t>
        </is>
      </c>
      <c r="F19" s="7" t="inlineStr">
        <is>
          <t>Year 1</t>
        </is>
      </c>
      <c r="G19" s="20" t="n">
        <v>20000</v>
      </c>
      <c r="H19" s="20" t="n">
        <v>20000</v>
      </c>
      <c r="I19" s="21">
        <f>G19-H19</f>
        <v/>
      </c>
      <c r="J19" s="8">
        <f>IF(G19=0,0,H19/G19)</f>
        <v/>
      </c>
      <c r="K19" s="35" t="n">
        <v>0</v>
      </c>
      <c r="L19" s="8">
        <f>MIN(J19,1)</f>
        <v/>
      </c>
      <c r="M19" t="inlineStr">
        <is>
          <t>repair cracked concrete</t>
        </is>
      </c>
      <c r="N19" s="7">
        <f>IF(E19="GC","1st Call","Other")</f>
        <v/>
      </c>
      <c r="O19" s="7">
        <f>IF(L19&gt;=1,"Complete",IF(L19&gt;0,"In Progress","Not Started"))</f>
        <v/>
      </c>
      <c r="Q19" s="35">
        <f>IFERROR(MID($A$1,FIND(" acq",$A$1)-4,4)*1,"")</f>
        <v/>
      </c>
      <c r="R19" s="7" t="n"/>
      <c r="S19" s="111" t="n"/>
    </row>
    <row r="20">
      <c r="A20" s="17" t="n">
        <v>59</v>
      </c>
      <c r="B20" s="7" t="inlineStr">
        <is>
          <t>0700 - Roofing</t>
        </is>
      </c>
      <c r="C20" s="7" t="inlineStr">
        <is>
          <t>Asphalt composite shingle roofing</t>
        </is>
      </c>
      <c r="D20" s="40" t="inlineStr">
        <is>
          <t>inspect and replace missing or damaged shingles</t>
        </is>
      </c>
      <c r="E20" s="41" t="inlineStr">
        <is>
          <t>GC</t>
        </is>
      </c>
      <c r="F20" s="7" t="inlineStr">
        <is>
          <t>Year 1</t>
        </is>
      </c>
      <c r="G20" s="20" t="n">
        <v>16500</v>
      </c>
      <c r="H20" s="20" t="n">
        <v>16500</v>
      </c>
      <c r="I20" s="21">
        <f>G20-H20</f>
        <v/>
      </c>
      <c r="J20" s="8">
        <f>IF(G20=0,0,H20/G20)</f>
        <v/>
      </c>
      <c r="K20" s="35" t="n">
        <v>0</v>
      </c>
      <c r="L20" s="8">
        <f>MIN(J20,1)</f>
        <v/>
      </c>
      <c r="M20" t="inlineStr">
        <is>
          <t>inspect and replace missing or damaged shingles</t>
        </is>
      </c>
      <c r="N20" s="7">
        <f>IF(E20="GC","1st Call","Other")</f>
        <v/>
      </c>
      <c r="O20" s="7">
        <f>IF(L20&gt;=1,"Complete",IF(L20&gt;0,"In Progress","Not Started"))</f>
        <v/>
      </c>
      <c r="Q20" s="35">
        <f>IFERROR(MID($A$1,FIND(" acq",$A$1)-4,4)*1,"")</f>
        <v/>
      </c>
      <c r="R20" s="7" t="n"/>
      <c r="S20" s="111" t="n"/>
    </row>
    <row r="21">
      <c r="A21" s="7" t="n">
        <v>114</v>
      </c>
      <c r="B21" s="7" t="inlineStr">
        <is>
          <t>1100- Specialties, Equipment &amp; Furnishings</t>
        </is>
      </c>
      <c r="C21" s="7" t="inlineStr">
        <is>
          <t>Video Systems</t>
        </is>
      </c>
      <c r="D21" s="40" t="inlineStr">
        <is>
          <t>Movie Room refresh</t>
        </is>
      </c>
      <c r="E21" s="67" t="inlineStr">
        <is>
          <t>Capex</t>
        </is>
      </c>
      <c r="F21" s="7" t="inlineStr">
        <is>
          <t>Year 1</t>
        </is>
      </c>
      <c r="G21" s="20" t="n">
        <v>15000</v>
      </c>
      <c r="H21" s="20" t="n">
        <v>0</v>
      </c>
      <c r="I21" s="21">
        <f>G21-H21</f>
        <v/>
      </c>
      <c r="J21" s="8">
        <f>IF(G21=0,0,H21/G21)</f>
        <v/>
      </c>
      <c r="K21" s="35" t="inlineStr">
        <is>
          <t>N/A</t>
        </is>
      </c>
      <c r="L21" s="8">
        <f>MIN(J21,1)</f>
        <v/>
      </c>
      <c r="M21" t="inlineStr">
        <is>
          <t>Movie Room refresh</t>
        </is>
      </c>
      <c r="N21" s="7">
        <f>IF(E21="GC","1st Call","Other")</f>
        <v/>
      </c>
      <c r="O21" s="7">
        <f>IF(L21&gt;=1,"Complete",IF(L21&gt;0,"In Progress","Not Started"))</f>
        <v/>
      </c>
      <c r="Q21" s="35">
        <f>IFERROR(MID($A$1,FIND(" acq",$A$1)-4,4)*1,"")</f>
        <v/>
      </c>
      <c r="R21" s="7" t="n"/>
      <c r="S21" s="111" t="n"/>
    </row>
    <row r="22">
      <c r="A22" s="17" t="n">
        <v>123</v>
      </c>
      <c r="B22" s="7" t="inlineStr">
        <is>
          <t>1100- Specialties, Equipment &amp; Furnishings</t>
        </is>
      </c>
      <c r="C22" s="7" t="inlineStr">
        <is>
          <t>Golf Cart</t>
        </is>
      </c>
      <c r="D22" s="40" t="n"/>
      <c r="E22" s="67" t="inlineStr">
        <is>
          <t>Capex</t>
        </is>
      </c>
      <c r="F22" s="7" t="inlineStr">
        <is>
          <t>Year 1</t>
        </is>
      </c>
      <c r="G22" s="20" t="n">
        <v>14000</v>
      </c>
      <c r="H22" s="20" t="n">
        <v>24807</v>
      </c>
      <c r="I22" s="21">
        <f>G22-H22</f>
        <v/>
      </c>
      <c r="J22" s="8">
        <f>IF(G22=0,0,H22/G22)</f>
        <v/>
      </c>
      <c r="K22" s="35" t="inlineStr">
        <is>
          <t>N/A</t>
        </is>
      </c>
      <c r="L22" s="8">
        <f>MIN(J22,1)</f>
        <v/>
      </c>
      <c r="N22" s="7">
        <f>IF(E22="GC","1st Call","Other")</f>
        <v/>
      </c>
      <c r="O22" s="7">
        <f>IF(L22&gt;=1,"Complete",IF(L22&gt;0,"In Progress","Not Started"))</f>
        <v/>
      </c>
      <c r="Q22" s="35">
        <f>IFERROR(MID($A$1,FIND(" acq",$A$1)-4,4)*1,"")</f>
        <v/>
      </c>
      <c r="R22" s="7" t="n"/>
      <c r="S22" s="111" t="n"/>
    </row>
    <row r="23">
      <c r="A23" s="7" t="n">
        <v>107</v>
      </c>
      <c r="B23" s="7" t="inlineStr">
        <is>
          <t>0900 - FF&amp;E in Units</t>
        </is>
      </c>
      <c r="C23" s="7" t="inlineStr">
        <is>
          <t>Unit Model Update</t>
        </is>
      </c>
      <c r="D23" s="40" t="inlineStr">
        <is>
          <t>New furniture in model unit</t>
        </is>
      </c>
      <c r="E23" s="67" t="inlineStr">
        <is>
          <t>Capex</t>
        </is>
      </c>
      <c r="F23" s="7" t="inlineStr">
        <is>
          <t>Year 1</t>
        </is>
      </c>
      <c r="G23" s="20" t="n">
        <v>13000</v>
      </c>
      <c r="H23" s="20" t="n">
        <v>0</v>
      </c>
      <c r="I23" s="21">
        <f>G23-H23</f>
        <v/>
      </c>
      <c r="J23" s="8">
        <f>IF(G23=0,0,H23/G23)</f>
        <v/>
      </c>
      <c r="K23" s="35" t="inlineStr">
        <is>
          <t>N/A</t>
        </is>
      </c>
      <c r="L23" s="8">
        <f>MIN(J23,1)</f>
        <v/>
      </c>
      <c r="M23" t="inlineStr">
        <is>
          <t>New furniture in model unit</t>
        </is>
      </c>
      <c r="N23" s="7">
        <f>IF(E23="GC","1st Call","Other")</f>
        <v/>
      </c>
      <c r="O23" s="7">
        <f>IF(L23&gt;=1,"Complete",IF(L23&gt;0,"In Progress","Not Started"))</f>
        <v/>
      </c>
      <c r="Q23" s="35">
        <f>IFERROR(MID($A$1,FIND(" acq",$A$1)-4,4)*1,"")</f>
        <v/>
      </c>
      <c r="R23" s="7" t="n"/>
      <c r="S23" s="111" t="n"/>
    </row>
    <row r="24">
      <c r="A24" s="17" t="n">
        <v>74</v>
      </c>
      <c r="B24" s="7" t="inlineStr">
        <is>
          <t>0800 - Exterior Wall</t>
        </is>
      </c>
      <c r="C24" s="7" t="inlineStr">
        <is>
          <t>Dryer Vents</t>
        </is>
      </c>
      <c r="D24" s="40" t="inlineStr">
        <is>
          <t>Clean all dryer vents</t>
        </is>
      </c>
      <c r="E24" s="41" t="inlineStr">
        <is>
          <t>GC</t>
        </is>
      </c>
      <c r="F24" s="7" t="inlineStr">
        <is>
          <t>Year 1</t>
        </is>
      </c>
      <c r="G24" s="20" t="n">
        <v>11340</v>
      </c>
      <c r="H24" s="20" t="n">
        <v>11340</v>
      </c>
      <c r="I24" s="21">
        <f>G24-H24</f>
        <v/>
      </c>
      <c r="J24" s="8">
        <f>IF(G24=0,0,H24/G24)</f>
        <v/>
      </c>
      <c r="K24" s="35" t="n">
        <v>0</v>
      </c>
      <c r="L24" s="8">
        <f>MIN(J24,1)</f>
        <v/>
      </c>
      <c r="M24" t="inlineStr">
        <is>
          <t>Clean all dryer vents</t>
        </is>
      </c>
      <c r="N24" s="7">
        <f>IF(E24="GC","1st Call","Other")</f>
        <v/>
      </c>
      <c r="O24" s="7">
        <f>IF(L24&gt;=1,"Complete",IF(L24&gt;0,"In Progress","Not Started"))</f>
        <v/>
      </c>
      <c r="Q24" s="35">
        <f>IFERROR(MID($A$1,FIND(" acq",$A$1)-4,4)*1,"")</f>
        <v/>
      </c>
      <c r="R24" s="7" t="n"/>
      <c r="S24" s="111" t="n"/>
    </row>
    <row r="25">
      <c r="A25" s="7" t="n">
        <v>119</v>
      </c>
      <c r="B25" s="7" t="inlineStr">
        <is>
          <t>1100- Specialties, Equipment &amp; Furnishings</t>
        </is>
      </c>
      <c r="C25" s="7" t="inlineStr">
        <is>
          <t>Audio systems</t>
        </is>
      </c>
      <c r="D25" s="40" t="inlineStr">
        <is>
          <t>Audio systems - Game Room</t>
        </is>
      </c>
      <c r="E25" s="67" t="inlineStr">
        <is>
          <t>Capex</t>
        </is>
      </c>
      <c r="F25" s="7" t="inlineStr">
        <is>
          <t>Year 1</t>
        </is>
      </c>
      <c r="G25" s="20" t="n">
        <v>10000</v>
      </c>
      <c r="H25" s="20" t="n">
        <v>0</v>
      </c>
      <c r="I25" s="21">
        <f>G25-H25</f>
        <v/>
      </c>
      <c r="J25" s="8">
        <f>IF(G25=0,0,H25/G25)</f>
        <v/>
      </c>
      <c r="K25" s="35" t="inlineStr">
        <is>
          <t>N/A</t>
        </is>
      </c>
      <c r="L25" s="8">
        <f>MIN(J25,1)</f>
        <v/>
      </c>
      <c r="M25" t="inlineStr">
        <is>
          <t>Audio systems - Game Room</t>
        </is>
      </c>
      <c r="N25" s="7">
        <f>IF(E25="GC","1st Call","Other")</f>
        <v/>
      </c>
      <c r="O25" s="7">
        <f>IF(L25&gt;=1,"Complete",IF(L25&gt;0,"In Progress","Not Started"))</f>
        <v/>
      </c>
      <c r="Q25" s="35">
        <f>IFERROR(MID($A$1,FIND(" acq",$A$1)-4,4)*1,"")</f>
        <v/>
      </c>
      <c r="R25" s="7" t="n"/>
      <c r="S25" s="111" t="n"/>
    </row>
    <row r="26">
      <c r="A26" s="17" t="n">
        <v>113</v>
      </c>
      <c r="B26" s="7" t="inlineStr">
        <is>
          <t>1100- Specialties, Equipment &amp; Furnishings</t>
        </is>
      </c>
      <c r="C26" s="7" t="inlineStr">
        <is>
          <t>Clubhouse / Office Remodel</t>
        </is>
      </c>
      <c r="D26" s="40" t="inlineStr">
        <is>
          <t>Wall and glass door between game/movie rooms</t>
        </is>
      </c>
      <c r="E26" s="41" t="inlineStr">
        <is>
          <t>GC</t>
        </is>
      </c>
      <c r="F26" s="7" t="inlineStr">
        <is>
          <t>Year 1</t>
        </is>
      </c>
      <c r="G26" s="20" t="n">
        <v>6500</v>
      </c>
      <c r="H26" s="20" t="n">
        <v>6500</v>
      </c>
      <c r="I26" s="21">
        <f>G26-H26</f>
        <v/>
      </c>
      <c r="J26" s="8">
        <f>IF(G26=0,0,H26/G26)</f>
        <v/>
      </c>
      <c r="K26" s="35" t="n">
        <v>0</v>
      </c>
      <c r="L26" s="8">
        <f>MIN(J26,1)</f>
        <v/>
      </c>
      <c r="M26" t="inlineStr">
        <is>
          <t>Wall and glass door between game/movie rooms</t>
        </is>
      </c>
      <c r="N26" s="7">
        <f>IF(E26="GC","1st Call","Other")</f>
        <v/>
      </c>
      <c r="O26" s="7">
        <f>IF(L26&gt;=1,"Complete",IF(L26&gt;0,"In Progress","Not Started"))</f>
        <v/>
      </c>
      <c r="Q26" s="35">
        <f>IFERROR(MID($A$1,FIND(" acq",$A$1)-4,4)*1,"")</f>
        <v/>
      </c>
      <c r="R26" s="7" t="n"/>
      <c r="S26" s="111" t="n"/>
    </row>
    <row r="27">
      <c r="A27" s="7" t="n">
        <v>36</v>
      </c>
      <c r="B27" s="7" t="inlineStr">
        <is>
          <t>0200 - Site Utilities &amp; Improvements</t>
        </is>
      </c>
      <c r="C27" s="7" t="inlineStr">
        <is>
          <t>Dumpster enclosures</t>
        </is>
      </c>
      <c r="D27" s="40" t="inlineStr">
        <is>
          <t>Repair Dumpsters and paint</t>
        </is>
      </c>
      <c r="E27" s="41" t="inlineStr">
        <is>
          <t>GC</t>
        </is>
      </c>
      <c r="F27" s="7" t="inlineStr">
        <is>
          <t>Year 1</t>
        </is>
      </c>
      <c r="G27" s="20" t="n">
        <v>6000</v>
      </c>
      <c r="H27" s="20" t="n">
        <v>6000</v>
      </c>
      <c r="I27" s="21">
        <f>G27-H27</f>
        <v/>
      </c>
      <c r="J27" s="8">
        <f>IF(G27=0,0,H27/G27)</f>
        <v/>
      </c>
      <c r="K27" s="35" t="n">
        <v>0</v>
      </c>
      <c r="L27" s="8">
        <f>MIN(J27,1)</f>
        <v/>
      </c>
      <c r="M27" t="inlineStr">
        <is>
          <t>Repair Dumpsters and paint</t>
        </is>
      </c>
      <c r="N27" s="7">
        <f>IF(E27="GC","1st Call","Other")</f>
        <v/>
      </c>
      <c r="O27" s="7">
        <f>IF(L27&gt;=1,"Complete",IF(L27&gt;0,"In Progress","Not Started"))</f>
        <v/>
      </c>
      <c r="Q27" s="35">
        <f>IFERROR(MID($A$1,FIND(" acq",$A$1)-4,4)*1,"")</f>
        <v/>
      </c>
      <c r="R27" s="7" t="n"/>
      <c r="S27" s="111" t="n"/>
    </row>
    <row r="28">
      <c r="A28" s="17" t="n">
        <v>140</v>
      </c>
      <c r="B28" s="7" t="inlineStr">
        <is>
          <t>1600 - Electrical</t>
        </is>
      </c>
      <c r="C28" s="7" t="inlineStr">
        <is>
          <t>Replace Fire Alarm Panel</t>
        </is>
      </c>
      <c r="D28" s="40" t="inlineStr">
        <is>
          <t>Fire Alarm Panel Certifications</t>
        </is>
      </c>
      <c r="E28" s="41" t="inlineStr">
        <is>
          <t>GC</t>
        </is>
      </c>
      <c r="F28" s="7" t="inlineStr">
        <is>
          <t>Year 1</t>
        </is>
      </c>
      <c r="G28" s="20" t="n">
        <v>1500</v>
      </c>
      <c r="H28" s="20" t="n">
        <v>1500</v>
      </c>
      <c r="I28" s="21">
        <f>G28-H28</f>
        <v/>
      </c>
      <c r="J28" s="8">
        <f>IF(G28=0,0,H28/G28)</f>
        <v/>
      </c>
      <c r="K28" s="35" t="n">
        <v>0</v>
      </c>
      <c r="L28" s="8">
        <f>MIN(J28,1)</f>
        <v/>
      </c>
      <c r="N28" s="7">
        <f>IF(E28="GC","1st Call","Other")</f>
        <v/>
      </c>
      <c r="O28" s="7">
        <f>IF(L28&gt;=1,"Complete",IF(L28&gt;0,"In Progress","Not Started"))</f>
        <v/>
      </c>
      <c r="Q28" s="35">
        <f>IFERROR(MID($A$1,FIND(" acq",$A$1)-4,4)*1,"")</f>
        <v/>
      </c>
      <c r="R28" s="7" t="n"/>
      <c r="S28" s="111" t="n"/>
    </row>
    <row r="29">
      <c r="A29" s="17" t="n"/>
      <c r="D29" s="40" t="n"/>
      <c r="E29" s="41" t="n"/>
      <c r="G29" s="20" t="n"/>
      <c r="H29" s="20" t="n"/>
      <c r="I29" s="21" t="n"/>
      <c r="J29" s="8" t="n"/>
      <c r="K29" s="35" t="n"/>
      <c r="L29" s="8" t="n"/>
      <c r="Q29" s="35" t="n"/>
      <c r="R29" s="7" t="n"/>
      <c r="S29" s="111" t="n"/>
    </row>
    <row r="30">
      <c r="C30" s="48" t="inlineStr">
        <is>
          <t>PROJECTS subtotal (excl. contingency/CM fee)</t>
        </is>
      </c>
      <c r="E30" s="68" t="n"/>
      <c r="G30" s="22">
        <f>SUM(G5:G28)</f>
        <v/>
      </c>
      <c r="H30" s="22">
        <f>SUM(H5:H28)</f>
        <v/>
      </c>
      <c r="I30" s="22">
        <f>SUM(I5:I28)</f>
        <v/>
      </c>
      <c r="J30" s="18">
        <f>IF(G30=0,0,H30/G30)</f>
        <v/>
      </c>
      <c r="K30" s="35" t="n"/>
      <c r="L30" s="8">
        <f>MIN(J30,1)</f>
        <v/>
      </c>
      <c r="O30" s="7">
        <f>IF(L30&gt;=1,"Complete",IF(L30&gt;0,"In Progress","Not Started"))</f>
        <v/>
      </c>
      <c r="Q30" s="35" t="n"/>
      <c r="R30" s="7" t="n"/>
      <c r="S30" s="111" t="n"/>
    </row>
    <row r="31">
      <c r="K31" s="35" t="n"/>
      <c r="L31" s="8" t="n"/>
      <c r="Q31" s="35" t="n"/>
      <c r="R31" s="7" t="n"/>
      <c r="S31" s="111" t="n"/>
    </row>
    <row r="32">
      <c r="K32" s="35" t="n"/>
      <c r="L32" s="8" t="n"/>
      <c r="Q32" s="35" t="n"/>
      <c r="R32" s="7" t="n"/>
      <c r="S32" s="111" t="n"/>
    </row>
    <row r="33">
      <c r="K33" s="35" t="n"/>
      <c r="L33" s="8" t="n"/>
      <c r="Q33" s="35" t="n"/>
      <c r="R33" s="7" t="n"/>
      <c r="S33" s="111" t="n"/>
    </row>
    <row r="34">
      <c r="K34" s="35" t="n"/>
      <c r="L34" s="8" t="n"/>
      <c r="Q34" s="35" t="n"/>
      <c r="R34" s="7" t="n"/>
      <c r="S34" s="111" t="n"/>
    </row>
    <row r="35">
      <c r="K35" s="35" t="n"/>
      <c r="L35" s="8" t="n"/>
      <c r="Q35" s="35" t="n"/>
      <c r="R35" s="7" t="n"/>
      <c r="S35" s="111" t="n"/>
    </row>
    <row r="36">
      <c r="K36" s="35" t="n"/>
      <c r="L36" s="8" t="n"/>
      <c r="Q36" s="35" t="n"/>
      <c r="R36" s="7" t="n"/>
      <c r="S36" s="111" t="n"/>
    </row>
    <row r="37">
      <c r="K37" s="35" t="n"/>
      <c r="L37" s="8" t="n"/>
      <c r="Q37" s="35" t="n"/>
      <c r="R37" s="7" t="n"/>
      <c r="S37" s="111" t="n"/>
    </row>
    <row r="38">
      <c r="K38" s="35" t="n"/>
      <c r="L38" s="8" t="n"/>
      <c r="Q38" s="35" t="n"/>
      <c r="R38" s="7" t="n"/>
      <c r="S38" s="111" t="n"/>
    </row>
    <row r="39">
      <c r="K39" s="35" t="n"/>
      <c r="S39" s="112" t="n"/>
    </row>
    <row r="40">
      <c r="K40" s="35" t="n"/>
      <c r="L40" s="18" t="n"/>
      <c r="M40" s="48" t="n"/>
      <c r="N40" s="48" t="n"/>
      <c r="O40" s="48" t="n"/>
      <c r="P40" s="48" t="n"/>
      <c r="Q40" s="18" t="n"/>
      <c r="S40" s="112" t="n"/>
    </row>
    <row r="41">
      <c r="K41" s="35" t="n"/>
      <c r="S41" s="112" t="n"/>
    </row>
    <row r="42">
      <c r="K42" s="35" t="n"/>
      <c r="L42" s="8" t="n"/>
      <c r="Q42" s="8" t="n"/>
      <c r="S42" s="112" t="n"/>
    </row>
    <row r="43">
      <c r="K43" s="35" t="n"/>
      <c r="L43" s="8" t="n"/>
      <c r="Q43" s="8" t="n"/>
      <c r="S43" s="112" t="n"/>
    </row>
    <row r="44">
      <c r="K44" s="35" t="n"/>
      <c r="S44" s="112" t="n"/>
    </row>
    <row r="45">
      <c r="K45" s="35" t="n"/>
      <c r="S45" s="112" t="n"/>
    </row>
    <row r="46">
      <c r="K46" s="35" t="n"/>
      <c r="S46" s="112" t="n"/>
    </row>
    <row r="47">
      <c r="K47" s="35" t="n"/>
      <c r="S47" s="112" t="n"/>
    </row>
    <row r="48">
      <c r="K48" s="35" t="n"/>
      <c r="S48" s="112" t="n"/>
    </row>
    <row r="49">
      <c r="K49" s="35" t="n"/>
      <c r="S49" s="112" t="n"/>
    </row>
    <row r="50">
      <c r="K50" s="35" t="n"/>
      <c r="S50" s="112" t="n"/>
    </row>
    <row r="51">
      <c r="K51" s="35" t="n"/>
      <c r="S51" s="112" t="n"/>
    </row>
    <row r="52">
      <c r="K52" s="35" t="n"/>
      <c r="S52" s="112" t="n"/>
    </row>
    <row r="53">
      <c r="K53" s="35" t="n"/>
      <c r="S53" s="112" t="n"/>
    </row>
    <row r="54">
      <c r="K54" s="35" t="n"/>
      <c r="S54" s="112" t="n"/>
    </row>
    <row r="55">
      <c r="K55" s="35" t="n"/>
      <c r="S55" s="112" t="n"/>
    </row>
    <row r="56">
      <c r="K56" s="35" t="n"/>
      <c r="S56" s="112" t="n"/>
    </row>
    <row r="57">
      <c r="K57" s="35" t="n"/>
      <c r="S57" s="112" t="n"/>
    </row>
    <row r="58">
      <c r="K58" s="35" t="n"/>
      <c r="S58" s="112" t="n"/>
    </row>
    <row r="59">
      <c r="K59" s="35" t="n"/>
      <c r="S59" s="112" t="n"/>
    </row>
    <row r="60">
      <c r="K60" s="35" t="n"/>
      <c r="S60" s="112" t="n"/>
    </row>
    <row r="61">
      <c r="K61" s="35" t="n"/>
      <c r="S61" s="112" t="n"/>
    </row>
    <row r="62">
      <c r="K62" s="35" t="n"/>
      <c r="S62" s="112" t="n"/>
    </row>
    <row r="63">
      <c r="K63" s="35" t="n"/>
      <c r="S63" s="112" t="n"/>
    </row>
    <row r="64">
      <c r="K64" s="35" t="n"/>
      <c r="S64" s="112" t="n"/>
    </row>
    <row r="65">
      <c r="K65" s="35" t="n"/>
      <c r="S65" s="112" t="n"/>
    </row>
    <row r="66">
      <c r="K66" s="35" t="n"/>
      <c r="S66" s="112" t="n"/>
    </row>
    <row r="67">
      <c r="K67" s="35" t="n"/>
      <c r="S67" s="112" t="n"/>
    </row>
    <row r="68">
      <c r="K68" s="35" t="n"/>
      <c r="S68" s="112" t="n"/>
    </row>
    <row r="69">
      <c r="K69" s="35" t="n"/>
      <c r="S69" s="112" t="n"/>
    </row>
    <row r="70">
      <c r="K70" s="35" t="n"/>
      <c r="S70" s="112" t="n"/>
    </row>
    <row r="71">
      <c r="K71" s="35" t="n"/>
      <c r="S71" s="112" t="n"/>
    </row>
    <row r="72">
      <c r="K72" s="35" t="n"/>
      <c r="S72" s="112" t="n"/>
    </row>
    <row r="73">
      <c r="S73" s="112" t="n"/>
    </row>
    <row r="74">
      <c r="S74" s="112" t="n"/>
    </row>
    <row r="75">
      <c r="S75" s="112" t="n"/>
    </row>
    <row r="76">
      <c r="S76" s="112" t="n"/>
    </row>
    <row r="77">
      <c r="S77" s="112" t="n"/>
    </row>
    <row r="78">
      <c r="S78" s="112" t="n"/>
    </row>
    <row r="79">
      <c r="S79" s="112" t="n"/>
    </row>
    <row r="80">
      <c r="S80" s="112" t="n"/>
    </row>
    <row r="81">
      <c r="S81" s="112" t="n"/>
    </row>
    <row r="82">
      <c r="S82" s="112" t="n"/>
    </row>
    <row r="83">
      <c r="S83" s="112" t="n"/>
    </row>
    <row r="84">
      <c r="S84" s="112" t="n"/>
    </row>
    <row r="85">
      <c r="S85" s="112" t="n"/>
    </row>
    <row r="86">
      <c r="S86" s="112" t="n"/>
    </row>
    <row r="87">
      <c r="S87" s="112" t="n"/>
    </row>
    <row r="88">
      <c r="S88" s="112" t="n"/>
    </row>
    <row r="89">
      <c r="S89" s="112" t="n"/>
    </row>
    <row r="90">
      <c r="S90" s="112" t="n"/>
    </row>
    <row r="91">
      <c r="S91" s="112" t="n"/>
    </row>
    <row r="92">
      <c r="S92" s="112" t="n"/>
    </row>
    <row r="93">
      <c r="S93" s="112" t="n"/>
    </row>
    <row r="94">
      <c r="S94" s="112" t="n"/>
    </row>
    <row r="95">
      <c r="S95" s="112" t="n"/>
    </row>
    <row r="96">
      <c r="S96" s="112" t="n"/>
    </row>
    <row r="97">
      <c r="S97" s="112" t="n"/>
    </row>
    <row r="98">
      <c r="S98" s="112" t="n"/>
    </row>
    <row r="99">
      <c r="S99" s="112" t="n"/>
    </row>
    <row r="100">
      <c r="S100" s="112" t="n"/>
    </row>
    <row r="101">
      <c r="S101" s="112" t="n"/>
    </row>
    <row r="102">
      <c r="S102" s="112" t="n"/>
    </row>
    <row r="103">
      <c r="S103" s="112" t="n"/>
    </row>
    <row r="104">
      <c r="S104" s="112" t="n"/>
    </row>
    <row r="105">
      <c r="S105" s="112" t="n"/>
    </row>
    <row r="106">
      <c r="S106" s="112" t="n"/>
    </row>
    <row r="107">
      <c r="S107" s="112" t="n"/>
    </row>
    <row r="108">
      <c r="S108" s="112" t="n"/>
    </row>
    <row r="109">
      <c r="S109" s="112" t="n"/>
    </row>
    <row r="110">
      <c r="S110" s="112" t="n"/>
    </row>
    <row r="111">
      <c r="S111" s="112" t="n"/>
    </row>
    <row r="112">
      <c r="S112" s="112" t="n"/>
    </row>
    <row r="113">
      <c r="S113" s="112" t="n"/>
    </row>
    <row r="114">
      <c r="S114" s="112" t="n"/>
    </row>
    <row r="115">
      <c r="S115" s="112" t="n"/>
    </row>
    <row r="116">
      <c r="S116" s="112" t="n"/>
    </row>
    <row r="117">
      <c r="S117" s="112" t="n"/>
    </row>
    <row r="118">
      <c r="S118" s="112" t="n"/>
    </row>
    <row r="119">
      <c r="S119" s="112" t="n"/>
    </row>
    <row r="120">
      <c r="S120" s="112" t="n"/>
    </row>
    <row r="121">
      <c r="S121" s="112" t="n"/>
    </row>
    <row r="122">
      <c r="S122" s="112" t="n"/>
    </row>
    <row r="123">
      <c r="S123" s="112" t="n"/>
    </row>
    <row r="124">
      <c r="S124" s="112" t="n"/>
    </row>
    <row r="125">
      <c r="S125" s="112" t="n"/>
    </row>
    <row r="126">
      <c r="S126" s="112" t="n"/>
    </row>
    <row r="127">
      <c r="S127" s="112" t="n"/>
    </row>
    <row r="128">
      <c r="S128" s="112" t="n"/>
    </row>
    <row r="129">
      <c r="S129" s="112" t="n"/>
    </row>
    <row r="130">
      <c r="S130" s="112" t="n"/>
    </row>
    <row r="131">
      <c r="S131" s="112" t="n"/>
    </row>
    <row r="132">
      <c r="S132" s="112" t="n"/>
    </row>
    <row r="133">
      <c r="S133" s="112" t="n"/>
    </row>
    <row r="134">
      <c r="S134" s="112" t="n"/>
    </row>
    <row r="135">
      <c r="S135" s="112" t="n"/>
    </row>
    <row r="136">
      <c r="S136" s="112" t="n"/>
    </row>
    <row r="137">
      <c r="S137" s="112" t="n"/>
    </row>
    <row r="138">
      <c r="S138" s="112" t="n"/>
    </row>
    <row r="139">
      <c r="S139" s="112" t="n"/>
    </row>
    <row r="140">
      <c r="S140" s="112" t="n"/>
    </row>
    <row r="141">
      <c r="S141" s="112" t="n"/>
    </row>
    <row r="142">
      <c r="S142" s="112" t="n"/>
    </row>
    <row r="143">
      <c r="S143" s="112" t="n"/>
    </row>
    <row r="144">
      <c r="S144" s="112" t="n"/>
    </row>
    <row r="145">
      <c r="S145" s="112" t="n"/>
    </row>
    <row r="146">
      <c r="S146" s="112" t="n"/>
    </row>
    <row r="147">
      <c r="S147" s="112" t="n"/>
    </row>
    <row r="148">
      <c r="S148" s="112" t="n"/>
    </row>
    <row r="149">
      <c r="S149" s="112" t="n"/>
    </row>
    <row r="150">
      <c r="S150" s="112" t="n"/>
    </row>
    <row r="151">
      <c r="S151" s="112" t="n"/>
    </row>
    <row r="152">
      <c r="S152" s="112" t="n"/>
    </row>
    <row r="153">
      <c r="S153" s="112" t="n"/>
    </row>
    <row r="154">
      <c r="S154" s="112" t="n"/>
    </row>
    <row r="155">
      <c r="S155" s="112" t="n"/>
    </row>
    <row r="156">
      <c r="S156" s="112" t="n"/>
    </row>
    <row r="157">
      <c r="S157" s="112" t="n"/>
    </row>
    <row r="158">
      <c r="S158" s="112" t="n"/>
    </row>
    <row r="159">
      <c r="S159" s="112" t="n"/>
    </row>
    <row r="160">
      <c r="S160" s="112" t="n"/>
    </row>
    <row r="161">
      <c r="S161" s="112" t="n"/>
    </row>
    <row r="162">
      <c r="S162" s="112" t="n"/>
    </row>
    <row r="163">
      <c r="S163" s="112" t="n"/>
    </row>
    <row r="164">
      <c r="S164" s="112" t="n"/>
    </row>
    <row r="165">
      <c r="S165" s="112" t="n"/>
    </row>
    <row r="166">
      <c r="S166" s="112" t="n"/>
    </row>
    <row r="167">
      <c r="S167" s="112" t="n"/>
    </row>
    <row r="168">
      <c r="S168" s="112" t="n"/>
    </row>
    <row r="169">
      <c r="S169" s="112" t="n"/>
    </row>
    <row r="170">
      <c r="S170" s="112" t="n"/>
    </row>
    <row r="171">
      <c r="S171" s="112" t="n"/>
    </row>
    <row r="172">
      <c r="S172" s="112" t="n"/>
    </row>
    <row r="173">
      <c r="S173" s="112" t="n"/>
    </row>
    <row r="174">
      <c r="S174" s="112" t="n"/>
    </row>
  </sheetData>
  <autoFilter ref="A4:J4"/>
  <mergeCells count="2">
    <mergeCell ref="A1:D1"/>
    <mergeCell ref="A2:D2"/>
  </mergeCells>
  <dataValidations count="4">
    <dataValidation sqref="R5:R120" showDropDown="0" showInputMessage="1" showErrorMessage="1" allowBlank="1" type="list">
      <formula1>"Lender, City Required, Investor, Fire Dept."</formula1>
    </dataValidation>
    <dataValidation sqref="N5:N38" showDropDown="0" showInputMessage="1" showErrorMessage="1" allowBlank="1" type="list">
      <formula1>"1st Call, Other"</formula1>
    </dataValidation>
    <dataValidation sqref="O5:O63" showDropDown="0" showInputMessage="1" showErrorMessage="1" allowBlank="1" type="list">
      <formula1>"Scoping, Not Started, Scheduling, Bidding, In Progress, Completed"</formula1>
    </dataValidation>
    <dataValidation sqref="K5:K72" showDropDown="0" showInputMessage="1" showErrorMessage="1" allowBlank="1" type="list">
      <formula1>"4, 3, 2, 1, 0, N/A"</formula1>
    </dataValidation>
  </dataValidations>
  <hyperlinks>
    <hyperlink ref="A2" location="'Summary'!A1" display="← Back"/>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S51"/>
  <sheetViews>
    <sheetView workbookViewId="0">
      <selection activeCell="A1" sqref="A1"/>
    </sheetView>
  </sheetViews>
  <sheetFormatPr baseColWidth="8" defaultRowHeight="15"/>
  <cols>
    <col width="9.699999999999999" customWidth="1" min="1" max="1"/>
    <col width="13.6" customWidth="1" min="2" max="2"/>
    <col width="28.6" customWidth="1" min="3" max="3"/>
    <col width="50.3" customWidth="1" min="4" max="4"/>
    <col width="15.7" customWidth="1" min="5" max="5"/>
    <col width="13" customWidth="1" min="6" max="6"/>
    <col width="15.7" customWidth="1" min="7" max="7"/>
    <col width="13" customWidth="1" min="8" max="8"/>
    <col width="13" customWidth="1" min="9" max="9"/>
    <col width="15.7" customWidth="1" min="10" max="10"/>
    <col width="13" customWidth="1" min="11" max="11"/>
    <col width="13" customWidth="1" min="12" max="12"/>
    <col width="36.9" customWidth="1" min="13" max="13"/>
    <col width="15.7" customWidth="1" min="14" max="14"/>
    <col width="13" customWidth="1" min="15" max="15"/>
    <col width="33.6" customWidth="1" min="16" max="16"/>
    <col width="15.7" customWidth="1" min="17" max="17"/>
    <col width="14" customWidth="1" min="19" max="19"/>
  </cols>
  <sheetData>
    <row r="1">
      <c r="A1" s="118" t="inlineStr">
        <is>
          <t>Anthem Clearwater — 2026 acq · GC none ($0)</t>
        </is>
      </c>
      <c r="E1" s="119" t="inlineStr">
        <is>
          <t xml:space="preserve">Repair Reserve </t>
        </is>
      </c>
      <c r="F1" s="119" t="inlineStr">
        <is>
          <t>Lender Reserve</t>
        </is>
      </c>
      <c r="G1" s="119" t="inlineStr">
        <is>
          <t>Upper Tier</t>
        </is>
      </c>
    </row>
    <row r="2">
      <c r="A2" s="106" t="inlineStr">
        <is>
          <t>← Back</t>
        </is>
      </c>
    </row>
    <row r="3"/>
    <row r="4" ht="44.25" customHeight="1">
      <c r="A4" s="120" t="inlineStr">
        <is>
          <t>Row</t>
        </is>
      </c>
      <c r="B4" s="120" t="inlineStr">
        <is>
          <t>GL</t>
        </is>
      </c>
      <c r="C4" s="120" t="inlineStr">
        <is>
          <t>GL Name</t>
        </is>
      </c>
      <c r="D4" s="120" t="inlineStr">
        <is>
          <t>Scope of Work</t>
        </is>
      </c>
      <c r="E4" s="120" t="inlineStr">
        <is>
          <t>Responsible</t>
        </is>
      </c>
      <c r="F4" s="120" t="inlineStr">
        <is>
          <t>Capital Plan</t>
        </is>
      </c>
      <c r="G4" s="120" t="inlineStr">
        <is>
          <t>Budget</t>
        </is>
      </c>
      <c r="H4" s="120" t="inlineStr">
        <is>
          <t>Spend</t>
        </is>
      </c>
      <c r="I4" s="120" t="inlineStr">
        <is>
          <t>Remaining</t>
        </is>
      </c>
      <c r="J4" s="120" t="inlineStr">
        <is>
          <t>% Spent</t>
        </is>
      </c>
      <c r="K4" s="120" t="inlineStr">
        <is>
          <t>Draws 
Remaining</t>
        </is>
      </c>
      <c r="L4" s="120" t="inlineStr">
        <is>
          <t>Project %</t>
        </is>
      </c>
      <c r="M4" s="120" t="inlineStr">
        <is>
          <t>Budget Notes</t>
        </is>
      </c>
      <c r="N4" s="120" t="inlineStr">
        <is>
          <t>Vendor</t>
        </is>
      </c>
      <c r="O4" s="120" t="inlineStr">
        <is>
          <t>Status</t>
        </is>
      </c>
      <c r="P4" s="120" t="inlineStr">
        <is>
          <t>Status 
Comments</t>
        </is>
      </c>
      <c r="Q4" s="120" t="inlineStr">
        <is>
          <t>Capital
Year</t>
        </is>
      </c>
      <c r="R4" s="120" t="inlineStr">
        <is>
          <t>Mandate</t>
        </is>
      </c>
      <c r="S4" s="120" t="inlineStr">
        <is>
          <t>Lender Due Date</t>
        </is>
      </c>
    </row>
    <row r="5">
      <c r="A5" t="n">
        <v>70</v>
      </c>
      <c r="B5" t="n">
        <v>84101</v>
      </c>
      <c r="C5" t="inlineStr">
        <is>
          <t>Exterior paint</t>
        </is>
      </c>
      <c r="D5" s="40" t="inlineStr">
        <is>
          <t>Exterior paint</t>
        </is>
      </c>
      <c r="E5" s="121" t="inlineStr">
        <is>
          <t>GC</t>
        </is>
      </c>
      <c r="F5" t="inlineStr">
        <is>
          <t>Year 1</t>
        </is>
      </c>
      <c r="G5" s="3" t="n">
        <v>624000</v>
      </c>
      <c r="H5" s="3" t="n">
        <v>0</v>
      </c>
      <c r="I5" s="3">
        <f>G5-H5</f>
        <v/>
      </c>
      <c r="J5" s="99">
        <f>IF(G5=0,0,H5/G5)</f>
        <v/>
      </c>
      <c r="K5" s="122" t="n">
        <v>4</v>
      </c>
      <c r="L5" s="99">
        <f>MIN(J5,1)</f>
        <v/>
      </c>
      <c r="M5" t="inlineStr">
        <is>
          <t>Exterior paint</t>
        </is>
      </c>
      <c r="N5">
        <f>IF(E5="GC","1st Call","Other")</f>
        <v/>
      </c>
      <c r="O5">
        <f>IF(L5&gt;=1,"Complete",IF(L5&gt;0,"In Progress","Not Started"))</f>
        <v/>
      </c>
      <c r="Q5">
        <f>IFERROR(MID($A$1,FIND(" acq",$A$1)-4,4)*1,"")</f>
        <v/>
      </c>
    </row>
    <row r="6">
      <c r="A6" s="123" t="n">
        <v>43</v>
      </c>
      <c r="B6" s="123" t="n">
        <v>84114</v>
      </c>
      <c r="C6" s="123" t="inlineStr">
        <is>
          <t>Repair exterior stair treads and stringers</t>
        </is>
      </c>
      <c r="D6" s="124" t="inlineStr">
        <is>
          <t>Repair exterior stair treads and stringers</t>
        </is>
      </c>
      <c r="E6" s="125" t="inlineStr">
        <is>
          <t>GC</t>
        </is>
      </c>
      <c r="F6" s="123" t="inlineStr">
        <is>
          <t>Year 1</t>
        </is>
      </c>
      <c r="G6" s="126" t="n">
        <v>520183</v>
      </c>
      <c r="H6" s="126" t="n">
        <v>0</v>
      </c>
      <c r="I6" s="126">
        <f>G6-H6</f>
        <v/>
      </c>
      <c r="J6" s="127">
        <f>IF(G6=0,0,H6/G6)</f>
        <v/>
      </c>
      <c r="K6" s="128" t="n">
        <v>4</v>
      </c>
      <c r="L6" s="127">
        <f>MIN(J6,1)</f>
        <v/>
      </c>
      <c r="M6" s="123" t="inlineStr">
        <is>
          <t>Repair exterior stair treads and stringers</t>
        </is>
      </c>
      <c r="N6" s="123">
        <f>IF(E6="GC","1st Call","Other")</f>
        <v/>
      </c>
      <c r="O6" s="123">
        <f>IF(L6&gt;=1,"Complete",IF(L6&gt;0,"In Progress","Not Started"))</f>
        <v/>
      </c>
      <c r="P6" s="123" t="n"/>
      <c r="Q6" s="123">
        <f>IFERROR(MID($A$1,FIND(" acq",$A$1)-4,4)*1,"")</f>
        <v/>
      </c>
    </row>
    <row r="7">
      <c r="A7" t="n">
        <v>53</v>
      </c>
      <c r="B7" t="n">
        <v>84433</v>
      </c>
      <c r="C7" t="inlineStr">
        <is>
          <t>Modified bitumen membrane repairs / replacement</t>
        </is>
      </c>
      <c r="D7" s="40" t="inlineStr">
        <is>
          <t>Modified bitumen membrane repairs / replacement</t>
        </is>
      </c>
      <c r="E7" s="121" t="inlineStr">
        <is>
          <t>GC</t>
        </is>
      </c>
      <c r="F7" t="inlineStr">
        <is>
          <t>Year 1</t>
        </is>
      </c>
      <c r="G7" s="3" t="n">
        <v>324000</v>
      </c>
      <c r="H7" s="3" t="n">
        <v>0</v>
      </c>
      <c r="I7" s="3">
        <f>G7-H7</f>
        <v/>
      </c>
      <c r="J7" s="99">
        <f>IF(G7=0,0,H7/G7)</f>
        <v/>
      </c>
      <c r="K7" s="122" t="n">
        <v>4</v>
      </c>
      <c r="L7" s="99">
        <f>MIN(J7,1)</f>
        <v/>
      </c>
      <c r="M7" t="inlineStr">
        <is>
          <t>Modified bitumen membrane repairs / replacement</t>
        </is>
      </c>
      <c r="N7">
        <f>IF(E7="GC","1st Call","Other")</f>
        <v/>
      </c>
      <c r="O7">
        <f>IF(L7&gt;=1,"Complete",IF(L7&gt;0,"In Progress","Not Started"))</f>
        <v/>
      </c>
      <c r="Q7">
        <f>IFERROR(MID($A$1,FIND(" acq",$A$1)-4,4)*1,"")</f>
        <v/>
      </c>
    </row>
    <row r="8">
      <c r="A8" s="123" t="n">
        <v>19</v>
      </c>
      <c r="B8" s="123" t="n">
        <v>84201</v>
      </c>
      <c r="C8" s="123" t="inlineStr">
        <is>
          <t xml:space="preserve">Asphalt seal coating </t>
        </is>
      </c>
      <c r="D8" s="124" t="inlineStr">
        <is>
          <t>Asphalt seal coating</t>
        </is>
      </c>
      <c r="E8" s="125" t="inlineStr">
        <is>
          <t>GC</t>
        </is>
      </c>
      <c r="F8" s="123" t="inlineStr">
        <is>
          <t>Year 1</t>
        </is>
      </c>
      <c r="G8" s="126" t="n">
        <v>272450</v>
      </c>
      <c r="H8" s="126" t="n">
        <v>0</v>
      </c>
      <c r="I8" s="126">
        <f>G8-H8</f>
        <v/>
      </c>
      <c r="J8" s="127">
        <f>IF(G8=0,0,H8/G8)</f>
        <v/>
      </c>
      <c r="K8" s="128" t="n">
        <v>4</v>
      </c>
      <c r="L8" s="127">
        <f>MIN(J8,1)</f>
        <v/>
      </c>
      <c r="M8" s="123" t="inlineStr">
        <is>
          <t>Asphalt seal coating</t>
        </is>
      </c>
      <c r="N8" s="123">
        <f>IF(E8="GC","1st Call","Other")</f>
        <v/>
      </c>
      <c r="O8" s="123">
        <f>IF(L8&gt;=1,"Complete",IF(L8&gt;0,"In Progress","Not Started"))</f>
        <v/>
      </c>
      <c r="P8" s="123" t="n"/>
      <c r="Q8" s="123">
        <f>IFERROR(MID($A$1,FIND(" acq",$A$1)-4,4)*1,"")</f>
        <v/>
      </c>
    </row>
    <row r="9">
      <c r="A9" t="n">
        <v>150</v>
      </c>
      <c r="B9" t="n">
        <v>84095</v>
      </c>
      <c r="C9" t="inlineStr">
        <is>
          <t>Swimming pool resurface</t>
        </is>
      </c>
      <c r="D9" s="40" t="inlineStr">
        <is>
          <t>Swimming pool resurface</t>
        </is>
      </c>
      <c r="E9" s="121" t="inlineStr">
        <is>
          <t>GC</t>
        </is>
      </c>
      <c r="F9" t="inlineStr">
        <is>
          <t>Year 1</t>
        </is>
      </c>
      <c r="G9" s="3" t="n">
        <v>130000</v>
      </c>
      <c r="H9" s="3" t="n">
        <v>0</v>
      </c>
      <c r="I9" s="3">
        <f>G9-H9</f>
        <v/>
      </c>
      <c r="J9" s="99">
        <f>IF(G9=0,0,H9/G9)</f>
        <v/>
      </c>
      <c r="K9" s="122" t="n">
        <v>4</v>
      </c>
      <c r="L9" s="99">
        <f>MIN(J9,1)</f>
        <v/>
      </c>
      <c r="M9" t="inlineStr">
        <is>
          <t>Swimming pool resurface</t>
        </is>
      </c>
      <c r="N9">
        <f>IF(E9="GC","1st Call","Other")</f>
        <v/>
      </c>
      <c r="O9">
        <f>IF(L9&gt;=1,"Complete",IF(L9&gt;0,"In Progress","Not Started"))</f>
        <v/>
      </c>
      <c r="Q9">
        <f>IFERROR(MID($A$1,FIND(" acq",$A$1)-4,4)*1,"")</f>
        <v/>
      </c>
    </row>
    <row r="10">
      <c r="A10" s="123" t="n">
        <v>71</v>
      </c>
      <c r="B10" s="123" t="n">
        <v>84206</v>
      </c>
      <c r="C10" s="123" t="inlineStr">
        <is>
          <t>Repair / replace wood trim</t>
        </is>
      </c>
      <c r="D10" s="124" t="inlineStr">
        <is>
          <t>Repair / replace wood trim</t>
        </is>
      </c>
      <c r="E10" s="125" t="inlineStr">
        <is>
          <t>GC</t>
        </is>
      </c>
      <c r="F10" s="123" t="inlineStr">
        <is>
          <t>Year 1</t>
        </is>
      </c>
      <c r="G10" s="126" t="n">
        <v>126000</v>
      </c>
      <c r="H10" s="126" t="n">
        <v>0</v>
      </c>
      <c r="I10" s="126">
        <f>G10-H10</f>
        <v/>
      </c>
      <c r="J10" s="127">
        <f>IF(G10=0,0,H10/G10)</f>
        <v/>
      </c>
      <c r="K10" s="128" t="n">
        <v>4</v>
      </c>
      <c r="L10" s="127">
        <f>MIN(J10,1)</f>
        <v/>
      </c>
      <c r="M10" s="123" t="inlineStr">
        <is>
          <t>Repair / replace wood trim</t>
        </is>
      </c>
      <c r="N10" s="123">
        <f>IF(E10="GC","1st Call","Other")</f>
        <v/>
      </c>
      <c r="O10" s="123">
        <f>IF(L10&gt;=1,"Complete",IF(L10&gt;0,"In Progress","Not Started"))</f>
        <v/>
      </c>
      <c r="P10" s="123" t="n"/>
      <c r="Q10" s="123">
        <f>IFERROR(MID($A$1,FIND(" acq",$A$1)-4,4)*1,"")</f>
        <v/>
      </c>
    </row>
    <row r="11">
      <c r="A11" t="n">
        <v>44</v>
      </c>
      <c r="B11" t="n">
        <v>84114</v>
      </c>
      <c r="C11" t="inlineStr">
        <is>
          <t>Repair exterior stair railings</t>
        </is>
      </c>
      <c r="D11" s="40" t="inlineStr">
        <is>
          <t>Repair exterior stair railings</t>
        </is>
      </c>
      <c r="E11" s="121" t="inlineStr">
        <is>
          <t>GC</t>
        </is>
      </c>
      <c r="F11" t="inlineStr">
        <is>
          <t>Year 1</t>
        </is>
      </c>
      <c r="G11" s="3" t="n">
        <v>102520</v>
      </c>
      <c r="H11" s="3" t="n">
        <v>0</v>
      </c>
      <c r="I11" s="3">
        <f>G11-H11</f>
        <v/>
      </c>
      <c r="J11" s="99">
        <f>IF(G11=0,0,H11/G11)</f>
        <v/>
      </c>
      <c r="K11" s="122" t="n">
        <v>4</v>
      </c>
      <c r="L11" s="99">
        <f>MIN(J11,1)</f>
        <v/>
      </c>
      <c r="M11" t="inlineStr">
        <is>
          <t>Repair exterior stair railings</t>
        </is>
      </c>
      <c r="N11">
        <f>IF(E11="GC","1st Call","Other")</f>
        <v/>
      </c>
      <c r="O11">
        <f>IF(L11&gt;=1,"Complete",IF(L11&gt;0,"In Progress","Not Started"))</f>
        <v/>
      </c>
      <c r="Q11">
        <f>IFERROR(MID($A$1,FIND(" acq",$A$1)-4,4)*1,"")</f>
        <v/>
      </c>
      <c r="R11" t="inlineStr">
        <is>
          <t>Lender</t>
        </is>
      </c>
      <c r="S11" s="134" t="n">
        <v>46591</v>
      </c>
    </row>
    <row r="12">
      <c r="A12" s="123" t="n">
        <v>29</v>
      </c>
      <c r="B12" s="123" t="n">
        <v>84303</v>
      </c>
      <c r="C12" s="123" t="inlineStr">
        <is>
          <t>Landscape Cleanup &amp; Enhancements</t>
        </is>
      </c>
      <c r="D12" s="124" t="inlineStr">
        <is>
          <t>Landscape Cleanup &amp; Enhancements</t>
        </is>
      </c>
      <c r="E12" s="125" t="inlineStr">
        <is>
          <t>GC</t>
        </is>
      </c>
      <c r="F12" s="123" t="inlineStr">
        <is>
          <t>Year 1</t>
        </is>
      </c>
      <c r="G12" s="126" t="n">
        <v>82500</v>
      </c>
      <c r="H12" s="126" t="n">
        <v>0</v>
      </c>
      <c r="I12" s="126">
        <f>G12-H12</f>
        <v/>
      </c>
      <c r="J12" s="127">
        <f>IF(G12=0,0,H12/G12)</f>
        <v/>
      </c>
      <c r="K12" s="128" t="n">
        <v>4</v>
      </c>
      <c r="L12" s="127">
        <f>MIN(J12,1)</f>
        <v/>
      </c>
      <c r="M12" s="123" t="inlineStr">
        <is>
          <t>Landscape Cleanup &amp; Enhancements</t>
        </is>
      </c>
      <c r="N12" s="123">
        <f>IF(E12="GC","1st Call","Other")</f>
        <v/>
      </c>
      <c r="O12" s="123">
        <f>IF(L12&gt;=1,"Complete",IF(L12&gt;0,"In Progress","Not Started"))</f>
        <v/>
      </c>
      <c r="P12" s="123" t="n"/>
      <c r="Q12" s="123">
        <f>IFERROR(MID($A$1,FIND(" acq",$A$1)-4,4)*1,"")</f>
        <v/>
      </c>
      <c r="R12" t="inlineStr">
        <is>
          <t>Lender</t>
        </is>
      </c>
      <c r="S12" s="134" t="n">
        <v>46591</v>
      </c>
    </row>
    <row r="13">
      <c r="A13" t="n">
        <v>156</v>
      </c>
      <c r="B13" t="n">
        <v>84360</v>
      </c>
      <c r="C13" t="inlineStr">
        <is>
          <t>Pool furniture</t>
        </is>
      </c>
      <c r="D13" s="40" t="inlineStr">
        <is>
          <t>Pool furniture</t>
        </is>
      </c>
      <c r="E13" s="129" t="inlineStr">
        <is>
          <t>PMC</t>
        </is>
      </c>
      <c r="F13" t="inlineStr">
        <is>
          <t>Year 1</t>
        </is>
      </c>
      <c r="G13" s="3" t="n">
        <v>55000</v>
      </c>
      <c r="H13" s="3" t="n">
        <v>0</v>
      </c>
      <c r="I13" s="3">
        <f>G13-H13</f>
        <v/>
      </c>
      <c r="J13" s="99">
        <f>IF(G13=0,0,H13/G13)</f>
        <v/>
      </c>
      <c r="K13" s="122" t="inlineStr">
        <is>
          <t>N/A</t>
        </is>
      </c>
      <c r="L13" s="99">
        <f>MIN(J13,1)</f>
        <v/>
      </c>
      <c r="M13" t="inlineStr">
        <is>
          <t>Pool furniture</t>
        </is>
      </c>
      <c r="N13">
        <f>IF(E13="GC","1st Call","Other")</f>
        <v/>
      </c>
      <c r="O13">
        <f>IF(L13&gt;=1,"Complete",IF(L13&gt;0,"In Progress","Not Started"))</f>
        <v/>
      </c>
      <c r="Q13">
        <f>IFERROR(MID($A$1,FIND(" acq",$A$1)-4,4)*1,"")</f>
        <v/>
      </c>
    </row>
    <row r="14">
      <c r="A14" s="123" t="n">
        <v>57</v>
      </c>
      <c r="B14" s="123" t="n">
        <v>84433</v>
      </c>
      <c r="C14" s="123" t="inlineStr">
        <is>
          <t>Gutters &amp; downspouts</t>
        </is>
      </c>
      <c r="D14" s="124" t="inlineStr">
        <is>
          <t>Gutters &amp; downspouts</t>
        </is>
      </c>
      <c r="E14" s="125" t="inlineStr">
        <is>
          <t>GC</t>
        </is>
      </c>
      <c r="F14" s="123" t="inlineStr">
        <is>
          <t>Year 1</t>
        </is>
      </c>
      <c r="G14" s="126" t="n">
        <v>50220</v>
      </c>
      <c r="H14" s="126" t="n">
        <v>0</v>
      </c>
      <c r="I14" s="126">
        <f>G14-H14</f>
        <v/>
      </c>
      <c r="J14" s="127">
        <f>IF(G14=0,0,H14/G14)</f>
        <v/>
      </c>
      <c r="K14" s="128" t="n">
        <v>4</v>
      </c>
      <c r="L14" s="127">
        <f>MIN(J14,1)</f>
        <v/>
      </c>
      <c r="M14" s="123" t="inlineStr">
        <is>
          <t>Gutters &amp; downspouts</t>
        </is>
      </c>
      <c r="N14" s="123">
        <f>IF(E14="GC","1st Call","Other")</f>
        <v/>
      </c>
      <c r="O14" s="123">
        <f>IF(L14&gt;=1,"Complete",IF(L14&gt;0,"In Progress","Not Started"))</f>
        <v/>
      </c>
      <c r="P14" s="123" t="n"/>
      <c r="Q14" s="123">
        <f>IFERROR(MID($A$1,FIND(" acq",$A$1)-4,4)*1,"")</f>
        <v/>
      </c>
    </row>
    <row r="15">
      <c r="A15" t="n">
        <v>103</v>
      </c>
      <c r="B15" t="n">
        <v>84112</v>
      </c>
      <c r="C15" t="inlineStr">
        <is>
          <t>Pole lighting</t>
        </is>
      </c>
      <c r="D15" s="40" t="inlineStr">
        <is>
          <t>Pole lighting</t>
        </is>
      </c>
      <c r="E15" s="121" t="inlineStr">
        <is>
          <t>GC</t>
        </is>
      </c>
      <c r="F15" t="inlineStr">
        <is>
          <t>Year 1</t>
        </is>
      </c>
      <c r="G15" s="3" t="n">
        <v>50000</v>
      </c>
      <c r="H15" s="3" t="n">
        <v>0</v>
      </c>
      <c r="I15" s="3">
        <f>G15-H15</f>
        <v/>
      </c>
      <c r="J15" s="99">
        <f>IF(G15=0,0,H15/G15)</f>
        <v/>
      </c>
      <c r="K15" s="122" t="n">
        <v>4</v>
      </c>
      <c r="L15" s="99">
        <f>MIN(J15,1)</f>
        <v/>
      </c>
      <c r="M15" t="inlineStr">
        <is>
          <t>Pole lighting</t>
        </is>
      </c>
      <c r="N15">
        <f>IF(E15="GC","1st Call","Other")</f>
        <v/>
      </c>
      <c r="O15">
        <f>IF(L15&gt;=1,"Complete",IF(L15&gt;0,"In Progress","Not Started"))</f>
        <v/>
      </c>
      <c r="Q15">
        <f>IFERROR(MID($A$1,FIND(" acq",$A$1)-4,4)*1,"")</f>
        <v/>
      </c>
    </row>
    <row r="16">
      <c r="A16" s="123" t="n">
        <v>28</v>
      </c>
      <c r="B16" s="123" t="n">
        <v>84303</v>
      </c>
      <c r="C16" s="123" t="inlineStr">
        <is>
          <t>Landscape irrigation</t>
        </is>
      </c>
      <c r="D16" s="124" t="inlineStr">
        <is>
          <t>Landscape irrigation</t>
        </is>
      </c>
      <c r="E16" s="125" t="inlineStr">
        <is>
          <t>GC</t>
        </is>
      </c>
      <c r="F16" s="123" t="inlineStr">
        <is>
          <t>Year 1</t>
        </is>
      </c>
      <c r="G16" s="126" t="n">
        <v>45000</v>
      </c>
      <c r="H16" s="126" t="n">
        <v>0</v>
      </c>
      <c r="I16" s="126">
        <f>G16-H16</f>
        <v/>
      </c>
      <c r="J16" s="127">
        <f>IF(G16=0,0,H16/G16)</f>
        <v/>
      </c>
      <c r="K16" s="128" t="n">
        <v>4</v>
      </c>
      <c r="L16" s="127">
        <f>MIN(J16,1)</f>
        <v/>
      </c>
      <c r="M16" s="123" t="inlineStr">
        <is>
          <t>Landscape irrigation</t>
        </is>
      </c>
      <c r="N16" s="123">
        <f>IF(E16="GC","1st Call","Other")</f>
        <v/>
      </c>
      <c r="O16" s="123">
        <f>IF(L16&gt;=1,"Complete",IF(L16&gt;0,"In Progress","Not Started"))</f>
        <v/>
      </c>
      <c r="P16" s="123" t="n"/>
      <c r="Q16" s="123">
        <f>IFERROR(MID($A$1,FIND(" acq",$A$1)-4,4)*1,"")</f>
        <v/>
      </c>
    </row>
    <row r="17">
      <c r="A17" t="n">
        <v>18</v>
      </c>
      <c r="B17" t="n">
        <v>84201</v>
      </c>
      <c r="C17" t="inlineStr">
        <is>
          <t>Parking lot repairs</t>
        </is>
      </c>
      <c r="D17" s="40" t="inlineStr">
        <is>
          <t>Parking lot repairs</t>
        </is>
      </c>
      <c r="E17" s="121" t="inlineStr">
        <is>
          <t>GC</t>
        </is>
      </c>
      <c r="F17" t="inlineStr">
        <is>
          <t>Year 1</t>
        </is>
      </c>
      <c r="G17" s="3" t="n">
        <v>42000</v>
      </c>
      <c r="H17" s="3" t="n">
        <v>0</v>
      </c>
      <c r="I17" s="3">
        <f>G17-H17</f>
        <v/>
      </c>
      <c r="J17" s="99">
        <f>IF(G17=0,0,H17/G17)</f>
        <v/>
      </c>
      <c r="K17" s="122" t="n">
        <v>4</v>
      </c>
      <c r="L17" s="99">
        <f>MIN(J17,1)</f>
        <v/>
      </c>
      <c r="M17" t="inlineStr">
        <is>
          <t>Parking lot repairs</t>
        </is>
      </c>
      <c r="N17">
        <f>IF(E17="GC","1st Call","Other")</f>
        <v/>
      </c>
      <c r="O17">
        <f>IF(L17&gt;=1,"Complete",IF(L17&gt;0,"In Progress","Not Started"))</f>
        <v/>
      </c>
      <c r="Q17">
        <f>IFERROR(MID($A$1,FIND(" acq",$A$1)-4,4)*1,"")</f>
        <v/>
      </c>
    </row>
    <row r="18">
      <c r="A18" s="123" t="n">
        <v>136</v>
      </c>
      <c r="B18" s="123" t="n">
        <v>84211</v>
      </c>
      <c r="C18" s="123" t="inlineStr">
        <is>
          <t>Fire suppression system</t>
        </is>
      </c>
      <c r="D18" s="124" t="inlineStr">
        <is>
          <t>Fire suppression system</t>
        </is>
      </c>
      <c r="E18" s="130" t="inlineStr">
        <is>
          <t>PMC</t>
        </is>
      </c>
      <c r="F18" s="123" t="inlineStr">
        <is>
          <t>Year 1</t>
        </is>
      </c>
      <c r="G18" s="126" t="n">
        <v>40768</v>
      </c>
      <c r="H18" s="126" t="n">
        <v>0</v>
      </c>
      <c r="I18" s="126">
        <f>G18-H18</f>
        <v/>
      </c>
      <c r="J18" s="127">
        <f>IF(G18=0,0,H18/G18)</f>
        <v/>
      </c>
      <c r="K18" s="128" t="inlineStr">
        <is>
          <t>N/A</t>
        </is>
      </c>
      <c r="L18" s="127">
        <f>MIN(J18,1)</f>
        <v/>
      </c>
      <c r="M18" s="123" t="inlineStr">
        <is>
          <t>Fire suppression system</t>
        </is>
      </c>
      <c r="N18" s="123">
        <f>IF(E18="GC","1st Call","Other")</f>
        <v/>
      </c>
      <c r="O18" s="123">
        <f>IF(L18&gt;=1,"Complete",IF(L18&gt;0,"In Progress","Not Started"))</f>
        <v/>
      </c>
      <c r="P18" s="123" t="n"/>
      <c r="Q18" s="123">
        <f>IFERROR(MID($A$1,FIND(" acq",$A$1)-4,4)*1,"")</f>
        <v/>
      </c>
    </row>
    <row r="19">
      <c r="A19" t="n">
        <v>94</v>
      </c>
      <c r="B19" t="n">
        <v>84220</v>
      </c>
      <c r="C19" t="inlineStr">
        <is>
          <t>HVAC pipe insulation</t>
        </is>
      </c>
      <c r="D19" s="40" t="inlineStr">
        <is>
          <t>HVAC pipe insulation</t>
        </is>
      </c>
      <c r="E19" s="121" t="inlineStr">
        <is>
          <t>GC</t>
        </is>
      </c>
      <c r="F19" t="inlineStr">
        <is>
          <t>Year 1</t>
        </is>
      </c>
      <c r="G19" s="3" t="n">
        <v>35360</v>
      </c>
      <c r="H19" s="3" t="n">
        <v>0</v>
      </c>
      <c r="I19" s="3">
        <f>G19-H19</f>
        <v/>
      </c>
      <c r="J19" s="99">
        <f>IF(G19=0,0,H19/G19)</f>
        <v/>
      </c>
      <c r="K19" s="122" t="n">
        <v>4</v>
      </c>
      <c r="L19" s="99">
        <f>MIN(J19,1)</f>
        <v/>
      </c>
      <c r="M19" t="inlineStr">
        <is>
          <t>HVAC pipe insulation</t>
        </is>
      </c>
      <c r="N19">
        <f>IF(E19="GC","1st Call","Other")</f>
        <v/>
      </c>
      <c r="O19">
        <f>IF(L19&gt;=1,"Complete",IF(L19&gt;0,"In Progress","Not Started"))</f>
        <v/>
      </c>
      <c r="Q19">
        <f>IFERROR(MID($A$1,FIND(" acq",$A$1)-4,4)*1,"")</f>
        <v/>
      </c>
    </row>
    <row r="20">
      <c r="A20" s="123" t="n">
        <v>92</v>
      </c>
      <c r="B20" s="123" t="n">
        <v>84220</v>
      </c>
      <c r="C20" s="123" t="inlineStr">
        <is>
          <t>HVAC replacement - exterior</t>
        </is>
      </c>
      <c r="D20" s="124" t="inlineStr">
        <is>
          <t>HVAC replacement - exterior</t>
        </is>
      </c>
      <c r="E20" s="130" t="inlineStr">
        <is>
          <t>PMC</t>
        </is>
      </c>
      <c r="F20" s="123" t="inlineStr">
        <is>
          <t>Year 1</t>
        </is>
      </c>
      <c r="G20" s="126" t="n">
        <v>35000</v>
      </c>
      <c r="H20" s="126" t="n">
        <v>0</v>
      </c>
      <c r="I20" s="126">
        <f>G20-H20</f>
        <v/>
      </c>
      <c r="J20" s="127">
        <f>IF(G20=0,0,H20/G20)</f>
        <v/>
      </c>
      <c r="K20" s="128" t="inlineStr">
        <is>
          <t>N/A</t>
        </is>
      </c>
      <c r="L20" s="127">
        <f>MIN(J20,1)</f>
        <v/>
      </c>
      <c r="M20" s="123" t="inlineStr">
        <is>
          <t>HVAC replacement - exterior</t>
        </is>
      </c>
      <c r="N20" s="123">
        <f>IF(E20="GC","1st Call","Other")</f>
        <v/>
      </c>
      <c r="O20" s="123">
        <f>IF(L20&gt;=1,"Complete",IF(L20&gt;0,"In Progress","Not Started"))</f>
        <v/>
      </c>
      <c r="P20" s="123" t="n"/>
      <c r="Q20" s="123">
        <f>IFERROR(MID($A$1,FIND(" acq",$A$1)-4,4)*1,"")</f>
        <v/>
      </c>
    </row>
    <row r="21">
      <c r="A21" t="n">
        <v>133</v>
      </c>
      <c r="B21" t="n">
        <v>84208</v>
      </c>
      <c r="C21" t="inlineStr">
        <is>
          <t>Clubhouse / Office remodel</t>
        </is>
      </c>
      <c r="D21" s="40" t="inlineStr">
        <is>
          <t>Clubhouse / Office remodel</t>
        </is>
      </c>
      <c r="E21" s="121" t="inlineStr">
        <is>
          <t>GC</t>
        </is>
      </c>
      <c r="F21" t="inlineStr">
        <is>
          <t>Year 1</t>
        </is>
      </c>
      <c r="G21" s="3" t="n">
        <v>35000</v>
      </c>
      <c r="H21" s="3" t="n">
        <v>0</v>
      </c>
      <c r="I21" s="3">
        <f>G21-H21</f>
        <v/>
      </c>
      <c r="J21" s="99">
        <f>IF(G21=0,0,H21/G21)</f>
        <v/>
      </c>
      <c r="K21" s="122" t="n">
        <v>4</v>
      </c>
      <c r="L21" s="99">
        <f>MIN(J21,1)</f>
        <v/>
      </c>
      <c r="M21" t="inlineStr">
        <is>
          <t>Clubhouse / Office remodel</t>
        </is>
      </c>
      <c r="N21">
        <f>IF(E21="GC","1st Call","Other")</f>
        <v/>
      </c>
      <c r="O21">
        <f>IF(L21&gt;=1,"Complete",IF(L21&gt;0,"In Progress","Not Started"))</f>
        <v/>
      </c>
      <c r="Q21">
        <f>IFERROR(MID($A$1,FIND(" acq",$A$1)-4,4)*1,"")</f>
        <v/>
      </c>
    </row>
    <row r="22">
      <c r="A22" s="123" t="n">
        <v>135</v>
      </c>
      <c r="B22" s="123" t="n">
        <v>84280</v>
      </c>
      <c r="C22" s="123" t="inlineStr">
        <is>
          <t>Model Unit</t>
        </is>
      </c>
      <c r="D22" s="124" t="inlineStr">
        <is>
          <t>Model Unit</t>
        </is>
      </c>
      <c r="E22" s="130" t="inlineStr">
        <is>
          <t>PMC</t>
        </is>
      </c>
      <c r="F22" s="123" t="inlineStr">
        <is>
          <t>Year 1</t>
        </is>
      </c>
      <c r="G22" s="126" t="n">
        <v>35000</v>
      </c>
      <c r="H22" s="126" t="n">
        <v>0</v>
      </c>
      <c r="I22" s="126">
        <f>G22-H22</f>
        <v/>
      </c>
      <c r="J22" s="127">
        <f>IF(G22=0,0,H22/G22)</f>
        <v/>
      </c>
      <c r="K22" s="128" t="inlineStr">
        <is>
          <t>N/A</t>
        </is>
      </c>
      <c r="L22" s="127">
        <f>MIN(J22,1)</f>
        <v/>
      </c>
      <c r="M22" s="123" t="inlineStr">
        <is>
          <t>Model Unit</t>
        </is>
      </c>
      <c r="N22" s="123">
        <f>IF(E22="GC","1st Call","Other")</f>
        <v/>
      </c>
      <c r="O22" s="123">
        <f>IF(L22&gt;=1,"Complete",IF(L22&gt;0,"In Progress","Not Started"))</f>
        <v/>
      </c>
      <c r="P22" s="123" t="n"/>
      <c r="Q22" s="123">
        <f>IFERROR(MID($A$1,FIND(" acq",$A$1)-4,4)*1,"")</f>
        <v/>
      </c>
    </row>
    <row r="23">
      <c r="A23" t="n">
        <v>152</v>
      </c>
      <c r="B23" t="n">
        <v>84095</v>
      </c>
      <c r="C23" t="inlineStr">
        <is>
          <t>Swimming pool deck</t>
        </is>
      </c>
      <c r="D23" s="40" t="inlineStr">
        <is>
          <t>Swimming pool deck</t>
        </is>
      </c>
      <c r="E23" s="121" t="inlineStr">
        <is>
          <t>GC</t>
        </is>
      </c>
      <c r="F23" t="inlineStr">
        <is>
          <t>Year 1</t>
        </is>
      </c>
      <c r="G23" s="3" t="n">
        <v>34562</v>
      </c>
      <c r="H23" s="3" t="n">
        <v>0</v>
      </c>
      <c r="I23" s="3">
        <f>G23-H23</f>
        <v/>
      </c>
      <c r="J23" s="99">
        <f>IF(G23=0,0,H23/G23)</f>
        <v/>
      </c>
      <c r="K23" s="122" t="n">
        <v>4</v>
      </c>
      <c r="L23" s="99">
        <f>MIN(J23,1)</f>
        <v/>
      </c>
      <c r="M23" t="inlineStr">
        <is>
          <t>Swimming pool deck</t>
        </is>
      </c>
      <c r="N23">
        <f>IF(E23="GC","1st Call","Other")</f>
        <v/>
      </c>
      <c r="O23">
        <f>IF(L23&gt;=1,"Complete",IF(L23&gt;0,"In Progress","Not Started"))</f>
        <v/>
      </c>
      <c r="Q23">
        <f>IFERROR(MID($A$1,FIND(" acq",$A$1)-4,4)*1,"")</f>
        <v/>
      </c>
    </row>
    <row r="24">
      <c r="A24" s="123" t="n">
        <v>161</v>
      </c>
      <c r="B24" s="123" t="n">
        <v>84340</v>
      </c>
      <c r="C24" s="123" t="inlineStr">
        <is>
          <t>Playground area and equipment</t>
        </is>
      </c>
      <c r="D24" s="124" t="inlineStr">
        <is>
          <t>Playground area and equipment</t>
        </is>
      </c>
      <c r="E24" s="125" t="inlineStr">
        <is>
          <t>GC</t>
        </is>
      </c>
      <c r="F24" s="123" t="inlineStr">
        <is>
          <t>Year 1</t>
        </is>
      </c>
      <c r="G24" s="126" t="n">
        <v>30000</v>
      </c>
      <c r="H24" s="126" t="n">
        <v>0</v>
      </c>
      <c r="I24" s="126">
        <f>G24-H24</f>
        <v/>
      </c>
      <c r="J24" s="127">
        <f>IF(G24=0,0,H24/G24)</f>
        <v/>
      </c>
      <c r="K24" s="128" t="n">
        <v>4</v>
      </c>
      <c r="L24" s="127">
        <f>MIN(J24,1)</f>
        <v/>
      </c>
      <c r="M24" s="123" t="inlineStr">
        <is>
          <t>Playground area and equipment</t>
        </is>
      </c>
      <c r="N24" s="123">
        <f>IF(E24="GC","1st Call","Other")</f>
        <v/>
      </c>
      <c r="O24" s="123">
        <f>IF(L24&gt;=1,"Complete",IF(L24&gt;0,"In Progress","Not Started"))</f>
        <v/>
      </c>
      <c r="P24" s="123" t="n"/>
      <c r="Q24" s="123">
        <f>IFERROR(MID($A$1,FIND(" acq",$A$1)-4,4)*1,"")</f>
        <v/>
      </c>
    </row>
    <row r="25">
      <c r="A25" t="n">
        <v>126</v>
      </c>
      <c r="B25" t="n">
        <v>84211</v>
      </c>
      <c r="C25" t="inlineStr">
        <is>
          <t>Unit Smoke/Fire Detectors</t>
        </is>
      </c>
      <c r="D25" s="40" t="inlineStr">
        <is>
          <t>Unit Smoke/Fire Detectors</t>
        </is>
      </c>
      <c r="E25" s="129" t="inlineStr">
        <is>
          <t>PMC</t>
        </is>
      </c>
      <c r="F25" t="inlineStr">
        <is>
          <t>Year 1</t>
        </is>
      </c>
      <c r="G25" s="3" t="n">
        <v>29550</v>
      </c>
      <c r="H25" s="3" t="n">
        <v>0</v>
      </c>
      <c r="I25" s="3">
        <f>G25-H25</f>
        <v/>
      </c>
      <c r="J25" s="99">
        <f>IF(G25=0,0,H25/G25)</f>
        <v/>
      </c>
      <c r="K25" s="122" t="inlineStr">
        <is>
          <t>N/A</t>
        </is>
      </c>
      <c r="L25" s="99">
        <f>MIN(J25,1)</f>
        <v/>
      </c>
      <c r="M25" t="inlineStr">
        <is>
          <t>Unit Smoke/Fire Detectors</t>
        </is>
      </c>
      <c r="N25">
        <f>IF(E25="GC","1st Call","Other")</f>
        <v/>
      </c>
      <c r="O25">
        <f>IF(L25&gt;=1,"Complete",IF(L25&gt;0,"In Progress","Not Started"))</f>
        <v/>
      </c>
      <c r="Q25">
        <f>IFERROR(MID($A$1,FIND(" acq",$A$1)-4,4)*1,"")</f>
        <v/>
      </c>
      <c r="R25" t="inlineStr">
        <is>
          <t>Lender</t>
        </is>
      </c>
      <c r="S25" s="134" t="n">
        <v>46406</v>
      </c>
    </row>
    <row r="26">
      <c r="A26" s="123" t="n">
        <v>102</v>
      </c>
      <c r="B26" s="123" t="n">
        <v>84112</v>
      </c>
      <c r="C26" s="123" t="inlineStr">
        <is>
          <t>Wall pack lighting</t>
        </is>
      </c>
      <c r="D26" s="124" t="inlineStr">
        <is>
          <t>Wall pack lighting</t>
        </is>
      </c>
      <c r="E26" s="125" t="inlineStr">
        <is>
          <t>GC</t>
        </is>
      </c>
      <c r="F26" s="123" t="inlineStr">
        <is>
          <t>Year 1</t>
        </is>
      </c>
      <c r="G26" s="126" t="n">
        <v>28800</v>
      </c>
      <c r="H26" s="126" t="n">
        <v>0</v>
      </c>
      <c r="I26" s="126">
        <f>G26-H26</f>
        <v/>
      </c>
      <c r="J26" s="127">
        <f>IF(G26=0,0,H26/G26)</f>
        <v/>
      </c>
      <c r="K26" s="128" t="n">
        <v>4</v>
      </c>
      <c r="L26" s="127">
        <f>MIN(J26,1)</f>
        <v/>
      </c>
      <c r="M26" s="123" t="inlineStr">
        <is>
          <t>Wall pack lighting</t>
        </is>
      </c>
      <c r="N26" s="123">
        <f>IF(E26="GC","1st Call","Other")</f>
        <v/>
      </c>
      <c r="O26" s="123">
        <f>IF(L26&gt;=1,"Complete",IF(L26&gt;0,"In Progress","Not Started"))</f>
        <v/>
      </c>
      <c r="P26" s="123" t="n"/>
      <c r="Q26" s="123">
        <f>IFERROR(MID($A$1,FIND(" acq",$A$1)-4,4)*1,"")</f>
        <v/>
      </c>
    </row>
    <row r="27">
      <c r="A27" t="n">
        <v>68</v>
      </c>
      <c r="B27" t="n">
        <v>84206</v>
      </c>
      <c r="C27" t="inlineStr">
        <is>
          <t>Stucco repairs</t>
        </is>
      </c>
      <c r="D27" s="40" t="inlineStr">
        <is>
          <t>Stucco repairs</t>
        </is>
      </c>
      <c r="E27" s="121" t="inlineStr">
        <is>
          <t>GC</t>
        </is>
      </c>
      <c r="F27" t="inlineStr">
        <is>
          <t>Year 1</t>
        </is>
      </c>
      <c r="G27" s="3" t="n">
        <v>28500</v>
      </c>
      <c r="H27" s="3" t="n">
        <v>0</v>
      </c>
      <c r="I27" s="3">
        <f>G27-H27</f>
        <v/>
      </c>
      <c r="J27" s="99">
        <f>IF(G27=0,0,H27/G27)</f>
        <v/>
      </c>
      <c r="K27" s="122" t="n">
        <v>4</v>
      </c>
      <c r="L27" s="99">
        <f>MIN(J27,1)</f>
        <v/>
      </c>
      <c r="M27" t="inlineStr">
        <is>
          <t>Stucco repairs</t>
        </is>
      </c>
      <c r="N27">
        <f>IF(E27="GC","1st Call","Other")</f>
        <v/>
      </c>
      <c r="O27">
        <f>IF(L27&gt;=1,"Complete",IF(L27&gt;0,"In Progress","Not Started"))</f>
        <v/>
      </c>
      <c r="Q27">
        <f>IFERROR(MID($A$1,FIND(" acq",$A$1)-4,4)*1,"")</f>
        <v/>
      </c>
    </row>
    <row r="28">
      <c r="A28" s="123" t="n">
        <v>162</v>
      </c>
      <c r="B28" s="123" t="n">
        <v>84130</v>
      </c>
      <c r="C28" s="123" t="inlineStr">
        <is>
          <t>Pet park / pet washing station</t>
        </is>
      </c>
      <c r="D28" s="124" t="inlineStr">
        <is>
          <t>Pet park / pet washing station</t>
        </is>
      </c>
      <c r="E28" s="125" t="inlineStr">
        <is>
          <t>GC</t>
        </is>
      </c>
      <c r="F28" s="123" t="inlineStr">
        <is>
          <t>Year 1</t>
        </is>
      </c>
      <c r="G28" s="126" t="n">
        <v>25000</v>
      </c>
      <c r="H28" s="126" t="n">
        <v>0</v>
      </c>
      <c r="I28" s="126">
        <f>G28-H28</f>
        <v/>
      </c>
      <c r="J28" s="127">
        <f>IF(G28=0,0,H28/G28)</f>
        <v/>
      </c>
      <c r="K28" s="128" t="n">
        <v>4</v>
      </c>
      <c r="L28" s="127">
        <f>MIN(J28,1)</f>
        <v/>
      </c>
      <c r="M28" s="123" t="inlineStr">
        <is>
          <t>Pet park / pet washing station</t>
        </is>
      </c>
      <c r="N28" s="123">
        <f>IF(E28="GC","1st Call","Other")</f>
        <v/>
      </c>
      <c r="O28" s="123">
        <f>IF(L28&gt;=1,"Complete",IF(L28&gt;0,"In Progress","Not Started"))</f>
        <v/>
      </c>
      <c r="P28" s="123" t="n"/>
      <c r="Q28" s="123">
        <f>IFERROR(MID($A$1,FIND(" acq",$A$1)-4,4)*1,"")</f>
        <v/>
      </c>
    </row>
    <row r="29">
      <c r="A29" t="n">
        <v>20</v>
      </c>
      <c r="B29" t="n">
        <v>84201</v>
      </c>
      <c r="C29" t="inlineStr">
        <is>
          <t>Stripe parking areas</t>
        </is>
      </c>
      <c r="D29" s="40" t="inlineStr">
        <is>
          <t>Stripe parking areas</t>
        </is>
      </c>
      <c r="E29" s="121" t="inlineStr">
        <is>
          <t>GC</t>
        </is>
      </c>
      <c r="F29" t="inlineStr">
        <is>
          <t>Year 1</t>
        </is>
      </c>
      <c r="G29" s="3" t="n">
        <v>24100</v>
      </c>
      <c r="H29" s="3" t="n">
        <v>0</v>
      </c>
      <c r="I29" s="3">
        <f>G29-H29</f>
        <v/>
      </c>
      <c r="J29" s="99">
        <f>IF(G29=0,0,H29/G29)</f>
        <v/>
      </c>
      <c r="K29" s="122" t="n">
        <v>4</v>
      </c>
      <c r="L29" s="99">
        <f>MIN(J29,1)</f>
        <v/>
      </c>
      <c r="M29" t="inlineStr">
        <is>
          <t>Stripe parking areas</t>
        </is>
      </c>
      <c r="N29">
        <f>IF(E29="GC","1st Call","Other")</f>
        <v/>
      </c>
      <c r="O29">
        <f>IF(L29&gt;=1,"Complete",IF(L29&gt;0,"In Progress","Not Started"))</f>
        <v/>
      </c>
      <c r="Q29">
        <f>IFERROR(MID($A$1,FIND(" acq",$A$1)-4,4)*1,"")</f>
        <v/>
      </c>
    </row>
    <row r="30">
      <c r="A30" s="123" t="n">
        <v>17</v>
      </c>
      <c r="B30" s="123" t="n">
        <v>84432</v>
      </c>
      <c r="C30" s="123" t="inlineStr">
        <is>
          <t>Storm sewer piping and drains</t>
        </is>
      </c>
      <c r="D30" s="124" t="inlineStr">
        <is>
          <t>Storm sewer piping and drains</t>
        </is>
      </c>
      <c r="E30" s="125" t="inlineStr">
        <is>
          <t>GC</t>
        </is>
      </c>
      <c r="F30" s="123" t="inlineStr">
        <is>
          <t>Year 1</t>
        </is>
      </c>
      <c r="G30" s="126" t="n">
        <v>24000</v>
      </c>
      <c r="H30" s="126" t="n">
        <v>0</v>
      </c>
      <c r="I30" s="126">
        <f>G30-H30</f>
        <v/>
      </c>
      <c r="J30" s="127">
        <f>IF(G30=0,0,H30/G30)</f>
        <v/>
      </c>
      <c r="K30" s="128" t="n">
        <v>4</v>
      </c>
      <c r="L30" s="127">
        <f>MIN(J30,1)</f>
        <v/>
      </c>
      <c r="M30" s="123" t="inlineStr">
        <is>
          <t>Storm sewer piping and drains</t>
        </is>
      </c>
      <c r="N30" s="123">
        <f>IF(E30="GC","1st Call","Other")</f>
        <v/>
      </c>
      <c r="O30" s="123">
        <f>IF(L30&gt;=1,"Complete",IF(L30&gt;0,"In Progress","Not Started"))</f>
        <v/>
      </c>
      <c r="P30" s="123" t="n"/>
      <c r="Q30" s="123">
        <f>IFERROR(MID($A$1,FIND(" acq",$A$1)-4,4)*1,"")</f>
        <v/>
      </c>
    </row>
    <row r="31">
      <c r="A31" t="n">
        <v>50</v>
      </c>
      <c r="B31" t="n">
        <v>84433</v>
      </c>
      <c r="C31" t="inlineStr">
        <is>
          <t>Asphalt composite shingle roofing</t>
        </is>
      </c>
      <c r="D31" s="40" t="inlineStr">
        <is>
          <t>Asphalt composite shingle roofing</t>
        </is>
      </c>
      <c r="E31" s="121" t="inlineStr">
        <is>
          <t>GC</t>
        </is>
      </c>
      <c r="F31" t="inlineStr">
        <is>
          <t>Year 1</t>
        </is>
      </c>
      <c r="G31" s="3" t="n">
        <v>23200</v>
      </c>
      <c r="H31" s="3" t="n">
        <v>0</v>
      </c>
      <c r="I31" s="3">
        <f>G31-H31</f>
        <v/>
      </c>
      <c r="J31" s="99">
        <f>IF(G31=0,0,H31/G31)</f>
        <v/>
      </c>
      <c r="K31" s="122" t="n">
        <v>4</v>
      </c>
      <c r="L31" s="99">
        <f>MIN(J31,1)</f>
        <v/>
      </c>
      <c r="M31" t="inlineStr">
        <is>
          <t>Asphalt composite shingle roofing</t>
        </is>
      </c>
      <c r="N31">
        <f>IF(E31="GC","1st Call","Other")</f>
        <v/>
      </c>
      <c r="O31">
        <f>IF(L31&gt;=1,"Complete",IF(L31&gt;0,"In Progress","Not Started"))</f>
        <v/>
      </c>
      <c r="Q31">
        <f>IFERROR(MID($A$1,FIND(" acq",$A$1)-4,4)*1,"")</f>
        <v/>
      </c>
      <c r="R31" t="inlineStr">
        <is>
          <t>Lender</t>
        </is>
      </c>
      <c r="S31" s="134" t="n">
        <v>46591</v>
      </c>
    </row>
    <row r="32">
      <c r="A32" s="123" t="n">
        <v>30</v>
      </c>
      <c r="B32" s="123" t="n">
        <v>83307</v>
      </c>
      <c r="C32" s="123" t="inlineStr">
        <is>
          <t>Tree Trimming</t>
        </is>
      </c>
      <c r="D32" s="124" t="inlineStr">
        <is>
          <t>Tree Trimming</t>
        </is>
      </c>
      <c r="E32" s="125" t="inlineStr">
        <is>
          <t>GC</t>
        </is>
      </c>
      <c r="F32" s="123" t="inlineStr">
        <is>
          <t>Year 1</t>
        </is>
      </c>
      <c r="G32" s="126" t="n">
        <v>20000</v>
      </c>
      <c r="H32" s="126" t="n">
        <v>0</v>
      </c>
      <c r="I32" s="126">
        <f>G32-H32</f>
        <v/>
      </c>
      <c r="J32" s="127">
        <f>IF(G32=0,0,H32/G32)</f>
        <v/>
      </c>
      <c r="K32" s="128" t="n">
        <v>4</v>
      </c>
      <c r="L32" s="127">
        <f>MIN(J32,1)</f>
        <v/>
      </c>
      <c r="M32" s="123" t="inlineStr">
        <is>
          <t>Tree Trimming</t>
        </is>
      </c>
      <c r="N32" s="123">
        <f>IF(E32="GC","1st Call","Other")</f>
        <v/>
      </c>
      <c r="O32" s="123">
        <f>IF(L32&gt;=1,"Complete",IF(L32&gt;0,"In Progress","Not Started"))</f>
        <v/>
      </c>
      <c r="P32" s="123" t="n"/>
      <c r="Q32" s="123">
        <f>IFERROR(MID($A$1,FIND(" acq",$A$1)-4,4)*1,"")</f>
        <v/>
      </c>
    </row>
    <row r="33">
      <c r="A33" t="n">
        <v>81</v>
      </c>
      <c r="B33" t="n">
        <v>84385</v>
      </c>
      <c r="C33" t="inlineStr">
        <is>
          <t>Irrigaton well</t>
        </is>
      </c>
      <c r="D33" s="40" t="inlineStr">
        <is>
          <t>Irrigaton well</t>
        </is>
      </c>
      <c r="E33" s="121" t="inlineStr">
        <is>
          <t>GC</t>
        </is>
      </c>
      <c r="F33" t="inlineStr">
        <is>
          <t>Year 1</t>
        </is>
      </c>
      <c r="G33" s="3" t="n">
        <v>20000</v>
      </c>
      <c r="H33" s="3" t="n">
        <v>0</v>
      </c>
      <c r="I33" s="3">
        <f>G33-H33</f>
        <v/>
      </c>
      <c r="J33" s="99">
        <f>IF(G33=0,0,H33/G33)</f>
        <v/>
      </c>
      <c r="K33" s="122" t="n">
        <v>4</v>
      </c>
      <c r="L33" s="99">
        <f>MIN(J33,1)</f>
        <v/>
      </c>
      <c r="M33" t="inlineStr">
        <is>
          <t>Irrigaton well</t>
        </is>
      </c>
      <c r="N33">
        <f>IF(E33="GC","1st Call","Other")</f>
        <v/>
      </c>
      <c r="O33">
        <f>IF(L33&gt;=1,"Complete",IF(L33&gt;0,"In Progress","Not Started"))</f>
        <v/>
      </c>
      <c r="Q33">
        <f>IFERROR(MID($A$1,FIND(" acq",$A$1)-4,4)*1,"")</f>
        <v/>
      </c>
      <c r="R33" t="inlineStr">
        <is>
          <t>Lender</t>
        </is>
      </c>
      <c r="S33" s="134" t="n">
        <v>46591</v>
      </c>
    </row>
    <row r="34">
      <c r="A34" s="123" t="n">
        <v>160</v>
      </c>
      <c r="B34" s="123" t="n">
        <v>84203</v>
      </c>
      <c r="C34" s="123" t="inlineStr">
        <is>
          <t>Outdoor kitchen, fire pits, and seating area</t>
        </is>
      </c>
      <c r="D34" s="124" t="inlineStr">
        <is>
          <t>Outdoor kitchen, fire pits, and seating area</t>
        </is>
      </c>
      <c r="E34" s="130" t="inlineStr">
        <is>
          <t>PMC</t>
        </is>
      </c>
      <c r="F34" s="123" t="inlineStr">
        <is>
          <t>Year 1</t>
        </is>
      </c>
      <c r="G34" s="126" t="n">
        <v>20000</v>
      </c>
      <c r="H34" s="126" t="n">
        <v>0</v>
      </c>
      <c r="I34" s="126">
        <f>G34-H34</f>
        <v/>
      </c>
      <c r="J34" s="127">
        <f>IF(G34=0,0,H34/G34)</f>
        <v/>
      </c>
      <c r="K34" s="128" t="inlineStr">
        <is>
          <t>N/A</t>
        </is>
      </c>
      <c r="L34" s="127">
        <f>MIN(J34,1)</f>
        <v/>
      </c>
      <c r="M34" s="123" t="inlineStr">
        <is>
          <t>Outdoor kitchen, fire pits, and seating area</t>
        </is>
      </c>
      <c r="N34" s="123">
        <f>IF(E34="GC","1st Call","Other")</f>
        <v/>
      </c>
      <c r="O34" s="123">
        <f>IF(L34&gt;=1,"Complete",IF(L34&gt;0,"In Progress","Not Started"))</f>
        <v/>
      </c>
      <c r="P34" s="123" t="n"/>
      <c r="Q34" s="123">
        <f>IFERROR(MID($A$1,FIND(" acq",$A$1)-4,4)*1,"")</f>
        <v/>
      </c>
    </row>
    <row r="35">
      <c r="A35" t="n">
        <v>164</v>
      </c>
      <c r="B35" t="n">
        <v>84190</v>
      </c>
      <c r="C35" t="inlineStr">
        <is>
          <t>Fitness Center Remodel</t>
        </is>
      </c>
      <c r="D35" s="40" t="inlineStr">
        <is>
          <t>Fitness Center Remodel</t>
        </is>
      </c>
      <c r="E35" s="129" t="inlineStr">
        <is>
          <t>PMC</t>
        </is>
      </c>
      <c r="F35" t="inlineStr">
        <is>
          <t>Year 1</t>
        </is>
      </c>
      <c r="G35" s="3" t="n">
        <v>20000</v>
      </c>
      <c r="H35" s="3" t="n">
        <v>0</v>
      </c>
      <c r="I35" s="3">
        <f>G35-H35</f>
        <v/>
      </c>
      <c r="J35" s="99">
        <f>IF(G35=0,0,H35/G35)</f>
        <v/>
      </c>
      <c r="K35" s="122" t="inlineStr">
        <is>
          <t>N/A</t>
        </is>
      </c>
      <c r="L35" s="99">
        <f>MIN(J35,1)</f>
        <v/>
      </c>
      <c r="M35" t="inlineStr">
        <is>
          <t>Fitness Center Remodel</t>
        </is>
      </c>
      <c r="N35">
        <f>IF(E35="GC","1st Call","Other")</f>
        <v/>
      </c>
      <c r="O35">
        <f>IF(L35&gt;=1,"Complete",IF(L35&gt;0,"In Progress","Not Started"))</f>
        <v/>
      </c>
      <c r="Q35">
        <f>IFERROR(MID($A$1,FIND(" acq",$A$1)-4,4)*1,"")</f>
        <v/>
      </c>
    </row>
    <row r="36">
      <c r="A36" s="123" t="n">
        <v>69</v>
      </c>
      <c r="B36" s="123" t="n">
        <v>84119</v>
      </c>
      <c r="C36" s="123" t="inlineStr">
        <is>
          <t>Interior Hallway flooring / painting</t>
        </is>
      </c>
      <c r="D36" s="124" t="inlineStr">
        <is>
          <t>Interior Hallway flooring / painting</t>
        </is>
      </c>
      <c r="E36" s="125" t="inlineStr">
        <is>
          <t>GC</t>
        </is>
      </c>
      <c r="F36" s="123" t="inlineStr">
        <is>
          <t>Year 1</t>
        </is>
      </c>
      <c r="G36" s="126" t="n">
        <v>18720</v>
      </c>
      <c r="H36" s="126" t="n">
        <v>0</v>
      </c>
      <c r="I36" s="126">
        <f>G36-H36</f>
        <v/>
      </c>
      <c r="J36" s="127">
        <f>IF(G36=0,0,H36/G36)</f>
        <v/>
      </c>
      <c r="K36" s="128" t="n">
        <v>4</v>
      </c>
      <c r="L36" s="127">
        <f>MIN(J36,1)</f>
        <v/>
      </c>
      <c r="M36" s="123" t="inlineStr">
        <is>
          <t>Interior Hallway flooring / painting</t>
        </is>
      </c>
      <c r="N36" s="123">
        <f>IF(E36="GC","1st Call","Other")</f>
        <v/>
      </c>
      <c r="O36" s="123">
        <f>IF(L36&gt;=1,"Complete",IF(L36&gt;0,"In Progress","Not Started"))</f>
        <v/>
      </c>
      <c r="P36" s="123" t="n"/>
      <c r="Q36" s="123">
        <f>IFERROR(MID($A$1,FIND(" acq",$A$1)-4,4)*1,"")</f>
        <v/>
      </c>
    </row>
    <row r="37">
      <c r="A37" t="n">
        <v>60</v>
      </c>
      <c r="B37" t="n">
        <v>84433</v>
      </c>
      <c r="C37" t="inlineStr">
        <is>
          <t>Pipe jacks / exterior vents</t>
        </is>
      </c>
      <c r="D37" s="40" t="inlineStr">
        <is>
          <t>Pipe jacks / exterior vents</t>
        </is>
      </c>
      <c r="E37" s="121" t="inlineStr">
        <is>
          <t>GC</t>
        </is>
      </c>
      <c r="F37" t="inlineStr">
        <is>
          <t>Year 1</t>
        </is>
      </c>
      <c r="G37" s="3" t="n">
        <v>17500</v>
      </c>
      <c r="H37" s="3" t="n">
        <v>0</v>
      </c>
      <c r="I37" s="3">
        <f>G37-H37</f>
        <v/>
      </c>
      <c r="J37" s="99">
        <f>IF(G37=0,0,H37/G37)</f>
        <v/>
      </c>
      <c r="K37" s="122" t="n">
        <v>4</v>
      </c>
      <c r="L37" s="99">
        <f>MIN(J37,1)</f>
        <v/>
      </c>
      <c r="M37" t="inlineStr">
        <is>
          <t>Pipe jacks / exterior vents</t>
        </is>
      </c>
      <c r="N37">
        <f>IF(E37="GC","1st Call","Other")</f>
        <v/>
      </c>
      <c r="O37">
        <f>IF(L37&gt;=1,"Complete",IF(L37&gt;0,"In Progress","Not Started"))</f>
        <v/>
      </c>
      <c r="Q37">
        <f>IFERROR(MID($A$1,FIND(" acq",$A$1)-4,4)*1,"")</f>
        <v/>
      </c>
    </row>
    <row r="38">
      <c r="A38" s="123" t="n">
        <v>77</v>
      </c>
      <c r="B38" s="123" t="n">
        <v>84206</v>
      </c>
      <c r="C38" s="123" t="inlineStr">
        <is>
          <t>Pressure wash</t>
        </is>
      </c>
      <c r="D38" s="124" t="inlineStr">
        <is>
          <t>Pressure wash</t>
        </is>
      </c>
      <c r="E38" s="125" t="inlineStr">
        <is>
          <t>GC</t>
        </is>
      </c>
      <c r="F38" s="123" t="inlineStr">
        <is>
          <t>Year 1</t>
        </is>
      </c>
      <c r="G38" s="126" t="n">
        <v>15000</v>
      </c>
      <c r="H38" s="126" t="n">
        <v>0</v>
      </c>
      <c r="I38" s="126">
        <f>G38-H38</f>
        <v/>
      </c>
      <c r="J38" s="127">
        <f>IF(G38=0,0,H38/G38)</f>
        <v/>
      </c>
      <c r="K38" s="128" t="n">
        <v>4</v>
      </c>
      <c r="L38" s="127">
        <f>MIN(J38,1)</f>
        <v/>
      </c>
      <c r="M38" s="123" t="inlineStr">
        <is>
          <t>Pressure wash</t>
        </is>
      </c>
      <c r="N38" s="123">
        <f>IF(E38="GC","1st Call","Other")</f>
        <v/>
      </c>
      <c r="O38" s="123">
        <f>IF(L38&gt;=1,"Complete",IF(L38&gt;0,"In Progress","Not Started"))</f>
        <v/>
      </c>
      <c r="P38" s="123" t="n"/>
      <c r="Q38" s="123">
        <f>IFERROR(MID($A$1,FIND(" acq",$A$1)-4,4)*1,"")</f>
        <v/>
      </c>
    </row>
    <row r="39">
      <c r="A39" t="n">
        <v>167</v>
      </c>
      <c r="B39" t="n">
        <v>84195</v>
      </c>
      <c r="C39" t="inlineStr">
        <is>
          <t>Misc. Common Area Amenities</t>
        </is>
      </c>
      <c r="D39" s="40" t="inlineStr">
        <is>
          <t>Misc. Common Area Amenities</t>
        </is>
      </c>
      <c r="E39" s="129" t="inlineStr">
        <is>
          <t>PMC</t>
        </is>
      </c>
      <c r="F39" t="inlineStr">
        <is>
          <t>Year 1</t>
        </is>
      </c>
      <c r="G39" s="3" t="n">
        <v>15000</v>
      </c>
      <c r="H39" s="3" t="n">
        <v>0</v>
      </c>
      <c r="I39" s="3">
        <f>G39-H39</f>
        <v/>
      </c>
      <c r="J39" s="99">
        <f>IF(G39=0,0,H39/G39)</f>
        <v/>
      </c>
      <c r="K39" s="122" t="inlineStr">
        <is>
          <t>N/A</t>
        </is>
      </c>
      <c r="L39" s="99">
        <f>MIN(J39,1)</f>
        <v/>
      </c>
      <c r="M39" t="inlineStr">
        <is>
          <t>Misc. Common Area Amenities</t>
        </is>
      </c>
      <c r="N39">
        <f>IF(E39="GC","1st Call","Other")</f>
        <v/>
      </c>
      <c r="O39">
        <f>IF(L39&gt;=1,"Complete",IF(L39&gt;0,"In Progress","Not Started"))</f>
        <v/>
      </c>
      <c r="Q39">
        <f>IFERROR(MID($A$1,FIND(" acq",$A$1)-4,4)*1,"")</f>
        <v/>
      </c>
    </row>
    <row r="40">
      <c r="A40" s="123" t="n">
        <v>73</v>
      </c>
      <c r="B40" s="123" t="n">
        <v>84215</v>
      </c>
      <c r="C40" s="123" t="inlineStr">
        <is>
          <t>Replace unit entry doors - exterior</t>
        </is>
      </c>
      <c r="D40" s="124" t="inlineStr">
        <is>
          <t>Replace unit entry doors - exterior</t>
        </is>
      </c>
      <c r="E40" s="125" t="inlineStr">
        <is>
          <t>GC</t>
        </is>
      </c>
      <c r="F40" s="123" t="inlineStr">
        <is>
          <t>Year 1</t>
        </is>
      </c>
      <c r="G40" s="126" t="n">
        <v>12000</v>
      </c>
      <c r="H40" s="126" t="n">
        <v>0</v>
      </c>
      <c r="I40" s="126">
        <f>G40-H40</f>
        <v/>
      </c>
      <c r="J40" s="127">
        <f>IF(G40=0,0,H40/G40)</f>
        <v/>
      </c>
      <c r="K40" s="128" t="n">
        <v>4</v>
      </c>
      <c r="L40" s="127">
        <f>MIN(J40,1)</f>
        <v/>
      </c>
      <c r="M40" s="123" t="inlineStr">
        <is>
          <t>Replace unit entry doors - exterior</t>
        </is>
      </c>
      <c r="N40" s="123">
        <f>IF(E40="GC","1st Call","Other")</f>
        <v/>
      </c>
      <c r="O40" s="123">
        <f>IF(L40&gt;=1,"Complete",IF(L40&gt;0,"In Progress","Not Started"))</f>
        <v/>
      </c>
      <c r="P40" s="123" t="n"/>
      <c r="Q40" s="123">
        <f>IFERROR(MID($A$1,FIND(" acq",$A$1)-4,4)*1,"")</f>
        <v/>
      </c>
    </row>
    <row r="41">
      <c r="A41" t="n">
        <v>25</v>
      </c>
      <c r="B41" t="n">
        <v>84205</v>
      </c>
      <c r="C41" t="inlineStr">
        <is>
          <t>Site perimeter fencing</t>
        </is>
      </c>
      <c r="D41" s="40" t="inlineStr">
        <is>
          <t>Site perimeter fencing</t>
        </is>
      </c>
      <c r="E41" s="121" t="inlineStr">
        <is>
          <t>GC</t>
        </is>
      </c>
      <c r="F41" t="inlineStr">
        <is>
          <t>Year 1</t>
        </is>
      </c>
      <c r="G41" s="3" t="n">
        <v>11560</v>
      </c>
      <c r="H41" s="3" t="n">
        <v>0</v>
      </c>
      <c r="I41" s="3">
        <f>G41-H41</f>
        <v/>
      </c>
      <c r="J41" s="99">
        <f>IF(G41=0,0,H41/G41)</f>
        <v/>
      </c>
      <c r="K41" s="122" t="n">
        <v>4</v>
      </c>
      <c r="L41" s="99">
        <f>MIN(J41,1)</f>
        <v/>
      </c>
      <c r="M41" t="inlineStr">
        <is>
          <t>Site perimeter fencing</t>
        </is>
      </c>
      <c r="N41">
        <f>IF(E41="GC","1st Call","Other")</f>
        <v/>
      </c>
      <c r="O41">
        <f>IF(L41&gt;=1,"Complete",IF(L41&gt;0,"In Progress","Not Started"))</f>
        <v/>
      </c>
      <c r="Q41">
        <f>IFERROR(MID($A$1,FIND(" acq",$A$1)-4,4)*1,"")</f>
        <v/>
      </c>
      <c r="R41" t="inlineStr">
        <is>
          <t>Lender</t>
        </is>
      </c>
      <c r="S41" s="134" t="n">
        <v>46591</v>
      </c>
    </row>
    <row r="42">
      <c r="A42" s="123" t="n">
        <v>58</v>
      </c>
      <c r="B42" s="123" t="n">
        <v>84433</v>
      </c>
      <c r="C42" s="123" t="inlineStr">
        <is>
          <t>Flashing</t>
        </is>
      </c>
      <c r="D42" s="124" t="inlineStr">
        <is>
          <t>Flashing</t>
        </is>
      </c>
      <c r="E42" s="125" t="inlineStr">
        <is>
          <t>GC</t>
        </is>
      </c>
      <c r="F42" s="123" t="inlineStr">
        <is>
          <t>Year 1</t>
        </is>
      </c>
      <c r="G42" s="126" t="n">
        <v>10692</v>
      </c>
      <c r="H42" s="126" t="n">
        <v>0</v>
      </c>
      <c r="I42" s="126">
        <f>G42-H42</f>
        <v/>
      </c>
      <c r="J42" s="127">
        <f>IF(G42=0,0,H42/G42)</f>
        <v/>
      </c>
      <c r="K42" s="128" t="n">
        <v>4</v>
      </c>
      <c r="L42" s="127">
        <f>MIN(J42,1)</f>
        <v/>
      </c>
      <c r="M42" s="123" t="inlineStr">
        <is>
          <t>Flashing</t>
        </is>
      </c>
      <c r="N42" s="123">
        <f>IF(E42="GC","1st Call","Other")</f>
        <v/>
      </c>
      <c r="O42" s="123">
        <f>IF(L42&gt;=1,"Complete",IF(L42&gt;0,"In Progress","Not Started"))</f>
        <v/>
      </c>
      <c r="P42" s="123" t="n"/>
      <c r="Q42" s="123">
        <f>IFERROR(MID($A$1,FIND(" acq",$A$1)-4,4)*1,"")</f>
        <v/>
      </c>
    </row>
    <row r="43">
      <c r="A43" t="n">
        <v>59</v>
      </c>
      <c r="B43" t="n">
        <v>84433</v>
      </c>
      <c r="C43" t="inlineStr">
        <is>
          <t xml:space="preserve">Sealants &amp; caulking </t>
        </is>
      </c>
      <c r="D43" s="40" t="inlineStr">
        <is>
          <t>Sealants &amp; caulking</t>
        </is>
      </c>
      <c r="E43" s="121" t="inlineStr">
        <is>
          <t>GC</t>
        </is>
      </c>
      <c r="F43" t="inlineStr">
        <is>
          <t>Year 1</t>
        </is>
      </c>
      <c r="G43" s="3" t="n">
        <v>3850</v>
      </c>
      <c r="H43" s="3" t="n">
        <v>0</v>
      </c>
      <c r="I43" s="3">
        <f>G43-H43</f>
        <v/>
      </c>
      <c r="J43" s="99">
        <f>IF(G43=0,0,H43/G43)</f>
        <v/>
      </c>
      <c r="K43" s="122" t="n">
        <v>4</v>
      </c>
      <c r="L43" s="99">
        <f>MIN(J43,1)</f>
        <v/>
      </c>
      <c r="M43" t="inlineStr">
        <is>
          <t>Sealants &amp; caulking</t>
        </is>
      </c>
      <c r="N43">
        <f>IF(E43="GC","1st Call","Other")</f>
        <v/>
      </c>
      <c r="O43">
        <f>IF(L43&gt;=1,"Complete",IF(L43&gt;0,"In Progress","Not Started"))</f>
        <v/>
      </c>
      <c r="Q43">
        <f>IFERROR(MID($A$1,FIND(" acq",$A$1)-4,4)*1,"")</f>
        <v/>
      </c>
    </row>
    <row r="44">
      <c r="A44" s="123" t="n">
        <v>22</v>
      </c>
      <c r="B44" s="123" t="n">
        <v>84221</v>
      </c>
      <c r="C44" s="123" t="inlineStr">
        <is>
          <t>Sidewalks and curbs</t>
        </is>
      </c>
      <c r="D44" s="124" t="inlineStr">
        <is>
          <t>Sidewalks and curbs</t>
        </is>
      </c>
      <c r="E44" s="125" t="inlineStr">
        <is>
          <t>GC</t>
        </is>
      </c>
      <c r="F44" s="123" t="inlineStr">
        <is>
          <t>Year 1</t>
        </is>
      </c>
      <c r="G44" s="126" t="n">
        <v>3500</v>
      </c>
      <c r="H44" s="126" t="n">
        <v>0</v>
      </c>
      <c r="I44" s="126">
        <f>G44-H44</f>
        <v/>
      </c>
      <c r="J44" s="127">
        <f>IF(G44=0,0,H44/G44)</f>
        <v/>
      </c>
      <c r="K44" s="128" t="n">
        <v>4</v>
      </c>
      <c r="L44" s="127">
        <f>MIN(J44,1)</f>
        <v/>
      </c>
      <c r="M44" s="123" t="inlineStr">
        <is>
          <t>Sidewalks and curbs</t>
        </is>
      </c>
      <c r="N44" s="123">
        <f>IF(E44="GC","1st Call","Other")</f>
        <v/>
      </c>
      <c r="O44" s="123">
        <f>IF(L44&gt;=1,"Complete",IF(L44&gt;0,"In Progress","Not Started"))</f>
        <v/>
      </c>
      <c r="P44" s="123" t="n"/>
      <c r="Q44" s="123">
        <f>IFERROR(MID($A$1,FIND(" acq",$A$1)-4,4)*1,"")</f>
        <v/>
      </c>
      <c r="R44" t="inlineStr">
        <is>
          <t>Lender</t>
        </is>
      </c>
      <c r="S44" s="134" t="n">
        <v>46316</v>
      </c>
    </row>
    <row r="45">
      <c r="A45" t="n">
        <v>125</v>
      </c>
      <c r="B45" t="n">
        <v>84211</v>
      </c>
      <c r="C45" t="inlineStr">
        <is>
          <t>Test Fire Hydrants</t>
        </is>
      </c>
      <c r="D45" s="40" t="inlineStr">
        <is>
          <t>Test Fire Hydrants</t>
        </is>
      </c>
      <c r="E45" s="129" t="inlineStr">
        <is>
          <t>PMC</t>
        </is>
      </c>
      <c r="F45" t="inlineStr">
        <is>
          <t>Year 1</t>
        </is>
      </c>
      <c r="G45" s="3" t="n">
        <v>1000</v>
      </c>
      <c r="H45" s="3" t="n">
        <v>0</v>
      </c>
      <c r="I45" s="3">
        <f>G45-H45</f>
        <v/>
      </c>
      <c r="J45" s="99">
        <f>IF(G45=0,0,H45/G45)</f>
        <v/>
      </c>
      <c r="K45" s="122" t="inlineStr">
        <is>
          <t>N/A</t>
        </is>
      </c>
      <c r="L45" s="99">
        <f>MIN(J45,1)</f>
        <v/>
      </c>
      <c r="M45" t="inlineStr">
        <is>
          <t>Test Fire Hydrants</t>
        </is>
      </c>
      <c r="N45">
        <f>IF(E45="GC","1st Call","Other")</f>
        <v/>
      </c>
      <c r="O45">
        <f>IF(L45&gt;=1,"Complete",IF(L45&gt;0,"In Progress","Not Started"))</f>
        <v/>
      </c>
      <c r="Q45">
        <f>IFERROR(MID($A$1,FIND(" acq",$A$1)-4,4)*1,"")</f>
        <v/>
      </c>
      <c r="R45" t="inlineStr">
        <is>
          <t>Lender</t>
        </is>
      </c>
      <c r="S45" s="134" t="n">
        <v>46406</v>
      </c>
    </row>
    <row r="46">
      <c r="A46" s="123" t="n">
        <v>127</v>
      </c>
      <c r="B46" s="123" t="n">
        <v>84211</v>
      </c>
      <c r="C46" s="123" t="inlineStr">
        <is>
          <t>Fire Emergency Lights</t>
        </is>
      </c>
      <c r="D46" s="124" t="inlineStr">
        <is>
          <t>Fire Emergency Lights</t>
        </is>
      </c>
      <c r="E46" s="130" t="inlineStr">
        <is>
          <t>PMC</t>
        </is>
      </c>
      <c r="F46" s="123" t="inlineStr">
        <is>
          <t>Year 1</t>
        </is>
      </c>
      <c r="G46" s="126" t="n">
        <v>250</v>
      </c>
      <c r="H46" s="126" t="n">
        <v>0</v>
      </c>
      <c r="I46" s="126">
        <f>G46-H46</f>
        <v/>
      </c>
      <c r="J46" s="127">
        <f>IF(G46=0,0,H46/G46)</f>
        <v/>
      </c>
      <c r="K46" s="128" t="inlineStr">
        <is>
          <t>N/A</t>
        </is>
      </c>
      <c r="L46" s="127">
        <f>MIN(J46,1)</f>
        <v/>
      </c>
      <c r="M46" s="123" t="inlineStr">
        <is>
          <t>Fire Emergency Lights</t>
        </is>
      </c>
      <c r="N46" s="123">
        <f>IF(E46="GC","1st Call","Other")</f>
        <v/>
      </c>
      <c r="O46" s="123">
        <f>IF(L46&gt;=1,"Complete",IF(L46&gt;0,"In Progress","Not Started"))</f>
        <v/>
      </c>
      <c r="P46" s="123" t="n"/>
      <c r="Q46" s="123">
        <f>IFERROR(MID($A$1,FIND(" acq",$A$1)-4,4)*1,"")</f>
        <v/>
      </c>
      <c r="R46" t="inlineStr">
        <is>
          <t>Lender</t>
        </is>
      </c>
      <c r="S46" s="134" t="n">
        <v>46406</v>
      </c>
    </row>
    <row r="47"/>
    <row r="48">
      <c r="C48" s="107" t="inlineStr">
        <is>
          <t>PROJECTS subtotal (excl. contingency/CM fee)</t>
        </is>
      </c>
      <c r="G48" s="108">
        <f>SUM(G5:G46)</f>
        <v/>
      </c>
      <c r="H48" s="108">
        <f>SUM(H5:H46)</f>
        <v/>
      </c>
      <c r="I48" s="108">
        <f>SUM(I5:I46)</f>
        <v/>
      </c>
      <c r="J48" s="99">
        <f>IF(G48=0,0,H48/G48)</f>
        <v/>
      </c>
      <c r="L48" s="99">
        <f>MIN(J48,1)</f>
        <v/>
      </c>
      <c r="O48">
        <f>IF(L48&gt;=1,"Complete",IF(L48&gt;0,"In Progress","Not Started"))</f>
        <v/>
      </c>
    </row>
    <row r="49"/>
    <row r="50">
      <c r="A50" t="n">
        <v>170</v>
      </c>
      <c r="B50" t="n">
        <v>84510</v>
      </c>
      <c r="C50" t="inlineStr">
        <is>
          <t>Contingency</t>
        </is>
      </c>
      <c r="D50" s="40" t="inlineStr">
        <is>
          <t>Contingency</t>
        </is>
      </c>
      <c r="E50" s="129" t="inlineStr">
        <is>
          <t>CON</t>
        </is>
      </c>
      <c r="F50" s="102" t="inlineStr">
        <is>
          <t>Contingency</t>
        </is>
      </c>
      <c r="G50" s="3" t="n">
        <v>386303</v>
      </c>
      <c r="H50" s="3" t="n">
        <v>0</v>
      </c>
      <c r="I50" s="3">
        <f>G50-H50</f>
        <v/>
      </c>
      <c r="J50" s="99">
        <f>IF(G50=0,0,H50/G50)</f>
        <v/>
      </c>
      <c r="K50" s="122" t="inlineStr">
        <is>
          <t>N/A</t>
        </is>
      </c>
      <c r="L50" s="99">
        <f>MIN(J50,1)</f>
        <v/>
      </c>
      <c r="M50" t="inlineStr">
        <is>
          <t>Contingency</t>
        </is>
      </c>
      <c r="N50">
        <f>IF(E50="GC","1st Call","Other")</f>
        <v/>
      </c>
      <c r="O50">
        <f>IF(L50&gt;=1,"Complete",IF(L50&gt;0,"In Progress","Not Started"))</f>
        <v/>
      </c>
      <c r="Q50">
        <f>IFERROR(MID($A$1,FIND(" acq",$A$1)-4,4)*1,"")</f>
        <v/>
      </c>
    </row>
    <row r="51">
      <c r="A51" t="n">
        <v>171</v>
      </c>
      <c r="B51" t="n">
        <v>84505</v>
      </c>
      <c r="C51" t="inlineStr">
        <is>
          <t>Construction Management Fee</t>
        </is>
      </c>
      <c r="D51" s="40" t="inlineStr">
        <is>
          <t>Construction Management Fee</t>
        </is>
      </c>
      <c r="E51" s="129" t="inlineStr">
        <is>
          <t>CMF</t>
        </is>
      </c>
      <c r="F51" s="102" t="inlineStr">
        <is>
          <t>CM Fee</t>
        </is>
      </c>
      <c r="G51" s="3" t="n">
        <v>171404</v>
      </c>
      <c r="H51" s="3" t="n">
        <v>0</v>
      </c>
      <c r="I51" s="3">
        <f>G51-H51</f>
        <v/>
      </c>
      <c r="J51" s="99">
        <f>IF(G51=0,0,H51/G51)</f>
        <v/>
      </c>
      <c r="K51" s="122" t="inlineStr">
        <is>
          <t>N/A</t>
        </is>
      </c>
      <c r="L51" s="99">
        <f>MIN(J51,1)</f>
        <v/>
      </c>
      <c r="M51" t="inlineStr">
        <is>
          <t>Construction Management Fee</t>
        </is>
      </c>
      <c r="N51">
        <f>IF(E51="GC","1st Call","Other")</f>
        <v/>
      </c>
      <c r="O51">
        <f>IF(L51&gt;=1,"Complete",IF(L51&gt;0,"In Progress","Not Started"))</f>
        <v/>
      </c>
      <c r="Q51">
        <f>IFERROR(MID($A$1,FIND(" acq",$A$1)-4,4)*1,"")</f>
        <v/>
      </c>
    </row>
  </sheetData>
  <dataValidations count="3">
    <dataValidation sqref="K5:K51" showDropDown="0" showInputMessage="0" showErrorMessage="0" allowBlank="1" type="list">
      <formula1>"4, 3, 2, 1, 0, N/A"</formula1>
    </dataValidation>
    <dataValidation sqref="N5:N46" showDropDown="0" showInputMessage="0" showErrorMessage="0" allowBlank="1" type="list">
      <formula1>"1st Call, Other"</formula1>
    </dataValidation>
    <dataValidation sqref="O5:O51" showDropDown="0" showInputMessage="0" showErrorMessage="0" allowBlank="1" type="list">
      <formula1>"Scoping, Not Started, Scheduling, Bidding, In Progress, Completed"</formula1>
    </dataValidation>
  </dataValidations>
  <hyperlinks>
    <hyperlink xmlns:r="http://schemas.openxmlformats.org/officeDocument/2006/relationships" ref="A2" r:id="rId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S57"/>
  <sheetViews>
    <sheetView workbookViewId="0">
      <selection activeCell="A1" sqref="A1"/>
    </sheetView>
  </sheetViews>
  <sheetFormatPr baseColWidth="8" defaultRowHeight="15"/>
  <cols>
    <col width="9.699999999999999" customWidth="1" min="1" max="1"/>
    <col width="13.6" customWidth="1" min="2" max="2"/>
    <col width="28.6" customWidth="1" min="3" max="3"/>
    <col width="50.3" customWidth="1" min="4" max="4"/>
    <col width="15.7" customWidth="1" min="5" max="5"/>
    <col width="13" customWidth="1" min="6" max="6"/>
    <col width="15.7" customWidth="1" min="7" max="7"/>
    <col width="13" customWidth="1" min="8" max="8"/>
    <col width="13" customWidth="1" min="9" max="9"/>
    <col width="15.7" customWidth="1" min="10" max="10"/>
    <col width="13" customWidth="1" min="11" max="11"/>
    <col width="13" customWidth="1" min="12" max="12"/>
    <col width="36.9" customWidth="1" min="13" max="13"/>
    <col width="15.7" customWidth="1" min="14" max="14"/>
    <col width="13" customWidth="1" min="15" max="15"/>
    <col width="33.6" customWidth="1" min="16" max="16"/>
    <col width="15.7" customWidth="1" min="17" max="17"/>
    <col width="14" customWidth="1" min="19" max="19"/>
  </cols>
  <sheetData>
    <row r="1">
      <c r="A1" s="118" t="inlineStr">
        <is>
          <t>Forest View — 2026 acq · GC none ($0)</t>
        </is>
      </c>
      <c r="E1" s="119" t="inlineStr">
        <is>
          <t xml:space="preserve">Repair Reserve </t>
        </is>
      </c>
      <c r="F1" s="119" t="inlineStr">
        <is>
          <t>Lender Reserve</t>
        </is>
      </c>
      <c r="G1" s="119" t="inlineStr">
        <is>
          <t>Upper Tier</t>
        </is>
      </c>
    </row>
    <row r="2">
      <c r="A2" s="106" t="inlineStr">
        <is>
          <t>← Back</t>
        </is>
      </c>
    </row>
    <row r="3"/>
    <row r="4" ht="44.25" customHeight="1">
      <c r="A4" s="120" t="inlineStr">
        <is>
          <t>Row</t>
        </is>
      </c>
      <c r="B4" s="120" t="inlineStr">
        <is>
          <t>GL</t>
        </is>
      </c>
      <c r="C4" s="120" t="inlineStr">
        <is>
          <t>GL Name</t>
        </is>
      </c>
      <c r="D4" s="120" t="inlineStr">
        <is>
          <t>Scope of Work</t>
        </is>
      </c>
      <c r="E4" s="120" t="inlineStr">
        <is>
          <t>Responsible</t>
        </is>
      </c>
      <c r="F4" s="120" t="inlineStr">
        <is>
          <t>Capital Plan</t>
        </is>
      </c>
      <c r="G4" s="120" t="inlineStr">
        <is>
          <t>Budget</t>
        </is>
      </c>
      <c r="H4" s="120" t="inlineStr">
        <is>
          <t>Spend</t>
        </is>
      </c>
      <c r="I4" s="120" t="inlineStr">
        <is>
          <t>Remaining</t>
        </is>
      </c>
      <c r="J4" s="120" t="inlineStr">
        <is>
          <t>% Spent</t>
        </is>
      </c>
      <c r="K4" s="120" t="inlineStr">
        <is>
          <t>Draws 
Remaining</t>
        </is>
      </c>
      <c r="L4" s="120" t="inlineStr">
        <is>
          <t>Project %</t>
        </is>
      </c>
      <c r="M4" s="120" t="inlineStr">
        <is>
          <t>Budget Notes</t>
        </is>
      </c>
      <c r="N4" s="120" t="inlineStr">
        <is>
          <t>Vendor</t>
        </is>
      </c>
      <c r="O4" s="120" t="inlineStr">
        <is>
          <t>Status</t>
        </is>
      </c>
      <c r="P4" s="120" t="inlineStr">
        <is>
          <t>Status 
Comments</t>
        </is>
      </c>
      <c r="Q4" s="120" t="inlineStr">
        <is>
          <t>Capital
Year</t>
        </is>
      </c>
      <c r="R4" s="120" t="inlineStr">
        <is>
          <t>Mandate</t>
        </is>
      </c>
      <c r="S4" s="120" t="inlineStr">
        <is>
          <t>Lender Due Date</t>
        </is>
      </c>
    </row>
    <row r="5">
      <c r="A5" t="n">
        <v>70</v>
      </c>
      <c r="B5" t="n">
        <v>84101</v>
      </c>
      <c r="C5" t="inlineStr">
        <is>
          <t>Exterior paint</t>
        </is>
      </c>
      <c r="D5" s="40" t="inlineStr">
        <is>
          <t>PNA: Exterior Paint (property painted in 2024 Scheduled for Year3. Scrape / Paint Railing Year one)</t>
        </is>
      </c>
      <c r="E5" s="129" t="inlineStr">
        <is>
          <t>PMC</t>
        </is>
      </c>
      <c r="F5" t="inlineStr">
        <is>
          <t>Year 3</t>
        </is>
      </c>
      <c r="G5" s="3" t="n">
        <v>140400</v>
      </c>
      <c r="H5" s="3" t="n">
        <v>0</v>
      </c>
      <c r="I5" s="3">
        <f>G5-H5</f>
        <v/>
      </c>
      <c r="J5" s="99">
        <f>IF(G5=0,0,H5/G5)</f>
        <v/>
      </c>
      <c r="K5" s="122" t="inlineStr">
        <is>
          <t>N/A</t>
        </is>
      </c>
      <c r="L5" s="99">
        <f>MIN(J5,1)</f>
        <v/>
      </c>
      <c r="M5" t="inlineStr">
        <is>
          <t>PNA: Exterior Paint (property painted in 2024 Scheduled for Year3. Scrape / Paint Railing Year one)</t>
        </is>
      </c>
      <c r="N5">
        <f>IF(E5="GC","1st Call","Other")</f>
        <v/>
      </c>
      <c r="O5">
        <f>IF(L5&gt;=1,"Complete",IF(L5&gt;0,"In Progress","Not Started"))</f>
        <v/>
      </c>
      <c r="Q5">
        <f>IFERROR(MID($A$1,FIND(" acq",$A$1)-4,4)*1,"")</f>
        <v/>
      </c>
    </row>
    <row r="6">
      <c r="A6" s="123" t="n">
        <v>154</v>
      </c>
      <c r="B6" s="123" t="n">
        <v>84095</v>
      </c>
      <c r="C6" s="123" t="inlineStr">
        <is>
          <t>Swimming pool resurface</t>
        </is>
      </c>
      <c r="D6" s="124" t="inlineStr">
        <is>
          <t>PNA: Resurface two pools &amp; Spa (min 30% quartz)                                                                                         Lender PCA: Plaster surfacing at the north and south pools were observed to be peeling. Property management stated the south pool was leaking in several areas. Resurfacing and repair of the noted issues is recommended.</t>
        </is>
      </c>
      <c r="E6" s="125" t="inlineStr">
        <is>
          <t>GC</t>
        </is>
      </c>
      <c r="F6" s="123" t="inlineStr">
        <is>
          <t>Year 1</t>
        </is>
      </c>
      <c r="G6" s="126" t="n">
        <v>130000</v>
      </c>
      <c r="H6" s="126" t="n">
        <v>0</v>
      </c>
      <c r="I6" s="126">
        <f>G6-H6</f>
        <v/>
      </c>
      <c r="J6" s="127">
        <f>IF(G6=0,0,H6/G6)</f>
        <v/>
      </c>
      <c r="K6" s="128" t="n">
        <v>4</v>
      </c>
      <c r="L6" s="127">
        <f>MIN(J6,1)</f>
        <v/>
      </c>
      <c r="M6" s="123" t="inlineStr">
        <is>
          <t xml:space="preserve">PNA: Resurface two pools &amp; Spa (min 30% quartz)                                                                                         Lender PCA: Plaster surfacing at the north and south pools were </t>
        </is>
      </c>
      <c r="N6" s="123">
        <f>IF(E6="GC","1st Call","Other")</f>
        <v/>
      </c>
      <c r="O6" s="123">
        <f>IF(L6&gt;=1,"Complete",IF(L6&gt;0,"In Progress","Not Started"))</f>
        <v/>
      </c>
      <c r="P6" s="123" t="n"/>
      <c r="Q6" s="123">
        <f>IFERROR(MID($A$1,FIND(" acq",$A$1)-4,4)*1,"")</f>
        <v/>
      </c>
      <c r="R6" t="inlineStr">
        <is>
          <t>Lender</t>
        </is>
      </c>
      <c r="S6" s="134" t="n">
        <v>46584</v>
      </c>
    </row>
    <row r="7">
      <c r="A7" t="n">
        <v>46</v>
      </c>
      <c r="B7" t="n">
        <v>84430</v>
      </c>
      <c r="C7" t="inlineStr">
        <is>
          <t>Patio Fence Enclosure</t>
        </is>
      </c>
      <c r="D7" s="40" t="inlineStr">
        <is>
          <t>Concept Walk: Placeholder (enclose patios with screen)</t>
        </is>
      </c>
      <c r="E7" s="121" t="inlineStr">
        <is>
          <t>GC</t>
        </is>
      </c>
      <c r="F7" t="inlineStr">
        <is>
          <t>Year 1</t>
        </is>
      </c>
      <c r="G7" s="3" t="n">
        <v>124800</v>
      </c>
      <c r="H7" s="3" t="n">
        <v>0</v>
      </c>
      <c r="I7" s="3">
        <f>G7-H7</f>
        <v/>
      </c>
      <c r="J7" s="99">
        <f>IF(G7=0,0,H7/G7)</f>
        <v/>
      </c>
      <c r="K7" s="122" t="n">
        <v>4</v>
      </c>
      <c r="L7" s="99">
        <f>MIN(J7,1)</f>
        <v/>
      </c>
      <c r="M7" t="inlineStr">
        <is>
          <t>Concept Walk: Placeholder (enclose patios with screen)</t>
        </is>
      </c>
      <c r="N7">
        <f>IF(E7="GC","1st Call","Other")</f>
        <v/>
      </c>
      <c r="O7">
        <f>IF(L7&gt;=1,"Complete",IF(L7&gt;0,"In Progress","Not Started"))</f>
        <v/>
      </c>
      <c r="Q7">
        <f>IFERROR(MID($A$1,FIND(" acq",$A$1)-4,4)*1,"")</f>
        <v/>
      </c>
    </row>
    <row r="8">
      <c r="A8" s="123" t="n">
        <v>30</v>
      </c>
      <c r="B8" s="123" t="n">
        <v>83307</v>
      </c>
      <c r="C8" s="123" t="inlineStr">
        <is>
          <t>Tree Trimming</t>
        </is>
      </c>
      <c r="D8" s="124" t="inlineStr">
        <is>
          <t>PNA: Tree Trimming / Cut back foilage throughout including Palms and Volleyball Court</t>
        </is>
      </c>
      <c r="E8" s="125" t="inlineStr">
        <is>
          <t>GC</t>
        </is>
      </c>
      <c r="F8" s="123" t="inlineStr">
        <is>
          <t>Year 1</t>
        </is>
      </c>
      <c r="G8" s="126" t="n">
        <v>100000</v>
      </c>
      <c r="H8" s="126" t="n">
        <v>0</v>
      </c>
      <c r="I8" s="126">
        <f>G8-H8</f>
        <v/>
      </c>
      <c r="J8" s="127">
        <f>IF(G8=0,0,H8/G8)</f>
        <v/>
      </c>
      <c r="K8" s="128" t="n">
        <v>4</v>
      </c>
      <c r="L8" s="127">
        <f>MIN(J8,1)</f>
        <v/>
      </c>
      <c r="M8" s="123" t="inlineStr">
        <is>
          <t>PNA: Tree Trimming / Cut back foilage throughout including Palms and Volleyball Court</t>
        </is>
      </c>
      <c r="N8" s="123">
        <f>IF(E8="GC","1st Call","Other")</f>
        <v/>
      </c>
      <c r="O8" s="123">
        <f>IF(L8&gt;=1,"Complete",IF(L8&gt;0,"In Progress","Not Started"))</f>
        <v/>
      </c>
      <c r="P8" s="123" t="n"/>
      <c r="Q8" s="123">
        <f>IFERROR(MID($A$1,FIND(" acq",$A$1)-4,4)*1,"")</f>
        <v/>
      </c>
    </row>
    <row r="9">
      <c r="A9" t="n">
        <v>160</v>
      </c>
      <c r="B9" t="n">
        <v>84360</v>
      </c>
      <c r="C9" t="inlineStr">
        <is>
          <t>Pool furniture</t>
        </is>
      </c>
      <c r="D9" s="40" t="inlineStr">
        <is>
          <t>Concept Walk: 45K for Main Pool Upgrades (Furniture), 50K for Second Pool / Second Clubhouse Area Improvements</t>
        </is>
      </c>
      <c r="E9" s="129" t="inlineStr">
        <is>
          <t>PMC</t>
        </is>
      </c>
      <c r="F9" t="inlineStr">
        <is>
          <t>Year 1</t>
        </is>
      </c>
      <c r="G9" s="3" t="n">
        <v>95000</v>
      </c>
      <c r="H9" s="3" t="n">
        <v>0</v>
      </c>
      <c r="I9" s="3">
        <f>G9-H9</f>
        <v/>
      </c>
      <c r="J9" s="99">
        <f>IF(G9=0,0,H9/G9)</f>
        <v/>
      </c>
      <c r="K9" s="122" t="inlineStr">
        <is>
          <t>N/A</t>
        </is>
      </c>
      <c r="L9" s="99">
        <f>MIN(J9,1)</f>
        <v/>
      </c>
      <c r="M9" t="inlineStr">
        <is>
          <t>Concept Walk: 45K for Main Pool Upgrades (Furniture), 50K for Second Pool / Second Clubhouse Area Improvements</t>
        </is>
      </c>
      <c r="N9">
        <f>IF(E9="GC","1st Call","Other")</f>
        <v/>
      </c>
      <c r="O9">
        <f>IF(L9&gt;=1,"Complete",IF(L9&gt;0,"In Progress","Not Started"))</f>
        <v/>
      </c>
      <c r="Q9">
        <f>IFERROR(MID($A$1,FIND(" acq",$A$1)-4,4)*1,"")</f>
        <v/>
      </c>
    </row>
    <row r="10">
      <c r="A10" s="123" t="n">
        <v>134</v>
      </c>
      <c r="B10" s="123" t="n">
        <v>84208</v>
      </c>
      <c r="C10" s="123" t="inlineStr">
        <is>
          <t>Clubhouse / Office redecorate (FFE)</t>
        </is>
      </c>
      <c r="D10" s="124" t="inlineStr">
        <is>
          <t>Concept Walk: $20K for furniture, $10K for updating the lighting, $10K for Movie Theatre improvements in the Clubhouse. 20K for Leasing Office Refresh, $8K for Office Computers</t>
        </is>
      </c>
      <c r="E10" s="130" t="inlineStr">
        <is>
          <t>PMC</t>
        </is>
      </c>
      <c r="F10" s="123" t="inlineStr">
        <is>
          <t>Year 1</t>
        </is>
      </c>
      <c r="G10" s="126" t="n">
        <v>68000</v>
      </c>
      <c r="H10" s="126" t="n">
        <v>0</v>
      </c>
      <c r="I10" s="126">
        <f>G10-H10</f>
        <v/>
      </c>
      <c r="J10" s="127">
        <f>IF(G10=0,0,H10/G10)</f>
        <v/>
      </c>
      <c r="K10" s="128" t="inlineStr">
        <is>
          <t>N/A</t>
        </is>
      </c>
      <c r="L10" s="127">
        <f>MIN(J10,1)</f>
        <v/>
      </c>
      <c r="M10" s="123" t="inlineStr">
        <is>
          <t>Concept Walk: $20K for furniture, $10K for updating the lighting, $10K for Movie Theatre improvements in the Clubhouse. 20K for Leasing Office Refresh, $8K for Office Computers</t>
        </is>
      </c>
      <c r="N10" s="123">
        <f>IF(E10="GC","1st Call","Other")</f>
        <v/>
      </c>
      <c r="O10" s="123">
        <f>IF(L10&gt;=1,"Complete",IF(L10&gt;0,"In Progress","Not Started"))</f>
        <v/>
      </c>
      <c r="P10" s="123" t="n"/>
      <c r="Q10" s="123">
        <f>IFERROR(MID($A$1,FIND(" acq",$A$1)-4,4)*1,"")</f>
        <v/>
      </c>
    </row>
    <row r="11">
      <c r="A11" t="n">
        <v>92</v>
      </c>
      <c r="B11" t="n">
        <v>82209</v>
      </c>
      <c r="C11" t="inlineStr">
        <is>
          <t>Unit Water Heaters</t>
        </is>
      </c>
      <c r="D11" s="40" t="inlineStr">
        <is>
          <t>PNA: Currently condensors are located within the minimum 3' from existing meter banks. Unknown if code enforcement will reqire  relocation. Budget based on 2500 per building.</t>
        </is>
      </c>
      <c r="E11" s="129" t="inlineStr">
        <is>
          <t>PMC</t>
        </is>
      </c>
      <c r="F11" t="inlineStr">
        <is>
          <t>Year 1</t>
        </is>
      </c>
      <c r="G11" s="3" t="n">
        <v>62500</v>
      </c>
      <c r="H11" s="3" t="n">
        <v>0</v>
      </c>
      <c r="I11" s="3">
        <f>G11-H11</f>
        <v/>
      </c>
      <c r="J11" s="99">
        <f>IF(G11=0,0,H11/G11)</f>
        <v/>
      </c>
      <c r="K11" s="122" t="inlineStr">
        <is>
          <t>N/A</t>
        </is>
      </c>
      <c r="L11" s="99">
        <f>MIN(J11,1)</f>
        <v/>
      </c>
      <c r="M11" t="inlineStr">
        <is>
          <t>PNA: Currently condensors are located within the minimum 3' from existing meter banks. Unknown if code enforcement will reqire  relocation. Budget based on 2500 per building.</t>
        </is>
      </c>
      <c r="N11">
        <f>IF(E11="GC","1st Call","Other")</f>
        <v/>
      </c>
      <c r="O11">
        <f>IF(L11&gt;=1,"Complete",IF(L11&gt;0,"In Progress","Not Started"))</f>
        <v/>
      </c>
      <c r="Q11">
        <f>IFERROR(MID($A$1,FIND(" acq",$A$1)-4,4)*1,"")</f>
        <v/>
      </c>
    </row>
    <row r="12">
      <c r="A12" s="123" t="n">
        <v>156</v>
      </c>
      <c r="B12" s="123" t="n">
        <v>84095</v>
      </c>
      <c r="C12" s="123" t="inlineStr">
        <is>
          <t>Swimming pool deck</t>
        </is>
      </c>
      <c r="D12" s="124" t="inlineStr">
        <is>
          <t>PNA:  Pressure Wash Main Pool Deck / Seal -Remove / Replace 2nd pool deck (appx.1500sf )                                                                                Lender PCA: Linear cracking was observed at the concrete deck of the north pool. Repair of the noted issue is recommended.</t>
        </is>
      </c>
      <c r="E12" s="125" t="inlineStr">
        <is>
          <t>GC</t>
        </is>
      </c>
      <c r="F12" s="123" t="inlineStr">
        <is>
          <t>Year 1</t>
        </is>
      </c>
      <c r="G12" s="126" t="n">
        <v>60000</v>
      </c>
      <c r="H12" s="126" t="n">
        <v>0</v>
      </c>
      <c r="I12" s="126">
        <f>G12-H12</f>
        <v/>
      </c>
      <c r="J12" s="127">
        <f>IF(G12=0,0,H12/G12)</f>
        <v/>
      </c>
      <c r="K12" s="128" t="n">
        <v>4</v>
      </c>
      <c r="L12" s="127">
        <f>MIN(J12,1)</f>
        <v/>
      </c>
      <c r="M12" s="123" t="inlineStr">
        <is>
          <t xml:space="preserve">PNA:  Pressure Wash Main Pool Deck / Seal -Remove / Replace 2nd pool deck (appx.1500sf )                                                                                Lender PCA: Linear cracking was </t>
        </is>
      </c>
      <c r="N12" s="123">
        <f>IF(E12="GC","1st Call","Other")</f>
        <v/>
      </c>
      <c r="O12" s="123">
        <f>IF(L12&gt;=1,"Complete",IF(L12&gt;0,"In Progress","Not Started"))</f>
        <v/>
      </c>
      <c r="P12" s="123" t="n"/>
      <c r="Q12" s="123">
        <f>IFERROR(MID($A$1,FIND(" acq",$A$1)-4,4)*1,"")</f>
        <v/>
      </c>
      <c r="R12" t="inlineStr">
        <is>
          <t>Lender</t>
        </is>
      </c>
      <c r="S12" s="134" t="n">
        <v>46584</v>
      </c>
    </row>
    <row r="13">
      <c r="A13" t="n">
        <v>50</v>
      </c>
      <c r="B13" t="n">
        <v>84433</v>
      </c>
      <c r="C13" t="inlineStr">
        <is>
          <t>Asphalt composite shingle roofing</t>
        </is>
      </c>
      <c r="D13" s="40" t="inlineStr">
        <is>
          <t>PNA: Roof Tune Up                                                                                                     Lender PCA: Stained asphalt-shingle roofs were observed throughout the site typical of the conditions noted at Building 3. Cleaning is recommended.</t>
        </is>
      </c>
      <c r="E13" s="121" t="inlineStr">
        <is>
          <t>GC</t>
        </is>
      </c>
      <c r="F13" t="inlineStr">
        <is>
          <t>Year 1</t>
        </is>
      </c>
      <c r="G13" s="3" t="n">
        <v>52000</v>
      </c>
      <c r="H13" s="3" t="n">
        <v>0</v>
      </c>
      <c r="I13" s="3">
        <f>G13-H13</f>
        <v/>
      </c>
      <c r="J13" s="99">
        <f>IF(G13=0,0,H13/G13)</f>
        <v/>
      </c>
      <c r="K13" s="122" t="n">
        <v>4</v>
      </c>
      <c r="L13" s="99">
        <f>MIN(J13,1)</f>
        <v/>
      </c>
      <c r="M13" t="inlineStr">
        <is>
          <t>PNA: Roof Tune Up                                                                                                     Lender PCA: Stained asphalt-shingle roofs were observed throughout the site typica</t>
        </is>
      </c>
      <c r="N13">
        <f>IF(E13="GC","1st Call","Other")</f>
        <v/>
      </c>
      <c r="O13">
        <f>IF(L13&gt;=1,"Complete",IF(L13&gt;0,"In Progress","Not Started"))</f>
        <v/>
      </c>
      <c r="Q13">
        <f>IFERROR(MID($A$1,FIND(" acq",$A$1)-4,4)*1,"")</f>
        <v/>
      </c>
      <c r="R13" t="inlineStr">
        <is>
          <t>Lender</t>
        </is>
      </c>
      <c r="S13" s="134" t="n">
        <v>46584</v>
      </c>
    </row>
    <row r="14">
      <c r="A14" s="123" t="n">
        <v>149</v>
      </c>
      <c r="B14" s="123" t="n">
        <v>84304</v>
      </c>
      <c r="C14" s="123" t="inlineStr">
        <is>
          <t>Down units (Units 1524 and 1534) - Fire Damage</t>
        </is>
      </c>
      <c r="D14" s="124" t="inlineStr">
        <is>
          <t>Lender PCA: Two of the units were down due to fire damage (Units 1524 and 1534). Ms. Santos reported a fire occurred at Building 15 approximately three years ago. The fire resulted in damage to multiple units within the building. The cause of the fire was reportedly a unit kitchen fire. All but two of the fire damaged units (Units 1524 and 1534) have been repaired. Units 1524 and 1534 have been stripped to the framing members and the framing has been coated. A section of the floor between the units was removed.</t>
        </is>
      </c>
      <c r="E14" s="130" t="inlineStr">
        <is>
          <t>PMC</t>
        </is>
      </c>
      <c r="F14" s="123" t="inlineStr">
        <is>
          <t>Year 1</t>
        </is>
      </c>
      <c r="G14" s="126" t="n">
        <v>50000</v>
      </c>
      <c r="H14" s="126" t="n">
        <v>0</v>
      </c>
      <c r="I14" s="126">
        <f>G14-H14</f>
        <v/>
      </c>
      <c r="J14" s="127">
        <f>IF(G14=0,0,H14/G14)</f>
        <v/>
      </c>
      <c r="K14" s="128" t="inlineStr">
        <is>
          <t>N/A</t>
        </is>
      </c>
      <c r="L14" s="127">
        <f>MIN(J14,1)</f>
        <v/>
      </c>
      <c r="M14" s="123" t="inlineStr">
        <is>
          <t>Lender PCA: Two of the units were down due to fire damage (Units 1524 and 1534). Ms. Santos reported a fire occurred at Building 15 approximately three years ago. The fire resulted in damage to multip</t>
        </is>
      </c>
      <c r="N14" s="123">
        <f>IF(E14="GC","1st Call","Other")</f>
        <v/>
      </c>
      <c r="O14" s="123">
        <f>IF(L14&gt;=1,"Complete",IF(L14&gt;0,"In Progress","Not Started"))</f>
        <v/>
      </c>
      <c r="P14" s="123" t="n"/>
      <c r="Q14" s="123">
        <f>IFERROR(MID($A$1,FIND(" acq",$A$1)-4,4)*1,"")</f>
        <v/>
      </c>
      <c r="R14" t="inlineStr">
        <is>
          <t>Lender</t>
        </is>
      </c>
    </row>
    <row r="15">
      <c r="A15" t="n">
        <v>164</v>
      </c>
      <c r="B15" t="n">
        <v>84203</v>
      </c>
      <c r="C15" t="inlineStr">
        <is>
          <t>Outdoor kitchen, fire pits, and seating area</t>
        </is>
      </c>
      <c r="D15" s="40" t="inlineStr">
        <is>
          <t>PNA: Replace two grills / Install 2 Grills and Coutnertops at main pool / Add 50 LF 10 fencing w/ Logo at Rear of Volleyball / Add two Benches / Repair Pavers</t>
        </is>
      </c>
      <c r="E15" s="121" t="inlineStr">
        <is>
          <t>GC</t>
        </is>
      </c>
      <c r="F15" t="inlineStr">
        <is>
          <t>Year 1</t>
        </is>
      </c>
      <c r="G15" s="3" t="n">
        <v>50000</v>
      </c>
      <c r="H15" s="3" t="n">
        <v>0</v>
      </c>
      <c r="I15" s="3">
        <f>G15-H15</f>
        <v/>
      </c>
      <c r="J15" s="99">
        <f>IF(G15=0,0,H15/G15)</f>
        <v/>
      </c>
      <c r="K15" s="122" t="n">
        <v>4</v>
      </c>
      <c r="L15" s="99">
        <f>MIN(J15,1)</f>
        <v/>
      </c>
      <c r="M15" t="inlineStr">
        <is>
          <t>PNA: Replace two grills / Install 2 Grills and Coutnertops at main pool / Add 50 LF 10 fencing w/ Logo at Rear of Volleyball / Add two Benches / Repair Pavers</t>
        </is>
      </c>
      <c r="N15">
        <f>IF(E15="GC","1st Call","Other")</f>
        <v/>
      </c>
      <c r="O15">
        <f>IF(L15&gt;=1,"Complete",IF(L15&gt;0,"In Progress","Not Started"))</f>
        <v/>
      </c>
      <c r="Q15">
        <f>IFERROR(MID($A$1,FIND(" acq",$A$1)-4,4)*1,"")</f>
        <v/>
      </c>
    </row>
    <row r="16">
      <c r="A16" s="123" t="n">
        <v>18</v>
      </c>
      <c r="B16" s="123" t="n">
        <v>84201</v>
      </c>
      <c r="C16" s="123" t="inlineStr">
        <is>
          <t>Parking lot repairs</t>
        </is>
      </c>
      <c r="D16" s="124" t="inlineStr">
        <is>
          <t>PNA: Patch Asphalt Paving &amp; Crackfill (appx. 3500 SF)                                                                                    Lender PCA: Damaged pavement consisting of linear cracking and alligator cracking was present at the drive aisles consistent with the conditions noted near Building 25. Repair of the noted issue is recommended.</t>
        </is>
      </c>
      <c r="E16" s="125" t="inlineStr">
        <is>
          <t>GC</t>
        </is>
      </c>
      <c r="F16" s="123" t="inlineStr">
        <is>
          <t>Year 1</t>
        </is>
      </c>
      <c r="G16" s="126" t="n">
        <v>49000</v>
      </c>
      <c r="H16" s="126" t="n">
        <v>0</v>
      </c>
      <c r="I16" s="126">
        <f>G16-H16</f>
        <v/>
      </c>
      <c r="J16" s="127">
        <f>IF(G16=0,0,H16/G16)</f>
        <v/>
      </c>
      <c r="K16" s="128" t="n">
        <v>4</v>
      </c>
      <c r="L16" s="127">
        <f>MIN(J16,1)</f>
        <v/>
      </c>
      <c r="M16" s="123" t="inlineStr">
        <is>
          <t xml:space="preserve">PNA: Patch Asphalt Paving &amp; Crackfill (appx. 3500 SF)                                                                                    Lender PCA: Damaged pavement consisting of linear cracking and </t>
        </is>
      </c>
      <c r="N16" s="123">
        <f>IF(E16="GC","1st Call","Other")</f>
        <v/>
      </c>
      <c r="O16" s="123">
        <f>IF(L16&gt;=1,"Complete",IF(L16&gt;0,"In Progress","Not Started"))</f>
        <v/>
      </c>
      <c r="P16" s="123" t="n"/>
      <c r="Q16" s="123">
        <f>IFERROR(MID($A$1,FIND(" acq",$A$1)-4,4)*1,"")</f>
        <v/>
      </c>
      <c r="R16" t="inlineStr">
        <is>
          <t>Lender</t>
        </is>
      </c>
      <c r="S16" s="134" t="n">
        <v>46584</v>
      </c>
    </row>
    <row r="17">
      <c r="A17" t="n">
        <v>77</v>
      </c>
      <c r="B17" t="n">
        <v>84206</v>
      </c>
      <c r="C17" t="inlineStr">
        <is>
          <t>Pressure wash</t>
        </is>
      </c>
      <c r="D17" s="40" t="inlineStr">
        <is>
          <t>PNA: Pressure Wash Buildings</t>
        </is>
      </c>
      <c r="E17" s="129" t="inlineStr">
        <is>
          <t>PMC</t>
        </is>
      </c>
      <c r="F17" t="inlineStr">
        <is>
          <t>Year 3</t>
        </is>
      </c>
      <c r="G17" s="3" t="n">
        <v>46800</v>
      </c>
      <c r="H17" s="3" t="n">
        <v>0</v>
      </c>
      <c r="I17" s="3">
        <f>G17-H17</f>
        <v/>
      </c>
      <c r="J17" s="99">
        <f>IF(G17=0,0,H17/G17)</f>
        <v/>
      </c>
      <c r="K17" s="122" t="inlineStr">
        <is>
          <t>N/A</t>
        </is>
      </c>
      <c r="L17" s="99">
        <f>MIN(J17,1)</f>
        <v/>
      </c>
      <c r="M17" t="inlineStr">
        <is>
          <t>PNA: Pressure Wash Buildings</t>
        </is>
      </c>
      <c r="N17">
        <f>IF(E17="GC","1st Call","Other")</f>
        <v/>
      </c>
      <c r="O17">
        <f>IF(L17&gt;=1,"Complete",IF(L17&gt;0,"In Progress","Not Started"))</f>
        <v/>
      </c>
      <c r="Q17">
        <f>IFERROR(MID($A$1,FIND(" acq",$A$1)-4,4)*1,"")</f>
        <v/>
      </c>
    </row>
    <row r="18">
      <c r="A18" s="123" t="n">
        <v>85</v>
      </c>
      <c r="B18" s="123" t="n">
        <v>84220</v>
      </c>
      <c r="C18" s="123" t="inlineStr">
        <is>
          <t>HVAC replacement - exterior</t>
        </is>
      </c>
      <c r="D18" s="124" t="inlineStr">
        <is>
          <t>PNA: Clean Condensate Lines at 2nd / 3rd Floors</t>
        </is>
      </c>
      <c r="E18" s="125" t="inlineStr">
        <is>
          <t>GC</t>
        </is>
      </c>
      <c r="F18" s="123" t="inlineStr">
        <is>
          <t>Year 1</t>
        </is>
      </c>
      <c r="G18" s="126" t="n">
        <v>41600</v>
      </c>
      <c r="H18" s="126" t="n">
        <v>0</v>
      </c>
      <c r="I18" s="126">
        <f>G18-H18</f>
        <v/>
      </c>
      <c r="J18" s="127">
        <f>IF(G18=0,0,H18/G18)</f>
        <v/>
      </c>
      <c r="K18" s="128" t="n">
        <v>4</v>
      </c>
      <c r="L18" s="127">
        <f>MIN(J18,1)</f>
        <v/>
      </c>
      <c r="M18" s="123" t="inlineStr">
        <is>
          <t>PNA: Clean Condensate Lines at 2nd / 3rd Floors</t>
        </is>
      </c>
      <c r="N18" s="123">
        <f>IF(E18="GC","1st Call","Other")</f>
        <v/>
      </c>
      <c r="O18" s="123">
        <f>IF(L18&gt;=1,"Complete",IF(L18&gt;0,"In Progress","Not Started"))</f>
        <v/>
      </c>
      <c r="P18" s="123" t="n"/>
      <c r="Q18" s="123">
        <f>IFERROR(MID($A$1,FIND(" acq",$A$1)-4,4)*1,"")</f>
        <v/>
      </c>
    </row>
    <row r="19">
      <c r="A19" t="n">
        <v>57</v>
      </c>
      <c r="B19" t="n">
        <v>84433</v>
      </c>
      <c r="C19" t="inlineStr">
        <is>
          <t>Gutters &amp; downspouts</t>
        </is>
      </c>
      <c r="D19" s="40" t="inlineStr">
        <is>
          <t>PNA: Repair / Clean Gutters                                                                                  Lender PCA: Vegetative buildup/growth was observed at the gutter of Building 3. Cleaning is recommended.</t>
        </is>
      </c>
      <c r="E19" s="121" t="inlineStr">
        <is>
          <t>GC</t>
        </is>
      </c>
      <c r="F19" t="inlineStr">
        <is>
          <t>Year 1</t>
        </is>
      </c>
      <c r="G19" s="3" t="n">
        <v>39000</v>
      </c>
      <c r="H19" s="3" t="n">
        <v>0</v>
      </c>
      <c r="I19" s="3">
        <f>G19-H19</f>
        <v/>
      </c>
      <c r="J19" s="99">
        <f>IF(G19=0,0,H19/G19)</f>
        <v/>
      </c>
      <c r="K19" s="122" t="n">
        <v>4</v>
      </c>
      <c r="L19" s="99">
        <f>MIN(J19,1)</f>
        <v/>
      </c>
      <c r="M19" t="inlineStr">
        <is>
          <t>PNA: Repair / Clean Gutters                                                                                  Lender PCA: Vegetative buildup/growth was observed at the gutter of Building 3. Cleaning is</t>
        </is>
      </c>
      <c r="N19">
        <f>IF(E19="GC","1st Call","Other")</f>
        <v/>
      </c>
      <c r="O19">
        <f>IF(L19&gt;=1,"Complete",IF(L19&gt;0,"In Progress","Not Started"))</f>
        <v/>
      </c>
      <c r="Q19">
        <f>IFERROR(MID($A$1,FIND(" acq",$A$1)-4,4)*1,"")</f>
        <v/>
      </c>
      <c r="R19" t="inlineStr">
        <is>
          <t>Lender</t>
        </is>
      </c>
      <c r="S19" s="134" t="n">
        <v>46584</v>
      </c>
    </row>
    <row r="20">
      <c r="A20" s="123" t="n">
        <v>64</v>
      </c>
      <c r="B20" s="123" t="n">
        <v>84206</v>
      </c>
      <c r="C20" s="123" t="inlineStr">
        <is>
          <t>Repair / replace siding</t>
        </is>
      </c>
      <c r="D20" s="124" t="inlineStr">
        <is>
          <t>PNA: Remove / Replace Damaged Siding - Paint to match</t>
        </is>
      </c>
      <c r="E20" s="125" t="inlineStr">
        <is>
          <t>GC</t>
        </is>
      </c>
      <c r="F20" s="123" t="inlineStr">
        <is>
          <t>Year 1</t>
        </is>
      </c>
      <c r="G20" s="126" t="n">
        <v>39000</v>
      </c>
      <c r="H20" s="126" t="n">
        <v>0</v>
      </c>
      <c r="I20" s="126">
        <f>G20-H20</f>
        <v/>
      </c>
      <c r="J20" s="127">
        <f>IF(G20=0,0,H20/G20)</f>
        <v/>
      </c>
      <c r="K20" s="128" t="n">
        <v>4</v>
      </c>
      <c r="L20" s="127">
        <f>MIN(J20,1)</f>
        <v/>
      </c>
      <c r="M20" s="123" t="inlineStr">
        <is>
          <t>PNA: Remove / Replace Damaged Siding - Paint to match</t>
        </is>
      </c>
      <c r="N20" s="123">
        <f>IF(E20="GC","1st Call","Other")</f>
        <v/>
      </c>
      <c r="O20" s="123">
        <f>IF(L20&gt;=1,"Complete",IF(L20&gt;0,"In Progress","Not Started"))</f>
        <v/>
      </c>
      <c r="P20" s="123" t="n"/>
      <c r="Q20" s="123">
        <f>IFERROR(MID($A$1,FIND(" acq",$A$1)-4,4)*1,"")</f>
        <v/>
      </c>
    </row>
    <row r="21">
      <c r="A21" t="n">
        <v>71</v>
      </c>
      <c r="B21" t="n">
        <v>84206</v>
      </c>
      <c r="C21" t="inlineStr">
        <is>
          <t>Repair / replace wood trim</t>
        </is>
      </c>
      <c r="D21" s="40" t="inlineStr">
        <is>
          <t>PNA: Trim Repair / Paint to Match                                                                               Lender PCA: Areas of deteriorated wood trim and warped siding were noted at Building 5. Repair of the noted issues is recommended. 
Lender PCA: Damaged trim was observed at some of the patio/balcony unit doors typical of the conditions noted at the balcony door of Unit 611.</t>
        </is>
      </c>
      <c r="E21" s="121" t="inlineStr">
        <is>
          <t>GC</t>
        </is>
      </c>
      <c r="F21" t="inlineStr">
        <is>
          <t>Year 1</t>
        </is>
      </c>
      <c r="G21" s="3" t="n">
        <v>39000</v>
      </c>
      <c r="H21" s="3" t="n">
        <v>0</v>
      </c>
      <c r="I21" s="3">
        <f>G21-H21</f>
        <v/>
      </c>
      <c r="J21" s="99">
        <f>IF(G21=0,0,H21/G21)</f>
        <v/>
      </c>
      <c r="K21" s="122" t="n">
        <v>4</v>
      </c>
      <c r="L21" s="99">
        <f>MIN(J21,1)</f>
        <v/>
      </c>
      <c r="M21" t="inlineStr">
        <is>
          <t xml:space="preserve">PNA: Trim Repair / Paint to Match                                                                               Lender PCA: Areas of deteriorated wood trim and warped siding were noted at Building 5. </t>
        </is>
      </c>
      <c r="N21">
        <f>IF(E21="GC","1st Call","Other")</f>
        <v/>
      </c>
      <c r="O21">
        <f>IF(L21&gt;=1,"Complete",IF(L21&gt;0,"In Progress","Not Started"))</f>
        <v/>
      </c>
      <c r="Q21">
        <f>IFERROR(MID($A$1,FIND(" acq",$A$1)-4,4)*1,"")</f>
        <v/>
      </c>
      <c r="R21" t="inlineStr">
        <is>
          <t>Lender</t>
        </is>
      </c>
      <c r="S21" s="134" t="n">
        <v>46584</v>
      </c>
    </row>
    <row r="22">
      <c r="A22" s="123" t="n">
        <v>125</v>
      </c>
      <c r="B22" s="123" t="n">
        <v>83106</v>
      </c>
      <c r="C22" s="123" t="inlineStr">
        <is>
          <t>Drier vents</t>
        </is>
      </c>
      <c r="D22" s="124" t="inlineStr">
        <is>
          <t>PNA: Clean Drier Vents</t>
        </is>
      </c>
      <c r="E22" s="125" t="inlineStr">
        <is>
          <t>GC</t>
        </is>
      </c>
      <c r="F22" s="123" t="inlineStr">
        <is>
          <t>Year 1</t>
        </is>
      </c>
      <c r="G22" s="126" t="n">
        <v>39000</v>
      </c>
      <c r="H22" s="126" t="n">
        <v>0</v>
      </c>
      <c r="I22" s="126">
        <f>G22-H22</f>
        <v/>
      </c>
      <c r="J22" s="127">
        <f>IF(G22=0,0,H22/G22)</f>
        <v/>
      </c>
      <c r="K22" s="128" t="n">
        <v>4</v>
      </c>
      <c r="L22" s="127">
        <f>MIN(J22,1)</f>
        <v/>
      </c>
      <c r="M22" s="123" t="inlineStr">
        <is>
          <t>PNA: Clean Drier Vents</t>
        </is>
      </c>
      <c r="N22" s="123">
        <f>IF(E22="GC","1st Call","Other")</f>
        <v/>
      </c>
      <c r="O22" s="123">
        <f>IF(L22&gt;=1,"Complete",IF(L22&gt;0,"In Progress","Not Started"))</f>
        <v/>
      </c>
      <c r="P22" s="123" t="n"/>
      <c r="Q22" s="123">
        <f>IFERROR(MID($A$1,FIND(" acq",$A$1)-4,4)*1,"")</f>
        <v/>
      </c>
    </row>
    <row r="23">
      <c r="A23" t="n">
        <v>126</v>
      </c>
      <c r="B23" t="n">
        <v>84211</v>
      </c>
      <c r="C23" t="inlineStr">
        <is>
          <t>Stovetop fire suppression</t>
        </is>
      </c>
      <c r="D23" s="40" t="inlineStr">
        <is>
          <t>PNA: Install Range Queens</t>
        </is>
      </c>
      <c r="E23" s="129" t="inlineStr">
        <is>
          <t>PMC</t>
        </is>
      </c>
      <c r="F23" t="inlineStr">
        <is>
          <t>Year 1</t>
        </is>
      </c>
      <c r="G23" s="3" t="n">
        <v>35880</v>
      </c>
      <c r="H23" s="3" t="n">
        <v>0</v>
      </c>
      <c r="I23" s="3">
        <f>G23-H23</f>
        <v/>
      </c>
      <c r="J23" s="99">
        <f>IF(G23=0,0,H23/G23)</f>
        <v/>
      </c>
      <c r="K23" s="122" t="inlineStr">
        <is>
          <t>N/A</t>
        </is>
      </c>
      <c r="L23" s="99">
        <f>MIN(J23,1)</f>
        <v/>
      </c>
      <c r="M23" t="inlineStr">
        <is>
          <t>PNA: Install Range Queens</t>
        </is>
      </c>
      <c r="N23">
        <f>IF(E23="GC","1st Call","Other")</f>
        <v/>
      </c>
      <c r="O23">
        <f>IF(L23&gt;=1,"Complete",IF(L23&gt;0,"In Progress","Not Started"))</f>
        <v/>
      </c>
      <c r="Q23">
        <f>IFERROR(MID($A$1,FIND(" acq",$A$1)-4,4)*1,"")</f>
        <v/>
      </c>
    </row>
    <row r="24">
      <c r="A24" s="123" t="n">
        <v>29</v>
      </c>
      <c r="B24" s="123" t="n">
        <v>84303</v>
      </c>
      <c r="C24" s="123" t="inlineStr">
        <is>
          <t>Landscape Cleanup &amp; Enhancements</t>
        </is>
      </c>
      <c r="D24" s="124" t="inlineStr">
        <is>
          <t>PNA: Clean up landscape</t>
        </is>
      </c>
      <c r="E24" s="130" t="inlineStr">
        <is>
          <t>PMC</t>
        </is>
      </c>
      <c r="F24" s="123" t="inlineStr">
        <is>
          <t>Year 1</t>
        </is>
      </c>
      <c r="G24" s="126" t="n">
        <v>35000</v>
      </c>
      <c r="H24" s="126" t="n">
        <v>0</v>
      </c>
      <c r="I24" s="126">
        <f>G24-H24</f>
        <v/>
      </c>
      <c r="J24" s="127">
        <f>IF(G24=0,0,H24/G24)</f>
        <v/>
      </c>
      <c r="K24" s="128" t="inlineStr">
        <is>
          <t>N/A</t>
        </is>
      </c>
      <c r="L24" s="127">
        <f>MIN(J24,1)</f>
        <v/>
      </c>
      <c r="M24" s="123" t="inlineStr">
        <is>
          <t>PNA: Clean up landscape</t>
        </is>
      </c>
      <c r="N24" s="123">
        <f>IF(E24="GC","1st Call","Other")</f>
        <v/>
      </c>
      <c r="O24" s="123">
        <f>IF(L24&gt;=1,"Complete",IF(L24&gt;0,"In Progress","Not Started"))</f>
        <v/>
      </c>
      <c r="P24" s="123" t="n"/>
      <c r="Q24" s="123">
        <f>IFERROR(MID($A$1,FIND(" acq",$A$1)-4,4)*1,"")</f>
        <v/>
      </c>
    </row>
    <row r="25">
      <c r="A25" t="n">
        <v>40</v>
      </c>
      <c r="B25" t="n">
        <v>83301</v>
      </c>
      <c r="C25" t="inlineStr">
        <is>
          <t>Termite Remediation</t>
        </is>
      </c>
      <c r="D25" s="40" t="inlineStr">
        <is>
          <t>Concept Walk: WDIR Placeholder (Lexi requesting Quote - 5/18)</t>
        </is>
      </c>
      <c r="E25" s="129" t="inlineStr">
        <is>
          <t>PMC</t>
        </is>
      </c>
      <c r="F25" t="inlineStr">
        <is>
          <t>Year 1</t>
        </is>
      </c>
      <c r="G25" s="3" t="n">
        <v>25000</v>
      </c>
      <c r="H25" s="3" t="n">
        <v>0</v>
      </c>
      <c r="I25" s="3">
        <f>G25-H25</f>
        <v/>
      </c>
      <c r="J25" s="99">
        <f>IF(G25=0,0,H25/G25)</f>
        <v/>
      </c>
      <c r="K25" s="122" t="inlineStr">
        <is>
          <t>N/A</t>
        </is>
      </c>
      <c r="L25" s="99">
        <f>MIN(J25,1)</f>
        <v/>
      </c>
      <c r="M25" t="inlineStr">
        <is>
          <t>Concept Walk: WDIR Placeholder (Lexi requesting Quote - 5/18)</t>
        </is>
      </c>
      <c r="N25">
        <f>IF(E25="GC","1st Call","Other")</f>
        <v/>
      </c>
      <c r="O25">
        <f>IF(L25&gt;=1,"Complete",IF(L25&gt;0,"In Progress","Not Started"))</f>
        <v/>
      </c>
      <c r="Q25">
        <f>IFERROR(MID($A$1,FIND(" acq",$A$1)-4,4)*1,"")</f>
        <v/>
      </c>
    </row>
    <row r="26">
      <c r="A26" s="123" t="n">
        <v>132</v>
      </c>
      <c r="B26" s="123" t="n">
        <v>84103</v>
      </c>
      <c r="C26" s="123" t="inlineStr">
        <is>
          <t>Signage - building identification</t>
        </is>
      </c>
      <c r="D26" s="124" t="inlineStr">
        <is>
          <t>Concept Walk: 25K for Building Signage</t>
        </is>
      </c>
      <c r="E26" s="130" t="inlineStr">
        <is>
          <t>PMC</t>
        </is>
      </c>
      <c r="F26" s="123" t="inlineStr">
        <is>
          <t>Year 1</t>
        </is>
      </c>
      <c r="G26" s="126" t="n">
        <v>25000</v>
      </c>
      <c r="H26" s="126" t="n">
        <v>0</v>
      </c>
      <c r="I26" s="126">
        <f>G26-H26</f>
        <v/>
      </c>
      <c r="J26" s="127">
        <f>IF(G26=0,0,H26/G26)</f>
        <v/>
      </c>
      <c r="K26" s="128" t="inlineStr">
        <is>
          <t>N/A</t>
        </is>
      </c>
      <c r="L26" s="127">
        <f>MIN(J26,1)</f>
        <v/>
      </c>
      <c r="M26" s="123" t="inlineStr">
        <is>
          <t>Concept Walk: 25K for Building Signage</t>
        </is>
      </c>
      <c r="N26" s="123">
        <f>IF(E26="GC","1st Call","Other")</f>
        <v/>
      </c>
      <c r="O26" s="123">
        <f>IF(L26&gt;=1,"Complete",IF(L26&gt;0,"In Progress","Not Started"))</f>
        <v/>
      </c>
      <c r="P26" s="123" t="n"/>
      <c r="Q26" s="123">
        <f>IFERROR(MID($A$1,FIND(" acq",$A$1)-4,4)*1,"")</f>
        <v/>
      </c>
    </row>
    <row r="27">
      <c r="A27" t="n">
        <v>151</v>
      </c>
      <c r="B27" t="n">
        <v>84304</v>
      </c>
      <c r="C27" t="inlineStr">
        <is>
          <t>Down units (Units 611,) - Current Suspect Microbial Growth</t>
        </is>
      </c>
      <c r="D27" s="40" t="inlineStr">
        <is>
          <t>Lender PCA: Three of the units were down due to current suspect microbial growth (Units 611, 813, and 1221). The units with current suspect microbial growth have not been substantially renovated. Partner recommends bringing these units back to rentable condition.</t>
        </is>
      </c>
      <c r="E27" s="129" t="inlineStr">
        <is>
          <t>PMC</t>
        </is>
      </c>
      <c r="F27" t="inlineStr">
        <is>
          <t>Year 1</t>
        </is>
      </c>
      <c r="G27" s="3" t="n">
        <v>25000</v>
      </c>
      <c r="H27" s="3" t="n">
        <v>0</v>
      </c>
      <c r="I27" s="3">
        <f>G27-H27</f>
        <v/>
      </c>
      <c r="J27" s="99">
        <f>IF(G27=0,0,H27/G27)</f>
        <v/>
      </c>
      <c r="K27" s="122" t="inlineStr">
        <is>
          <t>N/A</t>
        </is>
      </c>
      <c r="L27" s="99">
        <f>MIN(J27,1)</f>
        <v/>
      </c>
      <c r="M27" t="inlineStr">
        <is>
          <t>Lender PCA: Three of the units were down due to current suspect microbial growth (Units 611, 813, and 1221). The units with current suspect microbial growth have not been substantially renovated. Part</t>
        </is>
      </c>
      <c r="N27">
        <f>IF(E27="GC","1st Call","Other")</f>
        <v/>
      </c>
      <c r="O27">
        <f>IF(L27&gt;=1,"Complete",IF(L27&gt;0,"In Progress","Not Started"))</f>
        <v/>
      </c>
      <c r="Q27">
        <f>IFERROR(MID($A$1,FIND(" acq",$A$1)-4,4)*1,"")</f>
        <v/>
      </c>
      <c r="R27" t="inlineStr">
        <is>
          <t>Lender</t>
        </is>
      </c>
    </row>
    <row r="28">
      <c r="A28" s="123" t="n">
        <v>152</v>
      </c>
      <c r="B28" s="123" t="n">
        <v>84304</v>
      </c>
      <c r="C28" s="123" t="inlineStr">
        <is>
          <t>Down Unit 621 - Current Suspect Microbial Growth</t>
        </is>
      </c>
      <c r="D28" s="124" t="inlineStr">
        <is>
          <t>Lender PCA: Unit 621 is down due to current suspect microbial growth. According to property management, the unit was down due to a previous water leak that occurred at the HVAC closet. The living room subfloor in Unit 621 was observed to be flexible.</t>
        </is>
      </c>
      <c r="E28" s="130" t="inlineStr">
        <is>
          <t>PMC</t>
        </is>
      </c>
      <c r="F28" s="123" t="inlineStr">
        <is>
          <t>Year 1</t>
        </is>
      </c>
      <c r="G28" s="126" t="n">
        <v>25000</v>
      </c>
      <c r="H28" s="126" t="n">
        <v>0</v>
      </c>
      <c r="I28" s="126">
        <f>G28-H28</f>
        <v/>
      </c>
      <c r="J28" s="127">
        <f>IF(G28=0,0,H28/G28)</f>
        <v/>
      </c>
      <c r="K28" s="128" t="inlineStr">
        <is>
          <t>N/A</t>
        </is>
      </c>
      <c r="L28" s="127">
        <f>MIN(J28,1)</f>
        <v/>
      </c>
      <c r="M28" s="123" t="inlineStr">
        <is>
          <t>Lender PCA: Unit 621 is down due to current suspect microbial growth. According to property management, the unit was down due to a previous water leak that occurred at the HVAC closet. The living room</t>
        </is>
      </c>
      <c r="N28" s="123">
        <f>IF(E28="GC","1st Call","Other")</f>
        <v/>
      </c>
      <c r="O28" s="123">
        <f>IF(L28&gt;=1,"Complete",IF(L28&gt;0,"In Progress","Not Started"))</f>
        <v/>
      </c>
      <c r="P28" s="123" t="n"/>
      <c r="Q28" s="123">
        <f>IFERROR(MID($A$1,FIND(" acq",$A$1)-4,4)*1,"")</f>
        <v/>
      </c>
      <c r="R28" t="inlineStr">
        <is>
          <t>Lender</t>
        </is>
      </c>
    </row>
    <row r="29">
      <c r="A29" t="n">
        <v>171</v>
      </c>
      <c r="B29" t="n">
        <v>84195</v>
      </c>
      <c r="C29" t="inlineStr">
        <is>
          <t>Misc. Common Area Amenities</t>
        </is>
      </c>
      <c r="D29" s="40" t="inlineStr">
        <is>
          <t>Concept Walk: 20K for the 4x4 unit that is off the rent roll in the clubhouse area, 5K for Exterior Amenity Improvements (Hammocks)</t>
        </is>
      </c>
      <c r="E29" s="129" t="inlineStr">
        <is>
          <t>PMC</t>
        </is>
      </c>
      <c r="F29" t="inlineStr">
        <is>
          <t>Year 1</t>
        </is>
      </c>
      <c r="G29" s="3" t="n">
        <v>25000</v>
      </c>
      <c r="H29" s="3" t="n">
        <v>0</v>
      </c>
      <c r="I29" s="3">
        <f>G29-H29</f>
        <v/>
      </c>
      <c r="J29" s="99">
        <f>IF(G29=0,0,H29/G29)</f>
        <v/>
      </c>
      <c r="K29" s="122" t="inlineStr">
        <is>
          <t>N/A</t>
        </is>
      </c>
      <c r="L29" s="99">
        <f>MIN(J29,1)</f>
        <v/>
      </c>
      <c r="M29" t="inlineStr">
        <is>
          <t>Concept Walk: 20K for the 4x4 unit that is off the rent roll in the clubhouse area, 5K for Exterior Amenity Improvements (Hammocks)</t>
        </is>
      </c>
      <c r="N29">
        <f>IF(E29="GC","1st Call","Other")</f>
        <v/>
      </c>
      <c r="O29">
        <f>IF(L29&gt;=1,"Complete",IF(L29&gt;0,"In Progress","Not Started"))</f>
        <v/>
      </c>
      <c r="Q29">
        <f>IFERROR(MID($A$1,FIND(" acq",$A$1)-4,4)*1,"")</f>
        <v/>
      </c>
    </row>
    <row r="30">
      <c r="A30" s="123" t="n">
        <v>102</v>
      </c>
      <c r="B30" s="123" t="n">
        <v>84112</v>
      </c>
      <c r="C30" s="123" t="inlineStr">
        <is>
          <t>Wall pack lighting</t>
        </is>
      </c>
      <c r="D30" s="124" t="inlineStr">
        <is>
          <t>PNA: Additional Wall Pack Lighting</t>
        </is>
      </c>
      <c r="E30" s="125" t="inlineStr">
        <is>
          <t>GC</t>
        </is>
      </c>
      <c r="F30" s="123" t="inlineStr">
        <is>
          <t>Year 1</t>
        </is>
      </c>
      <c r="G30" s="126" t="n">
        <v>17500</v>
      </c>
      <c r="H30" s="126" t="n">
        <v>0</v>
      </c>
      <c r="I30" s="126">
        <f>G30-H30</f>
        <v/>
      </c>
      <c r="J30" s="127">
        <f>IF(G30=0,0,H30/G30)</f>
        <v/>
      </c>
      <c r="K30" s="128" t="n">
        <v>4</v>
      </c>
      <c r="L30" s="127">
        <f>MIN(J30,1)</f>
        <v/>
      </c>
      <c r="M30" s="123" t="inlineStr">
        <is>
          <t>PNA: Additional Wall Pack Lighting</t>
        </is>
      </c>
      <c r="N30" s="123">
        <f>IF(E30="GC","1st Call","Other")</f>
        <v/>
      </c>
      <c r="O30" s="123">
        <f>IF(L30&gt;=1,"Complete",IF(L30&gt;0,"In Progress","Not Started"))</f>
        <v/>
      </c>
      <c r="P30" s="123" t="n"/>
      <c r="Q30" s="123">
        <f>IFERROR(MID($A$1,FIND(" acq",$A$1)-4,4)*1,"")</f>
        <v/>
      </c>
    </row>
    <row r="31">
      <c r="A31" t="n">
        <v>166</v>
      </c>
      <c r="B31" t="n">
        <v>84130</v>
      </c>
      <c r="C31" t="inlineStr">
        <is>
          <t>Pet park / pet washing station</t>
        </is>
      </c>
      <c r="D31" s="40" t="inlineStr">
        <is>
          <t>PNA: Clean Up Dog Park / Add Benches - (Foilage captured in tree trim budget)</t>
        </is>
      </c>
      <c r="E31" s="121" t="inlineStr">
        <is>
          <t>GC</t>
        </is>
      </c>
      <c r="F31" t="inlineStr">
        <is>
          <t>Year 1</t>
        </is>
      </c>
      <c r="G31" s="3" t="n">
        <v>15000</v>
      </c>
      <c r="H31" s="3" t="n">
        <v>0</v>
      </c>
      <c r="I31" s="3">
        <f>G31-H31</f>
        <v/>
      </c>
      <c r="J31" s="99">
        <f>IF(G31=0,0,H31/G31)</f>
        <v/>
      </c>
      <c r="K31" s="122" t="n">
        <v>4</v>
      </c>
      <c r="L31" s="99">
        <f>MIN(J31,1)</f>
        <v/>
      </c>
      <c r="M31" t="inlineStr">
        <is>
          <t>PNA: Clean Up Dog Park / Add Benches - (Foilage captured in tree trim budget)</t>
        </is>
      </c>
      <c r="N31">
        <f>IF(E31="GC","1st Call","Other")</f>
        <v/>
      </c>
      <c r="O31">
        <f>IF(L31&gt;=1,"Complete",IF(L31&gt;0,"In Progress","Not Started"))</f>
        <v/>
      </c>
      <c r="Q31">
        <f>IFERROR(MID($A$1,FIND(" acq",$A$1)-4,4)*1,"")</f>
        <v/>
      </c>
    </row>
    <row r="32">
      <c r="A32" s="123" t="n">
        <v>168</v>
      </c>
      <c r="B32" s="123" t="n">
        <v>84190</v>
      </c>
      <c r="C32" s="123" t="inlineStr">
        <is>
          <t>Fitness Center Remodel</t>
        </is>
      </c>
      <c r="D32" s="124" t="inlineStr">
        <is>
          <t>Concept Walk: $5K for Cardio Gym Improvement. $7.5K for Main Gym Upgrades</t>
        </is>
      </c>
      <c r="E32" s="130" t="inlineStr">
        <is>
          <t>PMC</t>
        </is>
      </c>
      <c r="F32" s="123" t="inlineStr">
        <is>
          <t>Year 1</t>
        </is>
      </c>
      <c r="G32" s="126" t="n">
        <v>12500</v>
      </c>
      <c r="H32" s="126" t="n">
        <v>0</v>
      </c>
      <c r="I32" s="126">
        <f>G32-H32</f>
        <v/>
      </c>
      <c r="J32" s="127">
        <f>IF(G32=0,0,H32/G32)</f>
        <v/>
      </c>
      <c r="K32" s="128" t="inlineStr">
        <is>
          <t>N/A</t>
        </is>
      </c>
      <c r="L32" s="127">
        <f>MIN(J32,1)</f>
        <v/>
      </c>
      <c r="M32" s="123" t="inlineStr">
        <is>
          <t>Concept Walk: $5K for Cardio Gym Improvement. $7.5K for Main Gym Upgrades</t>
        </is>
      </c>
      <c r="N32" s="123">
        <f>IF(E32="GC","1st Call","Other")</f>
        <v/>
      </c>
      <c r="O32" s="123">
        <f>IF(L32&gt;=1,"Complete",IF(L32&gt;0,"In Progress","Not Started"))</f>
        <v/>
      </c>
      <c r="P32" s="123" t="n"/>
      <c r="Q32" s="123">
        <f>IFERROR(MID($A$1,FIND(" acq",$A$1)-4,4)*1,"")</f>
        <v/>
      </c>
    </row>
    <row r="33">
      <c r="A33" t="n">
        <v>24</v>
      </c>
      <c r="B33" t="n">
        <v>84275</v>
      </c>
      <c r="C33" t="inlineStr">
        <is>
          <t>Controlled access gates</t>
        </is>
      </c>
      <c r="D33" s="40" t="inlineStr">
        <is>
          <t>PNA: Allowance for Access Gate Repair</t>
        </is>
      </c>
      <c r="E33" s="129" t="inlineStr">
        <is>
          <t>PMC</t>
        </is>
      </c>
      <c r="F33" t="inlineStr">
        <is>
          <t>Year 1</t>
        </is>
      </c>
      <c r="G33" s="3" t="n">
        <v>10000</v>
      </c>
      <c r="H33" s="3" t="n">
        <v>0</v>
      </c>
      <c r="I33" s="3">
        <f>G33-H33</f>
        <v/>
      </c>
      <c r="J33" s="99">
        <f>IF(G33=0,0,H33/G33)</f>
        <v/>
      </c>
      <c r="K33" s="122" t="inlineStr">
        <is>
          <t>N/A</t>
        </is>
      </c>
      <c r="L33" s="99">
        <f>MIN(J33,1)</f>
        <v/>
      </c>
      <c r="M33" t="inlineStr">
        <is>
          <t>PNA: Allowance for Access Gate Repair</t>
        </is>
      </c>
      <c r="N33">
        <f>IF(E33="GC","1st Call","Other")</f>
        <v/>
      </c>
      <c r="O33">
        <f>IF(L33&gt;=1,"Complete",IF(L33&gt;0,"In Progress","Not Started"))</f>
        <v/>
      </c>
      <c r="Q33">
        <f>IFERROR(MID($A$1,FIND(" acq",$A$1)-4,4)*1,"")</f>
        <v/>
      </c>
    </row>
    <row r="34">
      <c r="A34" s="123" t="n">
        <v>103</v>
      </c>
      <c r="B34" s="123" t="n">
        <v>84112</v>
      </c>
      <c r="C34" s="123" t="inlineStr">
        <is>
          <t>Pole lighting</t>
        </is>
      </c>
      <c r="D34" s="124" t="inlineStr">
        <is>
          <t>PNA: Add Pole Light at Volley Ball Court / Repair Signage Lighting</t>
        </is>
      </c>
      <c r="E34" s="125" t="inlineStr">
        <is>
          <t>GC</t>
        </is>
      </c>
      <c r="F34" s="123" t="inlineStr">
        <is>
          <t>Year 1</t>
        </is>
      </c>
      <c r="G34" s="126" t="n">
        <v>10000</v>
      </c>
      <c r="H34" s="126" t="n">
        <v>0</v>
      </c>
      <c r="I34" s="126">
        <f>G34-H34</f>
        <v/>
      </c>
      <c r="J34" s="127">
        <f>IF(G34=0,0,H34/G34)</f>
        <v/>
      </c>
      <c r="K34" s="128" t="n">
        <v>4</v>
      </c>
      <c r="L34" s="127">
        <f>MIN(J34,1)</f>
        <v/>
      </c>
      <c r="M34" s="123" t="inlineStr">
        <is>
          <t>PNA: Add Pole Light at Volley Ball Court / Repair Signage Lighting</t>
        </is>
      </c>
      <c r="N34" s="123">
        <f>IF(E34="GC","1st Call","Other")</f>
        <v/>
      </c>
      <c r="O34" s="123">
        <f>IF(L34&gt;=1,"Complete",IF(L34&gt;0,"In Progress","Not Started"))</f>
        <v/>
      </c>
      <c r="P34" s="123" t="n"/>
      <c r="Q34" s="123">
        <f>IFERROR(MID($A$1,FIND(" acq",$A$1)-4,4)*1,"")</f>
        <v/>
      </c>
    </row>
    <row r="35">
      <c r="A35" t="n">
        <v>135</v>
      </c>
      <c r="B35" t="n">
        <v>84280</v>
      </c>
      <c r="C35" t="inlineStr">
        <is>
          <t>Model Unit</t>
        </is>
      </c>
      <c r="D35" s="40" t="inlineStr">
        <is>
          <t>Concept Walk: 10K for Model Refresh</t>
        </is>
      </c>
      <c r="E35" s="129" t="inlineStr">
        <is>
          <t>PMC</t>
        </is>
      </c>
      <c r="F35" t="inlineStr">
        <is>
          <t>Year 1</t>
        </is>
      </c>
      <c r="G35" s="3" t="n">
        <v>10000</v>
      </c>
      <c r="H35" s="3" t="n">
        <v>0</v>
      </c>
      <c r="I35" s="3">
        <f>G35-H35</f>
        <v/>
      </c>
      <c r="J35" s="99">
        <f>IF(G35=0,0,H35/G35)</f>
        <v/>
      </c>
      <c r="K35" s="122" t="inlineStr">
        <is>
          <t>N/A</t>
        </is>
      </c>
      <c r="L35" s="99">
        <f>MIN(J35,1)</f>
        <v/>
      </c>
      <c r="M35" t="inlineStr">
        <is>
          <t>Concept Walk: 10K for Model Refresh</t>
        </is>
      </c>
      <c r="N35">
        <f>IF(E35="GC","1st Call","Other")</f>
        <v/>
      </c>
      <c r="O35">
        <f>IF(L35&gt;=1,"Complete",IF(L35&gt;0,"In Progress","Not Started"))</f>
        <v/>
      </c>
      <c r="Q35">
        <f>IFERROR(MID($A$1,FIND(" acq",$A$1)-4,4)*1,"")</f>
        <v/>
      </c>
    </row>
    <row r="36">
      <c r="A36" s="123" t="n">
        <v>137</v>
      </c>
      <c r="B36" s="123" t="n">
        <v>84211</v>
      </c>
      <c r="C36" s="123" t="inlineStr">
        <is>
          <t>Fire monitoring system</t>
        </is>
      </c>
      <c r="D36" s="124" t="inlineStr">
        <is>
          <t>Lender PCA: Per the February 16, 2026 Fire Inspection Report, there are numerous open fire code violations for fire alarm inspections, smoke detectors inoperable/missing, fueled equipment not allowed to be store in a building, emergency lights not operational or not present, improper venting of clothes dryer, accumulation of combustible materials, electrical wiring, electrical outlets, no hibachis, grills or other similar devices, used for cooking or heating, are allowed on the balcony, stairs/railings, and exit access not maintained.</t>
        </is>
      </c>
      <c r="E36" s="130" t="inlineStr">
        <is>
          <t>PMC</t>
        </is>
      </c>
      <c r="F36" s="123" t="inlineStr">
        <is>
          <t>Year 1</t>
        </is>
      </c>
      <c r="G36" s="126" t="n">
        <v>10000</v>
      </c>
      <c r="H36" s="126" t="n">
        <v>0</v>
      </c>
      <c r="I36" s="126">
        <f>G36-H36</f>
        <v/>
      </c>
      <c r="J36" s="127">
        <f>IF(G36=0,0,H36/G36)</f>
        <v/>
      </c>
      <c r="K36" s="128" t="inlineStr">
        <is>
          <t>N/A</t>
        </is>
      </c>
      <c r="L36" s="127">
        <f>MIN(J36,1)</f>
        <v/>
      </c>
      <c r="M36" s="123" t="inlineStr">
        <is>
          <t xml:space="preserve">Lender PCA: Per the February 16, 2026 Fire Inspection Report, there are numerous open fire code violations for fire alarm inspections, smoke detectors inoperable/missing, fueled equipment not allowed </t>
        </is>
      </c>
      <c r="N36" s="123">
        <f>IF(E36="GC","1st Call","Other")</f>
        <v/>
      </c>
      <c r="O36" s="123">
        <f>IF(L36&gt;=1,"Complete",IF(L36&gt;0,"In Progress","Not Started"))</f>
        <v/>
      </c>
      <c r="P36" s="123" t="n"/>
      <c r="Q36" s="123">
        <f>IFERROR(MID($A$1,FIND(" acq",$A$1)-4,4)*1,"")</f>
        <v/>
      </c>
      <c r="R36" t="inlineStr">
        <is>
          <t>Lender</t>
        </is>
      </c>
      <c r="S36" s="134" t="n">
        <v>46279</v>
      </c>
    </row>
    <row r="37">
      <c r="A37" t="n">
        <v>141</v>
      </c>
      <c r="B37" t="n">
        <v>84275</v>
      </c>
      <c r="C37" t="inlineStr">
        <is>
          <t>Security alarm systems</t>
        </is>
      </c>
      <c r="D37" s="40" t="inlineStr">
        <is>
          <t>Concept Walk: $10K placeholder budget to finish Ambient lock integration project (Currently 75% linked with Ambient for locks at property, would complete the remaining 25%)</t>
        </is>
      </c>
      <c r="E37" s="129" t="inlineStr">
        <is>
          <t>PMC</t>
        </is>
      </c>
      <c r="F37" t="inlineStr">
        <is>
          <t>Year 1</t>
        </is>
      </c>
      <c r="G37" s="3" t="n">
        <v>10000</v>
      </c>
      <c r="H37" s="3" t="n">
        <v>0</v>
      </c>
      <c r="I37" s="3">
        <f>G37-H37</f>
        <v/>
      </c>
      <c r="J37" s="99">
        <f>IF(G37=0,0,H37/G37)</f>
        <v/>
      </c>
      <c r="K37" s="122" t="inlineStr">
        <is>
          <t>N/A</t>
        </is>
      </c>
      <c r="L37" s="99">
        <f>MIN(J37,1)</f>
        <v/>
      </c>
      <c r="M37" t="inlineStr">
        <is>
          <t>Concept Walk: $10K placeholder budget to finish Ambient lock integration project (Currently 75% linked with Ambient for locks at property, would complete the remaining 25%)</t>
        </is>
      </c>
      <c r="N37">
        <f>IF(E37="GC","1st Call","Other")</f>
        <v/>
      </c>
      <c r="O37">
        <f>IF(L37&gt;=1,"Complete",IF(L37&gt;0,"In Progress","Not Started"))</f>
        <v/>
      </c>
      <c r="Q37">
        <f>IFERROR(MID($A$1,FIND(" acq",$A$1)-4,4)*1,"")</f>
        <v/>
      </c>
    </row>
    <row r="38">
      <c r="A38" s="123" t="n">
        <v>133</v>
      </c>
      <c r="B38" s="123" t="n">
        <v>84208</v>
      </c>
      <c r="C38" s="123" t="inlineStr">
        <is>
          <t>Clubhouse / Office remodel</t>
        </is>
      </c>
      <c r="D38" s="124" t="inlineStr">
        <is>
          <t>PNA: Clean / Paint Front &amp; Rear Decking</t>
        </is>
      </c>
      <c r="E38" s="125" t="inlineStr">
        <is>
          <t>GC</t>
        </is>
      </c>
      <c r="F38" s="123" t="inlineStr">
        <is>
          <t>Year 1</t>
        </is>
      </c>
      <c r="G38" s="126" t="n">
        <v>7500</v>
      </c>
      <c r="H38" s="126" t="n">
        <v>0</v>
      </c>
      <c r="I38" s="126">
        <f>G38-H38</f>
        <v/>
      </c>
      <c r="J38" s="127">
        <f>IF(G38=0,0,H38/G38)</f>
        <v/>
      </c>
      <c r="K38" s="128" t="n">
        <v>4</v>
      </c>
      <c r="L38" s="127">
        <f>MIN(J38,1)</f>
        <v/>
      </c>
      <c r="M38" s="123" t="inlineStr">
        <is>
          <t>PNA: Clean / Paint Front &amp; Rear Decking</t>
        </is>
      </c>
      <c r="N38" s="123">
        <f>IF(E38="GC","1st Call","Other")</f>
        <v/>
      </c>
      <c r="O38" s="123">
        <f>IF(L38&gt;=1,"Complete",IF(L38&gt;0,"In Progress","Not Started"))</f>
        <v/>
      </c>
      <c r="P38" s="123" t="n"/>
      <c r="Q38" s="123">
        <f>IFERROR(MID($A$1,FIND(" acq",$A$1)-4,4)*1,"")</f>
        <v/>
      </c>
    </row>
    <row r="39">
      <c r="A39" t="n">
        <v>163</v>
      </c>
      <c r="B39" t="n">
        <v>84390</v>
      </c>
      <c r="C39" t="inlineStr">
        <is>
          <t>Tennis / sports court</t>
        </is>
      </c>
      <c r="D39" s="40" t="inlineStr">
        <is>
          <t>PNA: Clean Repaint Two Basketball Courts</t>
        </is>
      </c>
      <c r="E39" s="121" t="inlineStr">
        <is>
          <t>GC</t>
        </is>
      </c>
      <c r="F39" t="inlineStr">
        <is>
          <t>Year 1</t>
        </is>
      </c>
      <c r="G39" s="3" t="n">
        <v>7000</v>
      </c>
      <c r="H39" s="3" t="n">
        <v>0</v>
      </c>
      <c r="I39" s="3">
        <f>G39-H39</f>
        <v/>
      </c>
      <c r="J39" s="99">
        <f>IF(G39=0,0,H39/G39)</f>
        <v/>
      </c>
      <c r="K39" s="122" t="n">
        <v>4</v>
      </c>
      <c r="L39" s="99">
        <f>MIN(J39,1)</f>
        <v/>
      </c>
      <c r="M39" t="inlineStr">
        <is>
          <t>PNA: Clean Repaint Two Basketball Courts</t>
        </is>
      </c>
      <c r="N39">
        <f>IF(E39="GC","1st Call","Other")</f>
        <v/>
      </c>
      <c r="O39">
        <f>IF(L39&gt;=1,"Complete",IF(L39&gt;0,"In Progress","Not Started"))</f>
        <v/>
      </c>
      <c r="Q39">
        <f>IFERROR(MID($A$1,FIND(" acq",$A$1)-4,4)*1,"")</f>
        <v/>
      </c>
    </row>
    <row r="40">
      <c r="A40" s="123" t="n">
        <v>58</v>
      </c>
      <c r="B40" s="123" t="n">
        <v>84433</v>
      </c>
      <c r="C40" s="123" t="inlineStr">
        <is>
          <t>Flashing</t>
        </is>
      </c>
      <c r="D40" s="124" t="inlineStr">
        <is>
          <t>PNA: Flashing</t>
        </is>
      </c>
      <c r="E40" s="125" t="inlineStr">
        <is>
          <t>GC</t>
        </is>
      </c>
      <c r="F40" s="123" t="inlineStr">
        <is>
          <t>Year 1</t>
        </is>
      </c>
      <c r="G40" s="126" t="n">
        <v>6500</v>
      </c>
      <c r="H40" s="126" t="n">
        <v>0</v>
      </c>
      <c r="I40" s="126">
        <f>G40-H40</f>
        <v/>
      </c>
      <c r="J40" s="127">
        <f>IF(G40=0,0,H40/G40)</f>
        <v/>
      </c>
      <c r="K40" s="128" t="n">
        <v>4</v>
      </c>
      <c r="L40" s="127">
        <f>MIN(J40,1)</f>
        <v/>
      </c>
      <c r="M40" s="123" t="inlineStr">
        <is>
          <t>PNA: Flashing</t>
        </is>
      </c>
      <c r="N40" s="123">
        <f>IF(E40="GC","1st Call","Other")</f>
        <v/>
      </c>
      <c r="O40" s="123">
        <f>IF(L40&gt;=1,"Complete",IF(L40&gt;0,"In Progress","Not Started"))</f>
        <v/>
      </c>
      <c r="P40" s="123" t="n"/>
      <c r="Q40" s="123">
        <f>IFERROR(MID($A$1,FIND(" acq",$A$1)-4,4)*1,"")</f>
        <v/>
      </c>
    </row>
    <row r="41">
      <c r="A41" t="n">
        <v>60</v>
      </c>
      <c r="B41" t="n">
        <v>84433</v>
      </c>
      <c r="C41" t="inlineStr">
        <is>
          <t>Pipe jacks / exterior vents</t>
        </is>
      </c>
      <c r="D41" s="40" t="inlineStr">
        <is>
          <t>PNA: Replace / Boot jacks &amp; Vents as required</t>
        </is>
      </c>
      <c r="E41" s="121" t="inlineStr">
        <is>
          <t>GC</t>
        </is>
      </c>
      <c r="F41" t="inlineStr">
        <is>
          <t>Year 1</t>
        </is>
      </c>
      <c r="G41" s="3" t="n">
        <v>6500</v>
      </c>
      <c r="H41" s="3" t="n">
        <v>0</v>
      </c>
      <c r="I41" s="3">
        <f>G41-H41</f>
        <v/>
      </c>
      <c r="J41" s="99">
        <f>IF(G41=0,0,H41/G41)</f>
        <v/>
      </c>
      <c r="K41" s="122" t="n">
        <v>4</v>
      </c>
      <c r="L41" s="99">
        <f>MIN(J41,1)</f>
        <v/>
      </c>
      <c r="M41" t="inlineStr">
        <is>
          <t>PNA: Replace / Boot jacks &amp; Vents as required</t>
        </is>
      </c>
      <c r="N41">
        <f>IF(E41="GC","1st Call","Other")</f>
        <v/>
      </c>
      <c r="O41">
        <f>IF(L41&gt;=1,"Complete",IF(L41&gt;0,"In Progress","Not Started"))</f>
        <v/>
      </c>
      <c r="Q41">
        <f>IFERROR(MID($A$1,FIND(" acq",$A$1)-4,4)*1,"")</f>
        <v/>
      </c>
    </row>
    <row r="42">
      <c r="A42" s="123" t="n">
        <v>155</v>
      </c>
      <c r="B42" s="123" t="n">
        <v>84095</v>
      </c>
      <c r="C42" s="123" t="inlineStr">
        <is>
          <t>Swimming pool coping and tile</t>
        </is>
      </c>
      <c r="D42" s="124" t="inlineStr">
        <is>
          <t>PNA: Replace missing Tile on Pool 2</t>
        </is>
      </c>
      <c r="E42" s="125" t="inlineStr">
        <is>
          <t>GC</t>
        </is>
      </c>
      <c r="F42" s="123" t="inlineStr">
        <is>
          <t>Year 1</t>
        </is>
      </c>
      <c r="G42" s="126" t="n">
        <v>5500</v>
      </c>
      <c r="H42" s="126" t="n">
        <v>0</v>
      </c>
      <c r="I42" s="126">
        <f>G42-H42</f>
        <v/>
      </c>
      <c r="J42" s="127">
        <f>IF(G42=0,0,H42/G42)</f>
        <v/>
      </c>
      <c r="K42" s="128" t="n">
        <v>4</v>
      </c>
      <c r="L42" s="127">
        <f>MIN(J42,1)</f>
        <v/>
      </c>
      <c r="M42" s="123" t="inlineStr">
        <is>
          <t>PNA: Replace missing Tile on Pool 2</t>
        </is>
      </c>
      <c r="N42" s="123">
        <f>IF(E42="GC","1st Call","Other")</f>
        <v/>
      </c>
      <c r="O42" s="123">
        <f>IF(L42&gt;=1,"Complete",IF(L42&gt;0,"In Progress","Not Started"))</f>
        <v/>
      </c>
      <c r="P42" s="123" t="n"/>
      <c r="Q42" s="123">
        <f>IFERROR(MID($A$1,FIND(" acq",$A$1)-4,4)*1,"")</f>
        <v/>
      </c>
    </row>
    <row r="43">
      <c r="A43" t="n">
        <v>59</v>
      </c>
      <c r="B43" t="n">
        <v>84433</v>
      </c>
      <c r="C43" t="inlineStr">
        <is>
          <t xml:space="preserve">Sealants &amp; caulking </t>
        </is>
      </c>
      <c r="D43" s="40" t="inlineStr">
        <is>
          <t>PNA: Sealants / Caulking</t>
        </is>
      </c>
      <c r="E43" s="121" t="inlineStr">
        <is>
          <t>GC</t>
        </is>
      </c>
      <c r="F43" t="inlineStr">
        <is>
          <t>Year 1</t>
        </is>
      </c>
      <c r="G43" s="3" t="n">
        <v>5200</v>
      </c>
      <c r="H43" s="3" t="n">
        <v>0</v>
      </c>
      <c r="I43" s="3">
        <f>G43-H43</f>
        <v/>
      </c>
      <c r="J43" s="99">
        <f>IF(G43=0,0,H43/G43)</f>
        <v/>
      </c>
      <c r="K43" s="122" t="n">
        <v>4</v>
      </c>
      <c r="L43" s="99">
        <f>MIN(J43,1)</f>
        <v/>
      </c>
      <c r="M43" t="inlineStr">
        <is>
          <t>PNA: Sealants / Caulking</t>
        </is>
      </c>
      <c r="N43">
        <f>IF(E43="GC","1st Call","Other")</f>
        <v/>
      </c>
      <c r="O43">
        <f>IF(L43&gt;=1,"Complete",IF(L43&gt;0,"In Progress","Not Started"))</f>
        <v/>
      </c>
      <c r="Q43">
        <f>IFERROR(MID($A$1,FIND(" acq",$A$1)-4,4)*1,"")</f>
        <v/>
      </c>
    </row>
    <row r="44">
      <c r="A44" s="123" t="n">
        <v>112</v>
      </c>
      <c r="B44" s="123" t="n">
        <v>84207</v>
      </c>
      <c r="C44" s="123" t="inlineStr">
        <is>
          <t xml:space="preserve">Flooring </t>
        </is>
      </c>
      <c r="D44" s="124" t="inlineStr">
        <is>
          <t>Lender PCA: The living room subfloor in Down Unit 621 was observed to be flexible. According to property management, the unit was down due to a previous water leak that occurred at the HVAC closet. Partner recommends evaluation and repair of this unit subflooring by a qualified licensed contractor.</t>
        </is>
      </c>
      <c r="E44" s="130" t="inlineStr">
        <is>
          <t>PMC</t>
        </is>
      </c>
      <c r="F44" s="123" t="inlineStr">
        <is>
          <t>Year 1</t>
        </is>
      </c>
      <c r="G44" s="126" t="n">
        <v>5000</v>
      </c>
      <c r="H44" s="126" t="n">
        <v>0</v>
      </c>
      <c r="I44" s="126">
        <f>G44-H44</f>
        <v/>
      </c>
      <c r="J44" s="127">
        <f>IF(G44=0,0,H44/G44)</f>
        <v/>
      </c>
      <c r="K44" s="128" t="inlineStr">
        <is>
          <t>N/A</t>
        </is>
      </c>
      <c r="L44" s="127">
        <f>MIN(J44,1)</f>
        <v/>
      </c>
      <c r="M44" s="123" t="inlineStr">
        <is>
          <t>Lender PCA: The living room subfloor in Down Unit 621 was observed to be flexible. According to property management, the unit was down due to a previous water leak that occurred at the HVAC closet. Pa</t>
        </is>
      </c>
      <c r="N44" s="123">
        <f>IF(E44="GC","1st Call","Other")</f>
        <v/>
      </c>
      <c r="O44" s="123">
        <f>IF(L44&gt;=1,"Complete",IF(L44&gt;0,"In Progress","Not Started"))</f>
        <v/>
      </c>
      <c r="P44" s="123" t="n"/>
      <c r="Q44" s="123">
        <f>IFERROR(MID($A$1,FIND(" acq",$A$1)-4,4)*1,"")</f>
        <v/>
      </c>
      <c r="R44" t="inlineStr">
        <is>
          <t>Lender</t>
        </is>
      </c>
      <c r="S44" s="134" t="n">
        <v>46584</v>
      </c>
    </row>
    <row r="45">
      <c r="A45" t="n">
        <v>159</v>
      </c>
      <c r="B45" t="n">
        <v>84095</v>
      </c>
      <c r="C45" t="inlineStr">
        <is>
          <t>Swimming pool fencing / gates</t>
        </is>
      </c>
      <c r="D45" s="40" t="inlineStr">
        <is>
          <t>PNA: Repair Pool / Gate Fencing</t>
        </is>
      </c>
      <c r="E45" s="121" t="inlineStr">
        <is>
          <t>GC</t>
        </is>
      </c>
      <c r="F45" t="inlineStr">
        <is>
          <t>Year 1</t>
        </is>
      </c>
      <c r="G45" s="3" t="n">
        <v>4500</v>
      </c>
      <c r="H45" s="3" t="n">
        <v>0</v>
      </c>
      <c r="I45" s="3">
        <f>G45-H45</f>
        <v/>
      </c>
      <c r="J45" s="99">
        <f>IF(G45=0,0,H45/G45)</f>
        <v/>
      </c>
      <c r="K45" s="122" t="n">
        <v>4</v>
      </c>
      <c r="L45" s="99">
        <f>MIN(J45,1)</f>
        <v/>
      </c>
      <c r="M45" t="inlineStr">
        <is>
          <t>PNA: Repair Pool / Gate Fencing</t>
        </is>
      </c>
      <c r="N45">
        <f>IF(E45="GC","1st Call","Other")</f>
        <v/>
      </c>
      <c r="O45">
        <f>IF(L45&gt;=1,"Complete",IF(L45&gt;0,"In Progress","Not Started"))</f>
        <v/>
      </c>
      <c r="Q45">
        <f>IFERROR(MID($A$1,FIND(" acq",$A$1)-4,4)*1,"")</f>
        <v/>
      </c>
    </row>
    <row r="46">
      <c r="A46" s="123" t="n">
        <v>43</v>
      </c>
      <c r="B46" s="123" t="n">
        <v>84114</v>
      </c>
      <c r="C46" s="123" t="inlineStr">
        <is>
          <t>Repair exterior stair treads and stringers</t>
        </is>
      </c>
      <c r="D46" s="124" t="inlineStr">
        <is>
          <t>PNA: Remove / Replace Concerete Step Treads
Lender PCA: A broken concrete step was observed at the exterior stairway of Building 5. Repair or replacement is recommended.</t>
        </is>
      </c>
      <c r="E46" s="125" t="inlineStr">
        <is>
          <t>GC</t>
        </is>
      </c>
      <c r="F46" s="123" t="inlineStr">
        <is>
          <t>Year 1</t>
        </is>
      </c>
      <c r="G46" s="126" t="n">
        <v>3600</v>
      </c>
      <c r="H46" s="126" t="n">
        <v>0</v>
      </c>
      <c r="I46" s="126">
        <f>G46-H46</f>
        <v/>
      </c>
      <c r="J46" s="127">
        <f>IF(G46=0,0,H46/G46)</f>
        <v/>
      </c>
      <c r="K46" s="128" t="n">
        <v>4</v>
      </c>
      <c r="L46" s="127">
        <f>MIN(J46,1)</f>
        <v/>
      </c>
      <c r="M46" s="123" t="inlineStr">
        <is>
          <t>PNA: Remove / Replace Concerete Step Treads
Lender PCA: A broken concrete step was observed at the exterior stairway of Building 5. Repair or replacement is recommended.</t>
        </is>
      </c>
      <c r="N46" s="123">
        <f>IF(E46="GC","1st Call","Other")</f>
        <v/>
      </c>
      <c r="O46" s="123">
        <f>IF(L46&gt;=1,"Complete",IF(L46&gt;0,"In Progress","Not Started"))</f>
        <v/>
      </c>
      <c r="P46" s="123" t="n"/>
      <c r="Q46" s="123">
        <f>IFERROR(MID($A$1,FIND(" acq",$A$1)-4,4)*1,"")</f>
        <v/>
      </c>
      <c r="R46" t="inlineStr">
        <is>
          <t>Lender</t>
        </is>
      </c>
      <c r="S46" s="134" t="n">
        <v>46279</v>
      </c>
    </row>
    <row r="47">
      <c r="A47" t="n">
        <v>22</v>
      </c>
      <c r="B47" t="n">
        <v>84221</v>
      </c>
      <c r="C47" t="inlineStr">
        <is>
          <t>Sidewalks and curbs</t>
        </is>
      </c>
      <c r="D47" s="40" t="inlineStr">
        <is>
          <t>PNA: Repair Damaged / Broken Curbing                                                       Lender PCA: Linear cracking was present at the walkway near Building 22. Repair of the noted issue is recommended.</t>
        </is>
      </c>
      <c r="E47" s="121" t="inlineStr">
        <is>
          <t>GC</t>
        </is>
      </c>
      <c r="F47" t="inlineStr">
        <is>
          <t>Year 1</t>
        </is>
      </c>
      <c r="G47" s="3" t="n">
        <v>2500</v>
      </c>
      <c r="H47" s="3" t="n">
        <v>0</v>
      </c>
      <c r="I47" s="3">
        <f>G47-H47</f>
        <v/>
      </c>
      <c r="J47" s="99">
        <f>IF(G47=0,0,H47/G47)</f>
        <v/>
      </c>
      <c r="K47" s="122" t="n">
        <v>4</v>
      </c>
      <c r="L47" s="99">
        <f>MIN(J47,1)</f>
        <v/>
      </c>
      <c r="M47" t="inlineStr">
        <is>
          <t>PNA: Repair Damaged / Broken Curbing                                                       Lender PCA: Linear cracking was present at the walkway near Building 22. Repair of the noted issue is recomme</t>
        </is>
      </c>
      <c r="N47">
        <f>IF(E47="GC","1st Call","Other")</f>
        <v/>
      </c>
      <c r="O47">
        <f>IF(L47&gt;=1,"Complete",IF(L47&gt;0,"In Progress","Not Started"))</f>
        <v/>
      </c>
      <c r="Q47">
        <f>IFERROR(MID($A$1,FIND(" acq",$A$1)-4,4)*1,"")</f>
        <v/>
      </c>
      <c r="R47" t="inlineStr">
        <is>
          <t>Lender</t>
        </is>
      </c>
      <c r="S47" s="134" t="n">
        <v>46279</v>
      </c>
    </row>
    <row r="48">
      <c r="A48" s="123" t="n">
        <v>157</v>
      </c>
      <c r="B48" s="123" t="n">
        <v>84095</v>
      </c>
      <c r="C48" s="123" t="inlineStr">
        <is>
          <t xml:space="preserve">Swimming pool pumps repair / replace </t>
        </is>
      </c>
      <c r="D48" s="124" t="inlineStr">
        <is>
          <t>Lender PCA: The south pool was reported and observed to be in a down condition. The pool water was observed to be murky and green in color. Property management stated the pool pump was not operational. Repair of the noted issue is recommended.</t>
        </is>
      </c>
      <c r="E48" s="130" t="inlineStr">
        <is>
          <t>PMC</t>
        </is>
      </c>
      <c r="F48" s="123" t="inlineStr">
        <is>
          <t>Year 1</t>
        </is>
      </c>
      <c r="G48" s="126" t="n">
        <v>2500</v>
      </c>
      <c r="H48" s="126" t="n">
        <v>0</v>
      </c>
      <c r="I48" s="126">
        <f>G48-H48</f>
        <v/>
      </c>
      <c r="J48" s="127">
        <f>IF(G48=0,0,H48/G48)</f>
        <v/>
      </c>
      <c r="K48" s="128" t="inlineStr">
        <is>
          <t>N/A</t>
        </is>
      </c>
      <c r="L48" s="127">
        <f>MIN(J48,1)</f>
        <v/>
      </c>
      <c r="M48" s="123" t="inlineStr">
        <is>
          <t>Lender PCA: The south pool was reported and observed to be in a down condition. The pool water was observed to be murky and green in color. Property management stated the pool pump was not operational</t>
        </is>
      </c>
      <c r="N48" s="123">
        <f>IF(E48="GC","1st Call","Other")</f>
        <v/>
      </c>
      <c r="O48" s="123">
        <f>IF(L48&gt;=1,"Complete",IF(L48&gt;0,"In Progress","Not Started"))</f>
        <v/>
      </c>
      <c r="P48" s="123" t="n"/>
      <c r="Q48" s="123">
        <f>IFERROR(MID($A$1,FIND(" acq",$A$1)-4,4)*1,"")</f>
        <v/>
      </c>
      <c r="R48" t="inlineStr">
        <is>
          <t>Lender</t>
        </is>
      </c>
      <c r="S48" s="134" t="n">
        <v>46584</v>
      </c>
    </row>
    <row r="49">
      <c r="A49" t="n">
        <v>136</v>
      </c>
      <c r="B49" t="n">
        <v>84211</v>
      </c>
      <c r="C49" t="inlineStr">
        <is>
          <t>Fire suppression system</t>
        </is>
      </c>
      <c r="D49" s="40" t="inlineStr">
        <is>
          <t>Lender PCA: Expired certification tags present at the fire extinguishers in north clubhouse. Re-certification of the fire extinguishers is recommended.            
Lender PCA: A fire alarm horn/strobe wire was loose and fallen at the breezeway near Unit 1524. Repair of the noted issue is recommended</t>
        </is>
      </c>
      <c r="E49" s="129" t="inlineStr">
        <is>
          <t>PMC</t>
        </is>
      </c>
      <c r="F49" t="inlineStr">
        <is>
          <t>Year 1</t>
        </is>
      </c>
      <c r="G49" s="3" t="n">
        <v>2000</v>
      </c>
      <c r="H49" s="3" t="n">
        <v>0</v>
      </c>
      <c r="I49" s="3">
        <f>G49-H49</f>
        <v/>
      </c>
      <c r="J49" s="99">
        <f>IF(G49=0,0,H49/G49)</f>
        <v/>
      </c>
      <c r="K49" s="122" t="inlineStr">
        <is>
          <t>N/A</t>
        </is>
      </c>
      <c r="L49" s="99">
        <f>MIN(J49,1)</f>
        <v/>
      </c>
      <c r="M49" t="inlineStr">
        <is>
          <t>Lender PCA: Expired certification tags present at the fire extinguishers in north clubhouse. Re-certification of the fire extinguishers is recommended.            
Lender PCA: A fire alarm horn/strobe</t>
        </is>
      </c>
      <c r="N49">
        <f>IF(E49="GC","1st Call","Other")</f>
        <v/>
      </c>
      <c r="O49">
        <f>IF(L49&gt;=1,"Complete",IF(L49&gt;0,"In Progress","Not Started"))</f>
        <v/>
      </c>
      <c r="Q49">
        <f>IFERROR(MID($A$1,FIND(" acq",$A$1)-4,4)*1,"")</f>
        <v/>
      </c>
      <c r="R49" t="inlineStr">
        <is>
          <t>Lender</t>
        </is>
      </c>
      <c r="S49" s="134" t="n">
        <v>46279</v>
      </c>
    </row>
    <row r="50">
      <c r="A50" s="123" t="n">
        <v>81</v>
      </c>
      <c r="B50" s="123" t="n">
        <v>84470</v>
      </c>
      <c r="C50" s="123" t="inlineStr">
        <is>
          <t>Water distribution piping</t>
        </is>
      </c>
      <c r="D50" s="124" t="inlineStr">
        <is>
          <t>Lender PCA: A leaking water meter was observed at Building 7. Repair of the noted issue is recommended.</t>
        </is>
      </c>
      <c r="E50" s="130" t="inlineStr">
        <is>
          <t>PMC</t>
        </is>
      </c>
      <c r="F50" s="123" t="inlineStr">
        <is>
          <t>Year 1</t>
        </is>
      </c>
      <c r="G50" s="126" t="n">
        <v>1500</v>
      </c>
      <c r="H50" s="126" t="n">
        <v>0</v>
      </c>
      <c r="I50" s="126">
        <f>G50-H50</f>
        <v/>
      </c>
      <c r="J50" s="127">
        <f>IF(G50=0,0,H50/G50)</f>
        <v/>
      </c>
      <c r="K50" s="128" t="inlineStr">
        <is>
          <t>N/A</t>
        </is>
      </c>
      <c r="L50" s="127">
        <f>MIN(J50,1)</f>
        <v/>
      </c>
      <c r="M50" s="123" t="inlineStr">
        <is>
          <t>Lender PCA: A leaking water meter was observed at Building 7. Repair of the noted issue is recommended.</t>
        </is>
      </c>
      <c r="N50" s="123">
        <f>IF(E50="GC","1st Call","Other")</f>
        <v/>
      </c>
      <c r="O50" s="123">
        <f>IF(L50&gt;=1,"Complete",IF(L50&gt;0,"In Progress","Not Started"))</f>
        <v/>
      </c>
      <c r="P50" s="123" t="n"/>
      <c r="Q50" s="123">
        <f>IFERROR(MID($A$1,FIND(" acq",$A$1)-4,4)*1,"")</f>
        <v/>
      </c>
      <c r="R50" t="inlineStr">
        <is>
          <t>Lender</t>
        </is>
      </c>
      <c r="S50" s="134" t="n">
        <v>46399</v>
      </c>
    </row>
    <row r="51">
      <c r="A51" t="n">
        <v>165</v>
      </c>
      <c r="B51" t="n">
        <v>84340</v>
      </c>
      <c r="C51" t="inlineStr">
        <is>
          <t>Playground area and equipment</t>
        </is>
      </c>
      <c r="D51" s="40" t="inlineStr">
        <is>
          <t>PNA: Pressure Wash Basketball Court</t>
        </is>
      </c>
      <c r="E51" s="121" t="inlineStr">
        <is>
          <t>GC</t>
        </is>
      </c>
      <c r="F51" t="inlineStr">
        <is>
          <t>Year 1</t>
        </is>
      </c>
      <c r="G51" s="3" t="n">
        <v>500</v>
      </c>
      <c r="H51" s="3" t="n">
        <v>0</v>
      </c>
      <c r="I51" s="3">
        <f>G51-H51</f>
        <v/>
      </c>
      <c r="J51" s="99">
        <f>IF(G51=0,0,H51/G51)</f>
        <v/>
      </c>
      <c r="K51" s="122" t="n">
        <v>4</v>
      </c>
      <c r="L51" s="99">
        <f>MIN(J51,1)</f>
        <v/>
      </c>
      <c r="M51" t="inlineStr">
        <is>
          <t>PNA: Pressure Wash Basketball Court</t>
        </is>
      </c>
      <c r="N51">
        <f>IF(E51="GC","1st Call","Other")</f>
        <v/>
      </c>
      <c r="O51">
        <f>IF(L51&gt;=1,"Complete",IF(L51&gt;0,"In Progress","Not Started"))</f>
        <v/>
      </c>
      <c r="Q51">
        <f>IFERROR(MID($A$1,FIND(" acq",$A$1)-4,4)*1,"")</f>
        <v/>
      </c>
    </row>
    <row r="52">
      <c r="A52" s="123" t="n">
        <v>21</v>
      </c>
      <c r="B52" s="123" t="n">
        <v>84201</v>
      </c>
      <c r="C52" s="123" t="inlineStr">
        <is>
          <t>ADA parking &amp; ramps</t>
        </is>
      </c>
      <c r="D52" s="124" t="inlineStr">
        <is>
          <t>Lender PCA: ADA-compliant parking spaces are required to have a sign with the International Symbol of Accessibility at the head of each space. ADA-compliant signage was provided at ADA parking spaces; however, the van-accessible spaces were not observed to have van-accessible signage.</t>
        </is>
      </c>
      <c r="E52" s="130" t="inlineStr">
        <is>
          <t>PMC</t>
        </is>
      </c>
      <c r="F52" s="123" t="inlineStr">
        <is>
          <t>Year 1</t>
        </is>
      </c>
      <c r="G52" s="126" t="n">
        <v>300</v>
      </c>
      <c r="H52" s="126" t="n">
        <v>0</v>
      </c>
      <c r="I52" s="126">
        <f>G52-H52</f>
        <v/>
      </c>
      <c r="J52" s="127">
        <f>IF(G52=0,0,H52/G52)</f>
        <v/>
      </c>
      <c r="K52" s="128" t="inlineStr">
        <is>
          <t>N/A</t>
        </is>
      </c>
      <c r="L52" s="127">
        <f>MIN(J52,1)</f>
        <v/>
      </c>
      <c r="M52" s="123" t="inlineStr">
        <is>
          <t>Lender PCA: ADA-compliant parking spaces are required to have a sign with the International Symbol of Accessibility at the head of each space. ADA-compliant signage was provided at ADA parking spaces;</t>
        </is>
      </c>
      <c r="N52" s="123">
        <f>IF(E52="GC","1st Call","Other")</f>
        <v/>
      </c>
      <c r="O52" s="123">
        <f>IF(L52&gt;=1,"Complete",IF(L52&gt;0,"In Progress","Not Started"))</f>
        <v/>
      </c>
      <c r="P52" s="123" t="n"/>
      <c r="Q52" s="123">
        <f>IFERROR(MID($A$1,FIND(" acq",$A$1)-4,4)*1,"")</f>
        <v/>
      </c>
      <c r="R52" t="inlineStr">
        <is>
          <t>Lender</t>
        </is>
      </c>
      <c r="S52" s="134" t="n">
        <v>46399</v>
      </c>
    </row>
    <row r="53"/>
    <row r="54">
      <c r="C54" s="107" t="inlineStr">
        <is>
          <t>PROJECTS subtotal (excl. contingency/CM fee)</t>
        </is>
      </c>
      <c r="G54" s="108">
        <f>SUM(G5:G52)</f>
        <v/>
      </c>
      <c r="H54" s="108">
        <f>SUM(H5:H52)</f>
        <v/>
      </c>
      <c r="I54" s="108">
        <f>SUM(I5:I52)</f>
        <v/>
      </c>
      <c r="J54" s="99">
        <f>IF(G54=0,0,H54/G54)</f>
        <v/>
      </c>
      <c r="L54" s="99">
        <f>MIN(J54,1)</f>
        <v/>
      </c>
      <c r="O54">
        <f>IF(L54&gt;=1,"Complete",IF(L54&gt;0,"In Progress","Not Started"))</f>
        <v/>
      </c>
    </row>
    <row r="55"/>
    <row r="56">
      <c r="A56" t="n">
        <v>175</v>
      </c>
      <c r="B56" t="n">
        <v>85305</v>
      </c>
      <c r="C56" t="inlineStr">
        <is>
          <t>Construction Management Fee</t>
        </is>
      </c>
      <c r="D56" s="40" t="inlineStr">
        <is>
          <t>CM Fee</t>
        </is>
      </c>
      <c r="E56" s="129" t="inlineStr">
        <is>
          <t>CMF</t>
        </is>
      </c>
      <c r="F56" s="102" t="inlineStr">
        <is>
          <t>CM Fee</t>
        </is>
      </c>
      <c r="G56" s="3" t="n">
        <v>82823</v>
      </c>
      <c r="H56" s="3" t="n">
        <v>0</v>
      </c>
      <c r="I56" s="3">
        <f>G56-H56</f>
        <v/>
      </c>
      <c r="J56" s="99">
        <f>IF(G56=0,0,H56/G56)</f>
        <v/>
      </c>
      <c r="K56" s="122" t="inlineStr">
        <is>
          <t>N/A</t>
        </is>
      </c>
      <c r="L56" s="99">
        <f>MIN(J56,1)</f>
        <v/>
      </c>
      <c r="M56" t="inlineStr">
        <is>
          <t>CM Fee</t>
        </is>
      </c>
      <c r="N56">
        <f>IF(E56="GC","1st Call","Other")</f>
        <v/>
      </c>
      <c r="O56">
        <f>IF(L56&gt;=1,"Complete",IF(L56&gt;0,"In Progress","Not Started"))</f>
        <v/>
      </c>
      <c r="Q56">
        <f>IFERROR(MID($A$1,FIND(" acq",$A$1)-4,4)*1,"")</f>
        <v/>
      </c>
    </row>
    <row r="57">
      <c r="A57" t="n">
        <v>174</v>
      </c>
      <c r="B57" t="n">
        <v>84510</v>
      </c>
      <c r="C57" t="inlineStr">
        <is>
          <t>Contingency</t>
        </is>
      </c>
      <c r="D57" s="40" t="inlineStr">
        <is>
          <t>Contingency Amount</t>
        </is>
      </c>
      <c r="E57" s="129" t="inlineStr">
        <is>
          <t>CON</t>
        </is>
      </c>
      <c r="F57" s="102" t="inlineStr">
        <is>
          <t>Contingency</t>
        </is>
      </c>
      <c r="G57" s="3" t="n">
        <v>78879</v>
      </c>
      <c r="H57" s="3" t="n">
        <v>0</v>
      </c>
      <c r="I57" s="3">
        <f>G57-H57</f>
        <v/>
      </c>
      <c r="J57" s="99">
        <f>IF(G57=0,0,H57/G57)</f>
        <v/>
      </c>
      <c r="K57" s="122" t="inlineStr">
        <is>
          <t>N/A</t>
        </is>
      </c>
      <c r="L57" s="99">
        <f>MIN(J57,1)</f>
        <v/>
      </c>
      <c r="M57" t="inlineStr">
        <is>
          <t>Contingency Amount</t>
        </is>
      </c>
      <c r="N57">
        <f>IF(E57="GC","1st Call","Other")</f>
        <v/>
      </c>
      <c r="O57">
        <f>IF(L57&gt;=1,"Complete",IF(L57&gt;0,"In Progress","Not Started"))</f>
        <v/>
      </c>
      <c r="Q57">
        <f>IFERROR(MID($A$1,FIND(" acq",$A$1)-4,4)*1,"")</f>
        <v/>
      </c>
    </row>
  </sheetData>
  <dataValidations count="3">
    <dataValidation sqref="K5:K57" showDropDown="0" showInputMessage="0" showErrorMessage="0" allowBlank="1" type="list">
      <formula1>"4, 3, 2, 1, 0, N/A"</formula1>
    </dataValidation>
    <dataValidation sqref="N5:N52" showDropDown="0" showInputMessage="0" showErrorMessage="0" allowBlank="1" type="list">
      <formula1>"1st Call, Other"</formula1>
    </dataValidation>
    <dataValidation sqref="O5:O57" showDropDown="0" showInputMessage="0" showErrorMessage="0" allowBlank="1" type="list">
      <formula1>"Scoping, Not Started, Scheduling, Bidding, In Progress, Completed"</formula1>
    </dataValidation>
  </dataValidations>
  <hyperlinks>
    <hyperlink xmlns:r="http://schemas.openxmlformats.org/officeDocument/2006/relationships" ref="A2" r:id="rId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S49"/>
  <sheetViews>
    <sheetView workbookViewId="0">
      <selection activeCell="A1" sqref="A1"/>
    </sheetView>
  </sheetViews>
  <sheetFormatPr baseColWidth="8" defaultRowHeight="15"/>
  <cols>
    <col width="9.699999999999999" customWidth="1" min="1" max="1"/>
    <col width="13.6" customWidth="1" min="2" max="2"/>
    <col width="28.6" customWidth="1" min="3" max="3"/>
    <col width="50.3" customWidth="1" min="4" max="4"/>
    <col width="15.7" customWidth="1" min="5" max="5"/>
    <col width="13" customWidth="1" min="6" max="6"/>
    <col width="15.7" customWidth="1" min="7" max="7"/>
    <col width="13" customWidth="1" min="8" max="8"/>
    <col width="13" customWidth="1" min="9" max="9"/>
    <col width="15.7" customWidth="1" min="10" max="10"/>
    <col width="13" customWidth="1" min="11" max="11"/>
    <col width="13" customWidth="1" min="12" max="12"/>
    <col width="36.9" customWidth="1" min="13" max="13"/>
    <col width="15.7" customWidth="1" min="14" max="14"/>
    <col width="13" customWidth="1" min="15" max="15"/>
    <col width="33.6" customWidth="1" min="16" max="16"/>
    <col width="15.7" customWidth="1" min="17" max="17"/>
    <col width="14" customWidth="1" min="19" max="19"/>
  </cols>
  <sheetData>
    <row r="1">
      <c r="A1" s="118" t="inlineStr">
        <is>
          <t>Almaden Terrace — 2026 acq · GC none ($0)</t>
        </is>
      </c>
      <c r="E1" s="119" t="inlineStr">
        <is>
          <t xml:space="preserve">Repair Reserve </t>
        </is>
      </c>
      <c r="F1" s="119" t="inlineStr">
        <is>
          <t>Lender Reserve</t>
        </is>
      </c>
      <c r="G1" s="119" t="inlineStr">
        <is>
          <t>Upper Tier</t>
        </is>
      </c>
    </row>
    <row r="2">
      <c r="A2" s="106" t="inlineStr">
        <is>
          <t>← Back</t>
        </is>
      </c>
    </row>
    <row r="3"/>
    <row r="4" ht="44.25" customHeight="1">
      <c r="A4" s="120" t="inlineStr">
        <is>
          <t>Row</t>
        </is>
      </c>
      <c r="B4" s="120" t="inlineStr">
        <is>
          <t>GL</t>
        </is>
      </c>
      <c r="C4" s="120" t="inlineStr">
        <is>
          <t>GL Name</t>
        </is>
      </c>
      <c r="D4" s="120" t="inlineStr">
        <is>
          <t>Scope of Work</t>
        </is>
      </c>
      <c r="E4" s="120" t="inlineStr">
        <is>
          <t>Responsible</t>
        </is>
      </c>
      <c r="F4" s="120" t="inlineStr">
        <is>
          <t>Capital Plan</t>
        </is>
      </c>
      <c r="G4" s="120" t="inlineStr">
        <is>
          <t>Budget</t>
        </is>
      </c>
      <c r="H4" s="120" t="inlineStr">
        <is>
          <t>Spend</t>
        </is>
      </c>
      <c r="I4" s="120" t="inlineStr">
        <is>
          <t>Remaining</t>
        </is>
      </c>
      <c r="J4" s="120" t="inlineStr">
        <is>
          <t>% Spent</t>
        </is>
      </c>
      <c r="K4" s="120" t="inlineStr">
        <is>
          <t>Draws 
Remaining</t>
        </is>
      </c>
      <c r="L4" s="120" t="inlineStr">
        <is>
          <t>Project %</t>
        </is>
      </c>
      <c r="M4" s="120" t="inlineStr">
        <is>
          <t>Budget Notes</t>
        </is>
      </c>
      <c r="N4" s="120" t="inlineStr">
        <is>
          <t>Vendor</t>
        </is>
      </c>
      <c r="O4" s="120" t="inlineStr">
        <is>
          <t>Status</t>
        </is>
      </c>
      <c r="P4" s="120" t="inlineStr">
        <is>
          <t>Status 
Comments</t>
        </is>
      </c>
      <c r="Q4" s="120" t="inlineStr">
        <is>
          <t>Capital
Year</t>
        </is>
      </c>
      <c r="R4" s="120" t="inlineStr">
        <is>
          <t>Mandate</t>
        </is>
      </c>
      <c r="S4" s="120" t="inlineStr">
        <is>
          <t>Lender Due Date</t>
        </is>
      </c>
    </row>
    <row r="5">
      <c r="A5" t="n">
        <v>48</v>
      </c>
      <c r="B5" t="inlineStr">
        <is>
          <t>51070-00</t>
        </is>
      </c>
      <c r="C5" t="inlineStr">
        <is>
          <t>Seismic Retrofitting</t>
        </is>
      </c>
      <c r="D5" s="40" t="inlineStr">
        <is>
          <t>Retrofit tuck under parking</t>
        </is>
      </c>
      <c r="E5" s="121" t="inlineStr">
        <is>
          <t>GC</t>
        </is>
      </c>
      <c r="F5" t="inlineStr">
        <is>
          <t>Year 1</t>
        </is>
      </c>
      <c r="G5" s="3" t="n">
        <v>1235000</v>
      </c>
      <c r="H5" s="3" t="n">
        <v>0</v>
      </c>
      <c r="I5" s="3">
        <f>G5-H5</f>
        <v/>
      </c>
      <c r="J5" s="99">
        <f>IF(G5=0,0,H5/G5)</f>
        <v/>
      </c>
      <c r="K5" s="122" t="n">
        <v>4</v>
      </c>
      <c r="L5" s="99">
        <f>MIN(J5,1)</f>
        <v/>
      </c>
      <c r="M5" t="inlineStr">
        <is>
          <t>Retrofit tuck under parking</t>
        </is>
      </c>
      <c r="N5">
        <f>IF(E5="GC","1st Call","Other")</f>
        <v/>
      </c>
      <c r="O5">
        <f>IF(L5&gt;=1,"Complete",IF(L5&gt;0,"In Progress","Not Started"))</f>
        <v/>
      </c>
      <c r="Q5">
        <f>IFERROR(MID($A$1,FIND(" acq",$A$1)-4,4)*1,"")</f>
        <v/>
      </c>
      <c r="R5" t="inlineStr">
        <is>
          <t>Lender</t>
        </is>
      </c>
      <c r="S5" s="134" t="n">
        <v>46556</v>
      </c>
    </row>
    <row r="6">
      <c r="A6" s="123" t="n">
        <v>64</v>
      </c>
      <c r="B6" s="123" t="inlineStr">
        <is>
          <t>51075-00</t>
        </is>
      </c>
      <c r="C6" s="123" t="inlineStr">
        <is>
          <t>Repair / replace siding</t>
        </is>
      </c>
      <c r="D6" s="124" t="inlineStr">
        <is>
          <t>Replace siding with Hardie
Areas of siding displaying deterioration were noted including but not limited to the southern sides of buildings H, N, and O and the eastern side of building M. Repairs are recommended.</t>
        </is>
      </c>
      <c r="E6" s="125" t="inlineStr">
        <is>
          <t>GC</t>
        </is>
      </c>
      <c r="F6" s="123" t="inlineStr">
        <is>
          <t>Year 1</t>
        </is>
      </c>
      <c r="G6" s="126" t="n">
        <v>865000</v>
      </c>
      <c r="H6" s="126" t="n">
        <v>0</v>
      </c>
      <c r="I6" s="126">
        <f>G6-H6</f>
        <v/>
      </c>
      <c r="J6" s="127">
        <f>IF(G6=0,0,H6/G6)</f>
        <v/>
      </c>
      <c r="K6" s="128" t="n">
        <v>4</v>
      </c>
      <c r="L6" s="127">
        <f>MIN(J6,1)</f>
        <v/>
      </c>
      <c r="M6" s="123" t="inlineStr">
        <is>
          <t xml:space="preserve">Replace siding with Hardie
Areas of siding displaying deterioration were noted including but not limited to the southern sides of buildings H, N, and O and the eastern side of building M. Repairs are </t>
        </is>
      </c>
      <c r="N6" s="123">
        <f>IF(E6="GC","1st Call","Other")</f>
        <v/>
      </c>
      <c r="O6" s="123">
        <f>IF(L6&gt;=1,"Complete",IF(L6&gt;0,"In Progress","Not Started"))</f>
        <v/>
      </c>
      <c r="P6" s="123" t="n"/>
      <c r="Q6" s="123">
        <f>IFERROR(MID($A$1,FIND(" acq",$A$1)-4,4)*1,"")</f>
        <v/>
      </c>
      <c r="R6" t="inlineStr">
        <is>
          <t>Lender</t>
        </is>
      </c>
    </row>
    <row r="7">
      <c r="A7" t="n">
        <v>70</v>
      </c>
      <c r="B7" t="inlineStr">
        <is>
          <t>51080-00</t>
        </is>
      </c>
      <c r="C7" t="inlineStr">
        <is>
          <t>Exterior paint</t>
        </is>
      </c>
      <c r="D7" s="40" t="inlineStr">
        <is>
          <t>The paint finish on the apartment buildings was chipping and worn. Survey and as needed reapplication of exterior paint is recommended.</t>
        </is>
      </c>
      <c r="E7" s="121" t="inlineStr">
        <is>
          <t>GC</t>
        </is>
      </c>
      <c r="F7" t="inlineStr">
        <is>
          <t>Year 1</t>
        </is>
      </c>
      <c r="G7" s="3" t="n">
        <v>366000</v>
      </c>
      <c r="H7" s="3" t="n">
        <v>0</v>
      </c>
      <c r="I7" s="3">
        <f>G7-H7</f>
        <v/>
      </c>
      <c r="J7" s="99">
        <f>IF(G7=0,0,H7/G7)</f>
        <v/>
      </c>
      <c r="K7" s="122" t="n">
        <v>4</v>
      </c>
      <c r="L7" s="99">
        <f>MIN(J7,1)</f>
        <v/>
      </c>
      <c r="M7" t="inlineStr">
        <is>
          <t>The paint finish on the apartment buildings was chipping and worn. Survey and as needed reapplication of exterior paint is recommended.</t>
        </is>
      </c>
      <c r="N7">
        <f>IF(E7="GC","1st Call","Other")</f>
        <v/>
      </c>
      <c r="O7">
        <f>IF(L7&gt;=1,"Complete",IF(L7&gt;0,"In Progress","Not Started"))</f>
        <v/>
      </c>
      <c r="Q7">
        <f>IFERROR(MID($A$1,FIND(" acq",$A$1)-4,4)*1,"")</f>
        <v/>
      </c>
      <c r="R7" t="inlineStr">
        <is>
          <t>Lender</t>
        </is>
      </c>
    </row>
    <row r="8">
      <c r="A8" s="123" t="n">
        <v>57</v>
      </c>
      <c r="B8" s="123" t="inlineStr">
        <is>
          <t>51071-00</t>
        </is>
      </c>
      <c r="C8" s="123" t="inlineStr">
        <is>
          <t>Gutters &amp; downspouts</t>
        </is>
      </c>
      <c r="D8" s="124" t="inlineStr">
        <is>
          <t>Replace gutters and downspouts on 30 buildings (830LF per building Avg.)</t>
        </is>
      </c>
      <c r="E8" s="125" t="inlineStr">
        <is>
          <t>GC</t>
        </is>
      </c>
      <c r="F8" s="123" t="inlineStr">
        <is>
          <t>Year 1</t>
        </is>
      </c>
      <c r="G8" s="126" t="n">
        <v>298800</v>
      </c>
      <c r="H8" s="126" t="n">
        <v>0</v>
      </c>
      <c r="I8" s="126">
        <f>G8-H8</f>
        <v/>
      </c>
      <c r="J8" s="127">
        <f>IF(G8=0,0,H8/G8)</f>
        <v/>
      </c>
      <c r="K8" s="128" t="n">
        <v>4</v>
      </c>
      <c r="L8" s="127">
        <f>MIN(J8,1)</f>
        <v/>
      </c>
      <c r="M8" s="123" t="inlineStr">
        <is>
          <t>Replace gutters and downspouts on 30 buildings (830LF per building Avg.)</t>
        </is>
      </c>
      <c r="N8" s="123">
        <f>IF(E8="GC","1st Call","Other")</f>
        <v/>
      </c>
      <c r="O8" s="123">
        <f>IF(L8&gt;=1,"Complete",IF(L8&gt;0,"In Progress","Not Started"))</f>
        <v/>
      </c>
      <c r="P8" s="123" t="n"/>
      <c r="Q8" s="123">
        <f>IFERROR(MID($A$1,FIND(" acq",$A$1)-4,4)*1,"")</f>
        <v/>
      </c>
    </row>
    <row r="9">
      <c r="A9" t="n">
        <v>98</v>
      </c>
      <c r="B9" t="inlineStr">
        <is>
          <t>51140-00</t>
        </is>
      </c>
      <c r="C9" t="inlineStr">
        <is>
          <t>Electrical distribution - exterior</t>
        </is>
      </c>
      <c r="D9" s="40" t="inlineStr">
        <is>
          <t>During site reconnaissance, the maintenance manager reported that combinations of copper and aluminum electrical wiring were present on the subject property. Based on limitedobservations, aluminum branch wiring was not observed. The presence or absence of aluminum branch wiring should be verified by a licensed electrician, and any modifications to aluminum wiring encountered be completed with Consumer Project Safety Commission (CPSC)- approved permanent repair methods (Copalum solution and the ALUMICON solution).</t>
        </is>
      </c>
      <c r="E9" s="121" t="inlineStr">
        <is>
          <t>GC</t>
        </is>
      </c>
      <c r="F9" t="inlineStr">
        <is>
          <t>Year 1</t>
        </is>
      </c>
      <c r="G9" s="3" t="n">
        <v>262000</v>
      </c>
      <c r="H9" s="3" t="n">
        <v>0</v>
      </c>
      <c r="I9" s="3">
        <f>G9-H9</f>
        <v/>
      </c>
      <c r="J9" s="99">
        <f>IF(G9=0,0,H9/G9)</f>
        <v/>
      </c>
      <c r="K9" s="122" t="n">
        <v>4</v>
      </c>
      <c r="L9" s="99">
        <f>MIN(J9,1)</f>
        <v/>
      </c>
      <c r="M9" t="inlineStr">
        <is>
          <t>During site reconnaissance, the maintenance manager reported that combinations of copper and aluminum electrical wiring were present on the subject property. Based on limitedobservations, aluminum bra</t>
        </is>
      </c>
      <c r="N9">
        <f>IF(E9="GC","1st Call","Other")</f>
        <v/>
      </c>
      <c r="O9">
        <f>IF(L9&gt;=1,"Complete",IF(L9&gt;0,"In Progress","Not Started"))</f>
        <v/>
      </c>
      <c r="Q9">
        <f>IFERROR(MID($A$1,FIND(" acq",$A$1)-4,4)*1,"")</f>
        <v/>
      </c>
      <c r="R9" t="inlineStr">
        <is>
          <t>Lender</t>
        </is>
      </c>
      <c r="S9" s="134" t="n">
        <v>46556</v>
      </c>
    </row>
    <row r="10">
      <c r="A10" s="123" t="n">
        <v>71</v>
      </c>
      <c r="B10" s="123" t="inlineStr">
        <is>
          <t>51070-00</t>
        </is>
      </c>
      <c r="C10" s="123" t="inlineStr">
        <is>
          <t>Repair / replace wood trim</t>
        </is>
      </c>
      <c r="D10" s="124" t="inlineStr">
        <is>
          <t>Replace wood trim</t>
        </is>
      </c>
      <c r="E10" s="125" t="inlineStr">
        <is>
          <t>GC</t>
        </is>
      </c>
      <c r="F10" s="123" t="inlineStr">
        <is>
          <t>Year 1</t>
        </is>
      </c>
      <c r="G10" s="126" t="n">
        <v>151960</v>
      </c>
      <c r="H10" s="126" t="n">
        <v>0</v>
      </c>
      <c r="I10" s="126">
        <f>G10-H10</f>
        <v/>
      </c>
      <c r="J10" s="127">
        <f>IF(G10=0,0,H10/G10)</f>
        <v/>
      </c>
      <c r="K10" s="128" t="n">
        <v>4</v>
      </c>
      <c r="L10" s="127">
        <f>MIN(J10,1)</f>
        <v/>
      </c>
      <c r="M10" s="123" t="inlineStr">
        <is>
          <t>Replace wood trim</t>
        </is>
      </c>
      <c r="N10" s="123">
        <f>IF(E10="GC","1st Call","Other")</f>
        <v/>
      </c>
      <c r="O10" s="123">
        <f>IF(L10&gt;=1,"Complete",IF(L10&gt;0,"In Progress","Not Started"))</f>
        <v/>
      </c>
      <c r="P10" s="123" t="n"/>
      <c r="Q10" s="123">
        <f>IFERROR(MID($A$1,FIND(" acq",$A$1)-4,4)*1,"")</f>
        <v/>
      </c>
    </row>
    <row r="11">
      <c r="A11" t="n">
        <v>127</v>
      </c>
      <c r="B11" t="inlineStr">
        <is>
          <t>51150-00</t>
        </is>
      </c>
      <c r="C11" t="inlineStr">
        <is>
          <t xml:space="preserve">Hardware package </t>
        </is>
      </c>
      <c r="D11" s="40" t="inlineStr">
        <is>
          <t>Add ceiling fans/lights to bathrooms to prevent mold issues</t>
        </is>
      </c>
      <c r="E11" s="121" t="inlineStr">
        <is>
          <t>GC</t>
        </is>
      </c>
      <c r="F11" t="inlineStr">
        <is>
          <t>Year 1</t>
        </is>
      </c>
      <c r="G11" s="3" t="n">
        <v>137400</v>
      </c>
      <c r="H11" s="3" t="n">
        <v>0</v>
      </c>
      <c r="I11" s="3">
        <f>G11-H11</f>
        <v/>
      </c>
      <c r="J11" s="99">
        <f>IF(G11=0,0,H11/G11)</f>
        <v/>
      </c>
      <c r="K11" s="122" t="n">
        <v>4</v>
      </c>
      <c r="L11" s="99">
        <f>MIN(J11,1)</f>
        <v/>
      </c>
      <c r="M11" t="inlineStr">
        <is>
          <t>Add ceiling fans/lights to bathrooms to prevent mold issues</t>
        </is>
      </c>
      <c r="N11">
        <f>IF(E11="GC","1st Call","Other")</f>
        <v/>
      </c>
      <c r="O11">
        <f>IF(L11&gt;=1,"Complete",IF(L11&gt;0,"In Progress","Not Started"))</f>
        <v/>
      </c>
      <c r="Q11">
        <f>IFERROR(MID($A$1,FIND(" acq",$A$1)-4,4)*1,"")</f>
        <v/>
      </c>
    </row>
    <row r="12">
      <c r="A12" s="123" t="n">
        <v>42</v>
      </c>
      <c r="B12" s="123" t="inlineStr">
        <is>
          <t>51072-00</t>
        </is>
      </c>
      <c r="C12" s="123" t="inlineStr">
        <is>
          <t>Repair balcony framing &amp; decking</t>
        </is>
      </c>
      <c r="D12" s="124" t="inlineStr">
        <is>
          <t>According to a review of municipal information, it appears that the SB721 Inspection was completed in 2024. A copy of the report and findings as well as information regarding subsequent repairs was requested but not provided. Obtaining a copy of the inspection report is recommended.</t>
        </is>
      </c>
      <c r="E12" s="125" t="inlineStr">
        <is>
          <t>GC</t>
        </is>
      </c>
      <c r="F12" s="123" t="inlineStr">
        <is>
          <t>Year 1</t>
        </is>
      </c>
      <c r="G12" s="126" t="n">
        <v>116058</v>
      </c>
      <c r="H12" s="126" t="n">
        <v>0</v>
      </c>
      <c r="I12" s="126">
        <f>G12-H12</f>
        <v/>
      </c>
      <c r="J12" s="127">
        <f>IF(G12=0,0,H12/G12)</f>
        <v/>
      </c>
      <c r="K12" s="128" t="n">
        <v>4</v>
      </c>
      <c r="L12" s="127">
        <f>MIN(J12,1)</f>
        <v/>
      </c>
      <c r="M12" s="123" t="inlineStr">
        <is>
          <t>According to a review of municipal information, it appears that the SB721 Inspection was completed in 2024. A copy of the report and findings as well as information regarding subsequent repairs was re</t>
        </is>
      </c>
      <c r="N12" s="123">
        <f>IF(E12="GC","1st Call","Other")</f>
        <v/>
      </c>
      <c r="O12" s="123">
        <f>IF(L12&gt;=1,"Complete",IF(L12&gt;0,"In Progress","Not Started"))</f>
        <v/>
      </c>
      <c r="P12" s="123" t="n"/>
      <c r="Q12" s="123">
        <f>IFERROR(MID($A$1,FIND(" acq",$A$1)-4,4)*1,"")</f>
        <v/>
      </c>
      <c r="R12" t="inlineStr">
        <is>
          <t>Lender</t>
        </is>
      </c>
      <c r="S12" s="134" t="n">
        <v>46556</v>
      </c>
    </row>
    <row r="13">
      <c r="A13" t="n">
        <v>40</v>
      </c>
      <c r="B13" t="inlineStr">
        <is>
          <t>51992-00</t>
        </is>
      </c>
      <c r="C13" t="inlineStr">
        <is>
          <t>Termite Remediation</t>
        </is>
      </c>
      <c r="D13" s="40" t="inlineStr">
        <is>
          <t>Placeholder for full quote from Terminex</t>
        </is>
      </c>
      <c r="E13" s="121" t="inlineStr">
        <is>
          <t>GC</t>
        </is>
      </c>
      <c r="F13" t="inlineStr">
        <is>
          <t>Year 1</t>
        </is>
      </c>
      <c r="G13" s="3" t="n">
        <v>90000</v>
      </c>
      <c r="H13" s="3" t="n">
        <v>0</v>
      </c>
      <c r="I13" s="3">
        <f>G13-H13</f>
        <v/>
      </c>
      <c r="J13" s="99">
        <f>IF(G13=0,0,H13/G13)</f>
        <v/>
      </c>
      <c r="K13" s="122" t="n">
        <v>4</v>
      </c>
      <c r="L13" s="99">
        <f>MIN(J13,1)</f>
        <v/>
      </c>
      <c r="M13" t="inlineStr">
        <is>
          <t>Placeholder for full quote from Terminex</t>
        </is>
      </c>
      <c r="N13">
        <f>IF(E13="GC","1st Call","Other")</f>
        <v/>
      </c>
      <c r="O13">
        <f>IF(L13&gt;=1,"Complete",IF(L13&gt;0,"In Progress","Not Started"))</f>
        <v/>
      </c>
      <c r="Q13">
        <f>IFERROR(MID($A$1,FIND(" acq",$A$1)-4,4)*1,"")</f>
        <v/>
      </c>
    </row>
    <row r="14">
      <c r="A14" s="123" t="n">
        <v>161</v>
      </c>
      <c r="B14" s="123" t="inlineStr">
        <is>
          <t>51029-00</t>
        </is>
      </c>
      <c r="C14" s="123" t="inlineStr">
        <is>
          <t>Playground area and equipment</t>
        </is>
      </c>
      <c r="D14" s="124" t="inlineStr">
        <is>
          <t>Playground and BBQ upgrades</t>
        </is>
      </c>
      <c r="E14" s="125" t="inlineStr">
        <is>
          <t>GC</t>
        </is>
      </c>
      <c r="F14" s="123" t="inlineStr">
        <is>
          <t>Year 1</t>
        </is>
      </c>
      <c r="G14" s="126" t="n">
        <v>55000</v>
      </c>
      <c r="H14" s="126" t="n">
        <v>0</v>
      </c>
      <c r="I14" s="126">
        <f>G14-H14</f>
        <v/>
      </c>
      <c r="J14" s="127">
        <f>IF(G14=0,0,H14/G14)</f>
        <v/>
      </c>
      <c r="K14" s="128" t="n">
        <v>4</v>
      </c>
      <c r="L14" s="127">
        <f>MIN(J14,1)</f>
        <v/>
      </c>
      <c r="M14" s="123" t="inlineStr">
        <is>
          <t>Playground and BBQ upgrades</t>
        </is>
      </c>
      <c r="N14" s="123">
        <f>IF(E14="GC","1st Call","Other")</f>
        <v/>
      </c>
      <c r="O14" s="123">
        <f>IF(L14&gt;=1,"Complete",IF(L14&gt;0,"In Progress","Not Started"))</f>
        <v/>
      </c>
      <c r="P14" s="123" t="n"/>
      <c r="Q14" s="123">
        <f>IFERROR(MID($A$1,FIND(" acq",$A$1)-4,4)*1,"")</f>
        <v/>
      </c>
    </row>
    <row r="15">
      <c r="A15" t="n">
        <v>150</v>
      </c>
      <c r="B15" t="inlineStr">
        <is>
          <t>51023-00</t>
        </is>
      </c>
      <c r="C15" t="inlineStr">
        <is>
          <t>Swimming pool resurface</t>
        </is>
      </c>
      <c r="D15" s="40" t="inlineStr">
        <is>
          <t>Resurface pool &amp; hottub</t>
        </is>
      </c>
      <c r="E15" s="121" t="inlineStr">
        <is>
          <t>GC</t>
        </is>
      </c>
      <c r="F15" t="inlineStr">
        <is>
          <t>Year 1</t>
        </is>
      </c>
      <c r="G15" s="3" t="n">
        <v>50000</v>
      </c>
      <c r="H15" s="3" t="n">
        <v>0</v>
      </c>
      <c r="I15" s="3">
        <f>G15-H15</f>
        <v/>
      </c>
      <c r="J15" s="99">
        <f>IF(G15=0,0,H15/G15)</f>
        <v/>
      </c>
      <c r="K15" s="122" t="n">
        <v>4</v>
      </c>
      <c r="L15" s="99">
        <f>MIN(J15,1)</f>
        <v/>
      </c>
      <c r="M15" t="inlineStr">
        <is>
          <t>Resurface pool &amp; hottub</t>
        </is>
      </c>
      <c r="N15">
        <f>IF(E15="GC","1st Call","Other")</f>
        <v/>
      </c>
      <c r="O15">
        <f>IF(L15&gt;=1,"Complete",IF(L15&gt;0,"In Progress","Not Started"))</f>
        <v/>
      </c>
      <c r="Q15">
        <f>IFERROR(MID($A$1,FIND(" acq",$A$1)-4,4)*1,"")</f>
        <v/>
      </c>
    </row>
    <row r="16">
      <c r="A16" s="123" t="n">
        <v>102</v>
      </c>
      <c r="B16" s="123" t="inlineStr">
        <is>
          <t>51141-00</t>
        </is>
      </c>
      <c r="C16" s="123" t="inlineStr">
        <is>
          <t>Wall pack lighting</t>
        </is>
      </c>
      <c r="D16" s="124" t="inlineStr">
        <is>
          <t>Replace random flood lighting with high lumin LED</t>
        </is>
      </c>
      <c r="E16" s="125" t="inlineStr">
        <is>
          <t>GC</t>
        </is>
      </c>
      <c r="F16" s="123" t="inlineStr">
        <is>
          <t>Year 1</t>
        </is>
      </c>
      <c r="G16" s="126" t="n">
        <v>49800</v>
      </c>
      <c r="H16" s="126" t="n">
        <v>0</v>
      </c>
      <c r="I16" s="126">
        <f>G16-H16</f>
        <v/>
      </c>
      <c r="J16" s="127">
        <f>IF(G16=0,0,H16/G16)</f>
        <v/>
      </c>
      <c r="K16" s="128" t="n">
        <v>4</v>
      </c>
      <c r="L16" s="127">
        <f>MIN(J16,1)</f>
        <v/>
      </c>
      <c r="M16" s="123" t="inlineStr">
        <is>
          <t>Replace random flood lighting with high lumin LED</t>
        </is>
      </c>
      <c r="N16" s="123">
        <f>IF(E16="GC","1st Call","Other")</f>
        <v/>
      </c>
      <c r="O16" s="123">
        <f>IF(L16&gt;=1,"Complete",IF(L16&gt;0,"In Progress","Not Started"))</f>
        <v/>
      </c>
      <c r="P16" s="123" t="n"/>
      <c r="Q16" s="123">
        <f>IFERROR(MID($A$1,FIND(" acq",$A$1)-4,4)*1,"")</f>
        <v/>
      </c>
    </row>
    <row r="17">
      <c r="A17" t="n">
        <v>52</v>
      </c>
      <c r="B17" t="inlineStr">
        <is>
          <t>51062-00</t>
        </is>
      </c>
      <c r="C17" t="inlineStr">
        <is>
          <t>Tile roofing</t>
        </is>
      </c>
      <c r="D17" s="40" t="inlineStr">
        <is>
          <t>Tile roof repairs</t>
        </is>
      </c>
      <c r="E17" s="121" t="inlineStr">
        <is>
          <t>GC</t>
        </is>
      </c>
      <c r="F17" t="inlineStr">
        <is>
          <t>Year 1</t>
        </is>
      </c>
      <c r="G17" s="3" t="n">
        <v>45000</v>
      </c>
      <c r="H17" s="3" t="n">
        <v>0</v>
      </c>
      <c r="I17" s="3">
        <f>G17-H17</f>
        <v/>
      </c>
      <c r="J17" s="99">
        <f>IF(G17=0,0,H17/G17)</f>
        <v/>
      </c>
      <c r="K17" s="122" t="n">
        <v>4</v>
      </c>
      <c r="L17" s="99">
        <f>MIN(J17,1)</f>
        <v/>
      </c>
      <c r="M17" t="inlineStr">
        <is>
          <t>Tile roof repairs</t>
        </is>
      </c>
      <c r="N17">
        <f>IF(E17="GC","1st Call","Other")</f>
        <v/>
      </c>
      <c r="O17">
        <f>IF(L17&gt;=1,"Complete",IF(L17&gt;0,"In Progress","Not Started"))</f>
        <v/>
      </c>
      <c r="Q17">
        <f>IFERROR(MID($A$1,FIND(" acq",$A$1)-4,4)*1,"")</f>
        <v/>
      </c>
    </row>
    <row r="18">
      <c r="A18" s="123" t="n">
        <v>66</v>
      </c>
      <c r="B18" s="123" t="inlineStr">
        <is>
          <t>51159-00</t>
        </is>
      </c>
      <c r="C18" s="123" t="inlineStr">
        <is>
          <t>Wall framing</t>
        </is>
      </c>
      <c r="D18" s="124" t="inlineStr">
        <is>
          <t>Rplace structural damage</t>
        </is>
      </c>
      <c r="E18" s="125" t="inlineStr">
        <is>
          <t>GC</t>
        </is>
      </c>
      <c r="F18" s="123" t="inlineStr">
        <is>
          <t>Year 1</t>
        </is>
      </c>
      <c r="G18" s="126" t="n">
        <v>33000</v>
      </c>
      <c r="H18" s="126" t="n">
        <v>0</v>
      </c>
      <c r="I18" s="126">
        <f>G18-H18</f>
        <v/>
      </c>
      <c r="J18" s="127">
        <f>IF(G18=0,0,H18/G18)</f>
        <v/>
      </c>
      <c r="K18" s="128" t="n">
        <v>4</v>
      </c>
      <c r="L18" s="127">
        <f>MIN(J18,1)</f>
        <v/>
      </c>
      <c r="M18" s="123" t="inlineStr">
        <is>
          <t>Rplace structural damage</t>
        </is>
      </c>
      <c r="N18" s="123">
        <f>IF(E18="GC","1st Call","Other")</f>
        <v/>
      </c>
      <c r="O18" s="123">
        <f>IF(L18&gt;=1,"Complete",IF(L18&gt;0,"In Progress","Not Started"))</f>
        <v/>
      </c>
      <c r="P18" s="123" t="n"/>
      <c r="Q18" s="123">
        <f>IFERROR(MID($A$1,FIND(" acq",$A$1)-4,4)*1,"")</f>
        <v/>
      </c>
    </row>
    <row r="19">
      <c r="A19" t="n">
        <v>82</v>
      </c>
      <c r="B19" t="inlineStr">
        <is>
          <t>51130-00</t>
        </is>
      </c>
      <c r="C19" t="inlineStr">
        <is>
          <t>Sanitary sewer piping</t>
        </is>
      </c>
      <c r="D19" s="40" t="inlineStr">
        <is>
          <t>Jet the sewer lines</t>
        </is>
      </c>
      <c r="E19" s="121" t="inlineStr">
        <is>
          <t>GC</t>
        </is>
      </c>
      <c r="F19" t="inlineStr">
        <is>
          <t>Year 1</t>
        </is>
      </c>
      <c r="G19" s="3" t="n">
        <v>27200</v>
      </c>
      <c r="H19" s="3" t="n">
        <v>0</v>
      </c>
      <c r="I19" s="3">
        <f>G19-H19</f>
        <v/>
      </c>
      <c r="J19" s="99">
        <f>IF(G19=0,0,H19/G19)</f>
        <v/>
      </c>
      <c r="K19" s="122" t="n">
        <v>4</v>
      </c>
      <c r="L19" s="99">
        <f>MIN(J19,1)</f>
        <v/>
      </c>
      <c r="M19" t="inlineStr">
        <is>
          <t>Jet the sewer lines</t>
        </is>
      </c>
      <c r="N19">
        <f>IF(E19="GC","1st Call","Other")</f>
        <v/>
      </c>
      <c r="O19">
        <f>IF(L19&gt;=1,"Complete",IF(L19&gt;0,"In Progress","Not Started"))</f>
        <v/>
      </c>
      <c r="Q19">
        <f>IFERROR(MID($A$1,FIND(" acq",$A$1)-4,4)*1,"")</f>
        <v/>
      </c>
    </row>
    <row r="20">
      <c r="A20" s="123" t="n">
        <v>104</v>
      </c>
      <c r="B20" s="123" t="inlineStr">
        <is>
          <t>51141-00</t>
        </is>
      </c>
      <c r="C20" s="123" t="inlineStr">
        <is>
          <t xml:space="preserve">Breezeway and patio lights </t>
        </is>
      </c>
      <c r="D20" s="124" t="inlineStr">
        <is>
          <t>Replace CFL front door lights with LED</t>
        </is>
      </c>
      <c r="E20" s="125" t="inlineStr">
        <is>
          <t>GC</t>
        </is>
      </c>
      <c r="F20" s="123" t="inlineStr">
        <is>
          <t>Year 1</t>
        </is>
      </c>
      <c r="G20" s="126" t="n">
        <v>26200</v>
      </c>
      <c r="H20" s="126" t="n">
        <v>0</v>
      </c>
      <c r="I20" s="126">
        <f>G20-H20</f>
        <v/>
      </c>
      <c r="J20" s="127">
        <f>IF(G20=0,0,H20/G20)</f>
        <v/>
      </c>
      <c r="K20" s="128" t="n">
        <v>4</v>
      </c>
      <c r="L20" s="127">
        <f>MIN(J20,1)</f>
        <v/>
      </c>
      <c r="M20" s="123" t="inlineStr">
        <is>
          <t>Replace CFL front door lights with LED</t>
        </is>
      </c>
      <c r="N20" s="123">
        <f>IF(E20="GC","1st Call","Other")</f>
        <v/>
      </c>
      <c r="O20" s="123">
        <f>IF(L20&gt;=1,"Complete",IF(L20&gt;0,"In Progress","Not Started"))</f>
        <v/>
      </c>
      <c r="P20" s="123" t="n"/>
      <c r="Q20" s="123">
        <f>IFERROR(MID($A$1,FIND(" acq",$A$1)-4,4)*1,"")</f>
        <v/>
      </c>
    </row>
    <row r="21">
      <c r="A21" t="n">
        <v>22</v>
      </c>
      <c r="B21" t="inlineStr">
        <is>
          <t>51091-00</t>
        </is>
      </c>
      <c r="C21" t="inlineStr">
        <is>
          <t>Sidewalks and curbs</t>
        </is>
      </c>
      <c r="D21" s="40" t="inlineStr">
        <is>
          <t>Repair trip hazards
Potential trip hazards consisting of vertical and horizontal separation were present throughout the site typical of conditions noted northwest of building T, between buildings U and P, between buildings U and O, west of building M, and northwest of building A. Repairs are recommended.
A cracked concrete drainage swale was observed north of building R and
cracked stamped concrete was observed at the Canoas Avenue apron. Repairs
are recommended.</t>
        </is>
      </c>
      <c r="E21" s="121" t="inlineStr">
        <is>
          <t>GC</t>
        </is>
      </c>
      <c r="F21" t="inlineStr">
        <is>
          <t>Year 1</t>
        </is>
      </c>
      <c r="G21" s="3" t="n">
        <v>21000</v>
      </c>
      <c r="H21" s="3" t="n">
        <v>0</v>
      </c>
      <c r="I21" s="3">
        <f>G21-H21</f>
        <v/>
      </c>
      <c r="J21" s="99">
        <f>IF(G21=0,0,H21/G21)</f>
        <v/>
      </c>
      <c r="K21" s="122" t="n">
        <v>4</v>
      </c>
      <c r="L21" s="99">
        <f>MIN(J21,1)</f>
        <v/>
      </c>
      <c r="M21" t="inlineStr">
        <is>
          <t>Repair trip hazards
Potential trip hazards consisting of vertical and horizontal separation were present throughout the site typical of conditions noted northwest of building T, between buildings U an</t>
        </is>
      </c>
      <c r="N21">
        <f>IF(E21="GC","1st Call","Other")</f>
        <v/>
      </c>
      <c r="O21">
        <f>IF(L21&gt;=1,"Complete",IF(L21&gt;0,"In Progress","Not Started"))</f>
        <v/>
      </c>
      <c r="Q21">
        <f>IFERROR(MID($A$1,FIND(" acq",$A$1)-4,4)*1,"")</f>
        <v/>
      </c>
      <c r="R21" t="inlineStr">
        <is>
          <t>Lender</t>
        </is>
      </c>
      <c r="S21" s="134" t="n">
        <v>46281</v>
      </c>
    </row>
    <row r="22">
      <c r="A22" s="123" t="n">
        <v>103</v>
      </c>
      <c r="B22" s="123" t="inlineStr">
        <is>
          <t>51141-00</t>
        </is>
      </c>
      <c r="C22" s="123" t="inlineStr">
        <is>
          <t>Pole lighting</t>
        </is>
      </c>
      <c r="D22" s="124" t="inlineStr">
        <is>
          <t>Replace pole lights with LED</t>
        </is>
      </c>
      <c r="E22" s="125" t="inlineStr">
        <is>
          <t>GC</t>
        </is>
      </c>
      <c r="F22" s="123" t="inlineStr">
        <is>
          <t>Year 1</t>
        </is>
      </c>
      <c r="G22" s="126" t="n">
        <v>19600</v>
      </c>
      <c r="H22" s="126" t="n">
        <v>0</v>
      </c>
      <c r="I22" s="126">
        <f>G22-H22</f>
        <v/>
      </c>
      <c r="J22" s="127">
        <f>IF(G22=0,0,H22/G22)</f>
        <v/>
      </c>
      <c r="K22" s="128" t="n">
        <v>4</v>
      </c>
      <c r="L22" s="127">
        <f>MIN(J22,1)</f>
        <v/>
      </c>
      <c r="M22" s="123" t="inlineStr">
        <is>
          <t>Replace pole lights with LED</t>
        </is>
      </c>
      <c r="N22" s="123">
        <f>IF(E22="GC","1st Call","Other")</f>
        <v/>
      </c>
      <c r="O22" s="123">
        <f>IF(L22&gt;=1,"Complete",IF(L22&gt;0,"In Progress","Not Started"))</f>
        <v/>
      </c>
      <c r="P22" s="123" t="n"/>
      <c r="Q22" s="123">
        <f>IFERROR(MID($A$1,FIND(" acq",$A$1)-4,4)*1,"")</f>
        <v/>
      </c>
    </row>
    <row r="23">
      <c r="A23" t="n">
        <v>45</v>
      </c>
      <c r="B23" t="inlineStr">
        <is>
          <t>51077-00</t>
        </is>
      </c>
      <c r="C23" t="inlineStr">
        <is>
          <t>Repair patio/balcony railings/fences</t>
        </is>
      </c>
      <c r="D23" s="40" t="inlineStr">
        <is>
          <t>Repairs to patio and balcony fencing</t>
        </is>
      </c>
      <c r="E23" s="121" t="inlineStr">
        <is>
          <t>GC</t>
        </is>
      </c>
      <c r="F23" t="inlineStr">
        <is>
          <t>Year 1</t>
        </is>
      </c>
      <c r="G23" s="3" t="n">
        <v>19000</v>
      </c>
      <c r="H23" s="3" t="n">
        <v>0</v>
      </c>
      <c r="I23" s="3">
        <f>G23-H23</f>
        <v/>
      </c>
      <c r="J23" s="99">
        <f>IF(G23=0,0,H23/G23)</f>
        <v/>
      </c>
      <c r="K23" s="122" t="n">
        <v>4</v>
      </c>
      <c r="L23" s="99">
        <f>MIN(J23,1)</f>
        <v/>
      </c>
      <c r="M23" t="inlineStr">
        <is>
          <t>Repairs to patio and balcony fencing</t>
        </is>
      </c>
      <c r="N23">
        <f>IF(E23="GC","1st Call","Other")</f>
        <v/>
      </c>
      <c r="O23">
        <f>IF(L23&gt;=1,"Complete",IF(L23&gt;0,"In Progress","Not Started"))</f>
        <v/>
      </c>
      <c r="Q23">
        <f>IFERROR(MID($A$1,FIND(" acq",$A$1)-4,4)*1,"")</f>
        <v/>
      </c>
      <c r="S23" s="134" t="n">
        <v>46556</v>
      </c>
    </row>
    <row r="24">
      <c r="A24" s="123" t="n">
        <v>31</v>
      </c>
      <c r="B24" s="123" t="inlineStr">
        <is>
          <t>51172-00</t>
        </is>
      </c>
      <c r="C24" s="123" t="inlineStr">
        <is>
          <t>Carports / Garages</t>
        </is>
      </c>
      <c r="D24" s="124" t="inlineStr">
        <is>
          <t>Repair &amp; paint carports
Impact damaged roof panels were noted north of building R. Repairs are recommended</t>
        </is>
      </c>
      <c r="E24" s="125" t="inlineStr">
        <is>
          <t>GC</t>
        </is>
      </c>
      <c r="F24" s="123" t="inlineStr">
        <is>
          <t>Year 1</t>
        </is>
      </c>
      <c r="G24" s="126" t="n">
        <v>18500</v>
      </c>
      <c r="H24" s="126" t="n">
        <v>0</v>
      </c>
      <c r="I24" s="126">
        <f>G24-H24</f>
        <v/>
      </c>
      <c r="J24" s="127">
        <f>IF(G24=0,0,H24/G24)</f>
        <v/>
      </c>
      <c r="K24" s="128" t="n">
        <v>4</v>
      </c>
      <c r="L24" s="127">
        <f>MIN(J24,1)</f>
        <v/>
      </c>
      <c r="M24" s="123" t="inlineStr">
        <is>
          <t>Repair &amp; paint carports
Impact damaged roof panels were noted north of building R. Repairs are recommended</t>
        </is>
      </c>
      <c r="N24" s="123">
        <f>IF(E24="GC","1st Call","Other")</f>
        <v/>
      </c>
      <c r="O24" s="123">
        <f>IF(L24&gt;=1,"Complete",IF(L24&gt;0,"In Progress","Not Started"))</f>
        <v/>
      </c>
      <c r="P24" s="123" t="n"/>
      <c r="Q24" s="123">
        <f>IFERROR(MID($A$1,FIND(" acq",$A$1)-4,4)*1,"")</f>
        <v/>
      </c>
      <c r="R24" t="inlineStr">
        <is>
          <t>Lender</t>
        </is>
      </c>
      <c r="S24" s="134" t="n">
        <v>46556</v>
      </c>
    </row>
    <row r="25">
      <c r="A25" t="n">
        <v>47</v>
      </c>
      <c r="B25" t="inlineStr">
        <is>
          <t>51090-00</t>
        </is>
      </c>
      <c r="C25" t="inlineStr">
        <is>
          <t>Expansion Joints</t>
        </is>
      </c>
      <c r="D25" s="40" t="inlineStr">
        <is>
          <t>Seal Landing expansion joins</t>
        </is>
      </c>
      <c r="E25" s="121" t="inlineStr">
        <is>
          <t>GC</t>
        </is>
      </c>
      <c r="F25" t="inlineStr">
        <is>
          <t>Year 1</t>
        </is>
      </c>
      <c r="G25" s="3" t="n">
        <v>15000</v>
      </c>
      <c r="H25" s="3" t="n">
        <v>0</v>
      </c>
      <c r="I25" s="3">
        <f>G25-H25</f>
        <v/>
      </c>
      <c r="J25" s="99">
        <f>IF(G25=0,0,H25/G25)</f>
        <v/>
      </c>
      <c r="K25" s="122" t="n">
        <v>4</v>
      </c>
      <c r="L25" s="99">
        <f>MIN(J25,1)</f>
        <v/>
      </c>
      <c r="M25" t="inlineStr">
        <is>
          <t>Seal Landing expansion joins</t>
        </is>
      </c>
      <c r="N25">
        <f>IF(E25="GC","1st Call","Other")</f>
        <v/>
      </c>
      <c r="O25">
        <f>IF(L25&gt;=1,"Complete",IF(L25&gt;0,"In Progress","Not Started"))</f>
        <v/>
      </c>
      <c r="Q25">
        <f>IFERROR(MID($A$1,FIND(" acq",$A$1)-4,4)*1,"")</f>
        <v/>
      </c>
    </row>
    <row r="26">
      <c r="A26" s="123" t="n">
        <v>60</v>
      </c>
      <c r="B26" s="123" t="inlineStr">
        <is>
          <t>51062-00</t>
        </is>
      </c>
      <c r="C26" s="123" t="inlineStr">
        <is>
          <t>Pipe jacks / exterior vents</t>
        </is>
      </c>
      <c r="D26" s="124" t="inlineStr">
        <is>
          <t>Replace and seal damaged</t>
        </is>
      </c>
      <c r="E26" s="125" t="inlineStr">
        <is>
          <t>GC</t>
        </is>
      </c>
      <c r="F26" s="123" t="inlineStr">
        <is>
          <t>Year 1</t>
        </is>
      </c>
      <c r="G26" s="126" t="n">
        <v>15000</v>
      </c>
      <c r="H26" s="126" t="n">
        <v>0</v>
      </c>
      <c r="I26" s="126">
        <f>G26-H26</f>
        <v/>
      </c>
      <c r="J26" s="127">
        <f>IF(G26=0,0,H26/G26)</f>
        <v/>
      </c>
      <c r="K26" s="128" t="n">
        <v>4</v>
      </c>
      <c r="L26" s="127">
        <f>MIN(J26,1)</f>
        <v/>
      </c>
      <c r="M26" s="123" t="inlineStr">
        <is>
          <t>Replace and seal damaged</t>
        </is>
      </c>
      <c r="N26" s="123">
        <f>IF(E26="GC","1st Call","Other")</f>
        <v/>
      </c>
      <c r="O26" s="123">
        <f>IF(L26&gt;=1,"Complete",IF(L26&gt;0,"In Progress","Not Started"))</f>
        <v/>
      </c>
      <c r="P26" s="123" t="n"/>
      <c r="Q26" s="123">
        <f>IFERROR(MID($A$1,FIND(" acq",$A$1)-4,4)*1,"")</f>
        <v/>
      </c>
    </row>
    <row r="27">
      <c r="A27" t="n">
        <v>39</v>
      </c>
      <c r="B27" t="inlineStr">
        <is>
          <t>51090-00</t>
        </is>
      </c>
      <c r="C27" t="inlineStr">
        <is>
          <t>Concrete deck / floor fill</t>
        </is>
      </c>
      <c r="D27" s="40" t="inlineStr">
        <is>
          <t>Route and seal landings</t>
        </is>
      </c>
      <c r="E27" s="121" t="inlineStr">
        <is>
          <t>GC</t>
        </is>
      </c>
      <c r="F27" t="inlineStr">
        <is>
          <t>Year 1</t>
        </is>
      </c>
      <c r="G27" s="3" t="n">
        <v>14500</v>
      </c>
      <c r="H27" s="3" t="n">
        <v>0</v>
      </c>
      <c r="I27" s="3">
        <f>G27-H27</f>
        <v/>
      </c>
      <c r="J27" s="99">
        <f>IF(G27=0,0,H27/G27)</f>
        <v/>
      </c>
      <c r="K27" s="122" t="n">
        <v>4</v>
      </c>
      <c r="L27" s="99">
        <f>MIN(J27,1)</f>
        <v/>
      </c>
      <c r="M27" t="inlineStr">
        <is>
          <t>Route and seal landings</t>
        </is>
      </c>
      <c r="N27">
        <f>IF(E27="GC","1st Call","Other")</f>
        <v/>
      </c>
      <c r="O27">
        <f>IF(L27&gt;=1,"Complete",IF(L27&gt;0,"In Progress","Not Started"))</f>
        <v/>
      </c>
      <c r="Q27">
        <f>IFERROR(MID($A$1,FIND(" acq",$A$1)-4,4)*1,"")</f>
        <v/>
      </c>
      <c r="S27" s="134" t="n">
        <v>46556</v>
      </c>
    </row>
    <row r="28">
      <c r="A28" s="123" t="n">
        <v>32</v>
      </c>
      <c r="B28" s="123" t="inlineStr">
        <is>
          <t>51163-00</t>
        </is>
      </c>
      <c r="C28" s="123" t="inlineStr">
        <is>
          <t>Dumpster enclosures</t>
        </is>
      </c>
      <c r="D28" s="124" t="inlineStr">
        <is>
          <t>Tuck Point and Paint</t>
        </is>
      </c>
      <c r="E28" s="125" t="inlineStr">
        <is>
          <t>GC</t>
        </is>
      </c>
      <c r="F28" s="123" t="inlineStr">
        <is>
          <t>Year 1</t>
        </is>
      </c>
      <c r="G28" s="126" t="n">
        <v>12000</v>
      </c>
      <c r="H28" s="126" t="n">
        <v>0</v>
      </c>
      <c r="I28" s="126">
        <f>G28-H28</f>
        <v/>
      </c>
      <c r="J28" s="127">
        <f>IF(G28=0,0,H28/G28)</f>
        <v/>
      </c>
      <c r="K28" s="128" t="n">
        <v>4</v>
      </c>
      <c r="L28" s="127">
        <f>MIN(J28,1)</f>
        <v/>
      </c>
      <c r="M28" s="123" t="inlineStr">
        <is>
          <t>Tuck Point and Paint</t>
        </is>
      </c>
      <c r="N28" s="123">
        <f>IF(E28="GC","1st Call","Other")</f>
        <v/>
      </c>
      <c r="O28" s="123">
        <f>IF(L28&gt;=1,"Complete",IF(L28&gt;0,"In Progress","Not Started"))</f>
        <v/>
      </c>
      <c r="P28" s="123" t="n"/>
      <c r="Q28" s="123">
        <f>IFERROR(MID($A$1,FIND(" acq",$A$1)-4,4)*1,"")</f>
        <v/>
      </c>
    </row>
    <row r="29">
      <c r="A29" t="n">
        <v>58</v>
      </c>
      <c r="B29" t="inlineStr">
        <is>
          <t>51062-00</t>
        </is>
      </c>
      <c r="C29" t="inlineStr">
        <is>
          <t>Flashing</t>
        </is>
      </c>
      <c r="D29" s="40" t="inlineStr">
        <is>
          <t>Replace missing or damaged flashing</t>
        </is>
      </c>
      <c r="E29" s="121" t="inlineStr">
        <is>
          <t>GC</t>
        </is>
      </c>
      <c r="F29" t="inlineStr">
        <is>
          <t>Year 1</t>
        </is>
      </c>
      <c r="G29" s="3" t="n">
        <v>12000</v>
      </c>
      <c r="H29" s="3" t="n">
        <v>0</v>
      </c>
      <c r="I29" s="3">
        <f>G29-H29</f>
        <v/>
      </c>
      <c r="J29" s="99">
        <f>IF(G29=0,0,H29/G29)</f>
        <v/>
      </c>
      <c r="K29" s="122" t="n">
        <v>4</v>
      </c>
      <c r="L29" s="99">
        <f>MIN(J29,1)</f>
        <v/>
      </c>
      <c r="M29" t="inlineStr">
        <is>
          <t>Replace missing or damaged flashing</t>
        </is>
      </c>
      <c r="N29">
        <f>IF(E29="GC","1st Call","Other")</f>
        <v/>
      </c>
      <c r="O29">
        <f>IF(L29&gt;=1,"Complete",IF(L29&gt;0,"In Progress","Not Started"))</f>
        <v/>
      </c>
      <c r="Q29">
        <f>IFERROR(MID($A$1,FIND(" acq",$A$1)-4,4)*1,"")</f>
        <v/>
      </c>
    </row>
    <row r="30">
      <c r="A30" s="123" t="n">
        <v>59</v>
      </c>
      <c r="B30" s="123" t="inlineStr">
        <is>
          <t>51062-00</t>
        </is>
      </c>
      <c r="C30" s="123" t="inlineStr">
        <is>
          <t xml:space="preserve">Sealants &amp; caulking </t>
        </is>
      </c>
      <c r="D30" s="124" t="inlineStr"/>
      <c r="E30" s="125" t="inlineStr">
        <is>
          <t>GC</t>
        </is>
      </c>
      <c r="F30" s="123" t="inlineStr">
        <is>
          <t>Year 1</t>
        </is>
      </c>
      <c r="G30" s="126" t="n">
        <v>9000</v>
      </c>
      <c r="H30" s="126" t="n">
        <v>0</v>
      </c>
      <c r="I30" s="126">
        <f>G30-H30</f>
        <v/>
      </c>
      <c r="J30" s="127">
        <f>IF(G30=0,0,H30/G30)</f>
        <v/>
      </c>
      <c r="K30" s="128" t="n">
        <v>4</v>
      </c>
      <c r="L30" s="127">
        <f>MIN(J30,1)</f>
        <v/>
      </c>
      <c r="M30" s="123" t="n"/>
      <c r="N30" s="123">
        <f>IF(E30="GC","1st Call","Other")</f>
        <v/>
      </c>
      <c r="O30" s="123">
        <f>IF(L30&gt;=1,"Complete",IF(L30&gt;0,"In Progress","Not Started"))</f>
        <v/>
      </c>
      <c r="P30" s="123" t="n"/>
      <c r="Q30" s="123">
        <f>IFERROR(MID($A$1,FIND(" acq",$A$1)-4,4)*1,"")</f>
        <v/>
      </c>
    </row>
    <row r="31">
      <c r="A31" t="n">
        <v>151</v>
      </c>
      <c r="B31" t="inlineStr">
        <is>
          <t>51021-00</t>
        </is>
      </c>
      <c r="C31" t="inlineStr">
        <is>
          <t>Swimming pool coping and tile</t>
        </is>
      </c>
      <c r="D31" s="40" t="inlineStr">
        <is>
          <t>Replace deck-o-seal</t>
        </is>
      </c>
      <c r="E31" s="121" t="inlineStr">
        <is>
          <t>GC</t>
        </is>
      </c>
      <c r="F31" t="inlineStr">
        <is>
          <t>Year 1</t>
        </is>
      </c>
      <c r="G31" s="3" t="n">
        <v>8500</v>
      </c>
      <c r="H31" s="3" t="n">
        <v>0</v>
      </c>
      <c r="I31" s="3">
        <f>G31-H31</f>
        <v/>
      </c>
      <c r="J31" s="99">
        <f>IF(G31=0,0,H31/G31)</f>
        <v/>
      </c>
      <c r="K31" s="122" t="n">
        <v>4</v>
      </c>
      <c r="L31" s="99">
        <f>MIN(J31,1)</f>
        <v/>
      </c>
      <c r="M31" t="inlineStr">
        <is>
          <t>Replace deck-o-seal</t>
        </is>
      </c>
      <c r="N31">
        <f>IF(E31="GC","1st Call","Other")</f>
        <v/>
      </c>
      <c r="O31">
        <f>IF(L31&gt;=1,"Complete",IF(L31&gt;0,"In Progress","Not Started"))</f>
        <v/>
      </c>
      <c r="Q31">
        <f>IFERROR(MID($A$1,FIND(" acq",$A$1)-4,4)*1,"")</f>
        <v/>
      </c>
    </row>
    <row r="32">
      <c r="A32" s="123" t="n">
        <v>155</v>
      </c>
      <c r="B32" s="123" t="inlineStr">
        <is>
          <t>51076-00</t>
        </is>
      </c>
      <c r="C32" s="123" t="inlineStr">
        <is>
          <t>Swimming pool fencing / gates</t>
        </is>
      </c>
      <c r="D32" s="124" t="inlineStr">
        <is>
          <t>Repair pool gates</t>
        </is>
      </c>
      <c r="E32" s="125" t="inlineStr">
        <is>
          <t>GC</t>
        </is>
      </c>
      <c r="F32" s="123" t="inlineStr">
        <is>
          <t>Year 1</t>
        </is>
      </c>
      <c r="G32" s="126" t="n">
        <v>7600</v>
      </c>
      <c r="H32" s="126" t="n">
        <v>0</v>
      </c>
      <c r="I32" s="126">
        <f>G32-H32</f>
        <v/>
      </c>
      <c r="J32" s="127">
        <f>IF(G32=0,0,H32/G32)</f>
        <v/>
      </c>
      <c r="K32" s="128" t="n">
        <v>4</v>
      </c>
      <c r="L32" s="127">
        <f>MIN(J32,1)</f>
        <v/>
      </c>
      <c r="M32" s="123" t="inlineStr">
        <is>
          <t>Repair pool gates</t>
        </is>
      </c>
      <c r="N32" s="123">
        <f>IF(E32="GC","1st Call","Other")</f>
        <v/>
      </c>
      <c r="O32" s="123">
        <f>IF(L32&gt;=1,"Complete",IF(L32&gt;0,"In Progress","Not Started"))</f>
        <v/>
      </c>
      <c r="P32" s="123" t="n"/>
      <c r="Q32" s="123">
        <f>IFERROR(MID($A$1,FIND(" acq",$A$1)-4,4)*1,"")</f>
        <v/>
      </c>
    </row>
    <row r="33">
      <c r="A33" t="n">
        <v>18</v>
      </c>
      <c r="B33" t="inlineStr">
        <is>
          <t>51050-00</t>
        </is>
      </c>
      <c r="C33" t="inlineStr">
        <is>
          <t>Parking lot repairs</t>
        </is>
      </c>
      <c r="D33" s="40" t="inlineStr">
        <is>
          <t>Damaged asphalt pavement consisting of pocketed map cracking was observed west of buildings U and V and north of building R. Repairs are recommended.</t>
        </is>
      </c>
      <c r="E33" s="121" t="inlineStr">
        <is>
          <t>GC</t>
        </is>
      </c>
      <c r="F33" t="inlineStr">
        <is>
          <t>Year 1</t>
        </is>
      </c>
      <c r="G33" s="3" t="n">
        <v>7500</v>
      </c>
      <c r="H33" s="3" t="n">
        <v>0</v>
      </c>
      <c r="I33" s="3">
        <f>G33-H33</f>
        <v/>
      </c>
      <c r="J33" s="99">
        <f>IF(G33=0,0,H33/G33)</f>
        <v/>
      </c>
      <c r="K33" s="122" t="n">
        <v>4</v>
      </c>
      <c r="L33" s="99">
        <f>MIN(J33,1)</f>
        <v/>
      </c>
      <c r="M33" t="inlineStr">
        <is>
          <t>Damaged asphalt pavement consisting of pocketed map cracking was observed west of buildings U and V and north of building R. Repairs are recommended.</t>
        </is>
      </c>
      <c r="N33">
        <f>IF(E33="GC","1st Call","Other")</f>
        <v/>
      </c>
      <c r="O33">
        <f>IF(L33&gt;=1,"Complete",IF(L33&gt;0,"In Progress","Not Started"))</f>
        <v/>
      </c>
      <c r="Q33">
        <f>IFERROR(MID($A$1,FIND(" acq",$A$1)-4,4)*1,"")</f>
        <v/>
      </c>
      <c r="R33" t="inlineStr">
        <is>
          <t>Lender</t>
        </is>
      </c>
    </row>
    <row r="34">
      <c r="A34" s="123" t="n">
        <v>21</v>
      </c>
      <c r="B34" s="123" t="inlineStr">
        <is>
          <t>51091-00</t>
        </is>
      </c>
      <c r="C34" s="123" t="inlineStr">
        <is>
          <t>ADA parking &amp; ramps</t>
        </is>
      </c>
      <c r="D34" s="124" t="inlineStr">
        <is>
          <t>Repair ADA Ramps (2)</t>
        </is>
      </c>
      <c r="E34" s="125" t="inlineStr">
        <is>
          <t>GC</t>
        </is>
      </c>
      <c r="F34" s="123" t="inlineStr">
        <is>
          <t>Year 1</t>
        </is>
      </c>
      <c r="G34" s="126" t="n">
        <v>7500</v>
      </c>
      <c r="H34" s="126" t="n">
        <v>0</v>
      </c>
      <c r="I34" s="126">
        <f>G34-H34</f>
        <v/>
      </c>
      <c r="J34" s="127">
        <f>IF(G34=0,0,H34/G34)</f>
        <v/>
      </c>
      <c r="K34" s="128" t="n">
        <v>4</v>
      </c>
      <c r="L34" s="127">
        <f>MIN(J34,1)</f>
        <v/>
      </c>
      <c r="M34" s="123" t="inlineStr">
        <is>
          <t>Repair ADA Ramps (2)</t>
        </is>
      </c>
      <c r="N34" s="123">
        <f>IF(E34="GC","1st Call","Other")</f>
        <v/>
      </c>
      <c r="O34" s="123">
        <f>IF(L34&gt;=1,"Complete",IF(L34&gt;0,"In Progress","Not Started"))</f>
        <v/>
      </c>
      <c r="P34" s="123" t="n"/>
      <c r="Q34" s="123">
        <f>IFERROR(MID($A$1,FIND(" acq",$A$1)-4,4)*1,"")</f>
        <v/>
      </c>
    </row>
    <row r="35">
      <c r="A35" t="n">
        <v>83</v>
      </c>
      <c r="B35" t="inlineStr">
        <is>
          <t>51130-00</t>
        </is>
      </c>
      <c r="C35" t="inlineStr">
        <is>
          <t>Domestic water piping</t>
        </is>
      </c>
      <c r="D35" s="40" t="inlineStr">
        <is>
          <t>During site reconnaissance, management disclosed a variety of plumbing problems relating to sewer and supply piping. While no evidence of deterioration was observed, several tenants reported low pressure. Inspection of the water service and sanitary systems and repairs, as needed, by a qualified professional isrecommended. This estimated cost also includes an allowance for necessary repairs; however, the actual repair cost may vary depending on recommendations made.</t>
        </is>
      </c>
      <c r="E35" s="121" t="inlineStr">
        <is>
          <t>GC</t>
        </is>
      </c>
      <c r="F35" t="inlineStr">
        <is>
          <t>Year 1</t>
        </is>
      </c>
      <c r="G35" s="3" t="n">
        <v>7500</v>
      </c>
      <c r="H35" s="3" t="n">
        <v>0</v>
      </c>
      <c r="I35" s="3">
        <f>G35-H35</f>
        <v/>
      </c>
      <c r="J35" s="99">
        <f>IF(G35=0,0,H35/G35)</f>
        <v/>
      </c>
      <c r="K35" s="122" t="n">
        <v>4</v>
      </c>
      <c r="L35" s="99">
        <f>MIN(J35,1)</f>
        <v/>
      </c>
      <c r="M35" t="inlineStr">
        <is>
          <t>During site reconnaissance, management disclosed a variety of plumbing problems relating to sewer and supply piping. While no evidence of deterioration was observed, several tenants reported low press</t>
        </is>
      </c>
      <c r="N35">
        <f>IF(E35="GC","1st Call","Other")</f>
        <v/>
      </c>
      <c r="O35">
        <f>IF(L35&gt;=1,"Complete",IF(L35&gt;0,"In Progress","Not Started"))</f>
        <v/>
      </c>
      <c r="Q35">
        <f>IFERROR(MID($A$1,FIND(" acq",$A$1)-4,4)*1,"")</f>
        <v/>
      </c>
      <c r="R35" t="inlineStr">
        <is>
          <t>Lender</t>
        </is>
      </c>
      <c r="S35" s="134" t="n">
        <v>46371</v>
      </c>
    </row>
    <row r="36">
      <c r="A36" s="123" t="n">
        <v>101</v>
      </c>
      <c r="B36" s="123" t="inlineStr">
        <is>
          <t>51140-00</t>
        </is>
      </c>
      <c r="C36" s="123" t="inlineStr">
        <is>
          <t>Lighing controller system</t>
        </is>
      </c>
      <c r="D36" s="124" t="inlineStr">
        <is>
          <t>Inspect &amp; Replace</t>
        </is>
      </c>
      <c r="E36" s="125" t="inlineStr">
        <is>
          <t>GC</t>
        </is>
      </c>
      <c r="F36" s="123" t="inlineStr">
        <is>
          <t>Year 1</t>
        </is>
      </c>
      <c r="G36" s="126" t="n">
        <v>6800</v>
      </c>
      <c r="H36" s="126" t="n">
        <v>0</v>
      </c>
      <c r="I36" s="126">
        <f>G36-H36</f>
        <v/>
      </c>
      <c r="J36" s="127">
        <f>IF(G36=0,0,H36/G36)</f>
        <v/>
      </c>
      <c r="K36" s="128" t="n">
        <v>4</v>
      </c>
      <c r="L36" s="127">
        <f>MIN(J36,1)</f>
        <v/>
      </c>
      <c r="M36" s="123" t="inlineStr">
        <is>
          <t>Inspect &amp; Replace</t>
        </is>
      </c>
      <c r="N36" s="123">
        <f>IF(E36="GC","1st Call","Other")</f>
        <v/>
      </c>
      <c r="O36" s="123">
        <f>IF(L36&gt;=1,"Complete",IF(L36&gt;0,"In Progress","Not Started"))</f>
        <v/>
      </c>
      <c r="P36" s="123" t="n"/>
      <c r="Q36" s="123">
        <f>IFERROR(MID($A$1,FIND(" acq",$A$1)-4,4)*1,"")</f>
        <v/>
      </c>
    </row>
    <row r="37">
      <c r="A37" t="n">
        <v>17</v>
      </c>
      <c r="B37" t="inlineStr">
        <is>
          <t>51130-00</t>
        </is>
      </c>
      <c r="C37" t="inlineStr">
        <is>
          <t>Storm sewer piping and drains</t>
        </is>
      </c>
      <c r="D37" s="40" t="inlineStr">
        <is>
          <t>Clear yard drains</t>
        </is>
      </c>
      <c r="E37" s="121" t="inlineStr">
        <is>
          <t>GC</t>
        </is>
      </c>
      <c r="F37" t="inlineStr">
        <is>
          <t>Year 1</t>
        </is>
      </c>
      <c r="G37" s="3" t="n">
        <v>6500</v>
      </c>
      <c r="H37" s="3" t="n">
        <v>0</v>
      </c>
      <c r="I37" s="3">
        <f>G37-H37</f>
        <v/>
      </c>
      <c r="J37" s="99">
        <f>IF(G37=0,0,H37/G37)</f>
        <v/>
      </c>
      <c r="K37" s="122" t="n">
        <v>4</v>
      </c>
      <c r="L37" s="99">
        <f>MIN(J37,1)</f>
        <v/>
      </c>
      <c r="M37" t="inlineStr">
        <is>
          <t>Clear yard drains</t>
        </is>
      </c>
      <c r="N37">
        <f>IF(E37="GC","1st Call","Other")</f>
        <v/>
      </c>
      <c r="O37">
        <f>IF(L37&gt;=1,"Complete",IF(L37&gt;0,"In Progress","Not Started"))</f>
        <v/>
      </c>
      <c r="Q37">
        <f>IFERROR(MID($A$1,FIND(" acq",$A$1)-4,4)*1,"")</f>
        <v/>
      </c>
    </row>
    <row r="38">
      <c r="A38" s="123" t="n">
        <v>29</v>
      </c>
      <c r="B38" s="123" t="inlineStr">
        <is>
          <t>51045-00</t>
        </is>
      </c>
      <c r="C38" s="123" t="inlineStr">
        <is>
          <t>Landscape Cleanup &amp; Enhancements</t>
        </is>
      </c>
      <c r="D38" s="124" t="inlineStr">
        <is>
          <t>Volunteer tree landscaping was noted in close proximity to buildings within patio enclosures. Locations included but were not limited to west of building Q, south of building R, and west of building E. Removal of the vegetation is recommended.</t>
        </is>
      </c>
      <c r="E38" s="130" t="inlineStr">
        <is>
          <t>PMC</t>
        </is>
      </c>
      <c r="F38" s="123" t="inlineStr">
        <is>
          <t>Year 1</t>
        </is>
      </c>
      <c r="G38" s="126" t="n">
        <v>5000</v>
      </c>
      <c r="H38" s="126" t="n">
        <v>0</v>
      </c>
      <c r="I38" s="126">
        <f>G38-H38</f>
        <v/>
      </c>
      <c r="J38" s="127">
        <f>IF(G38=0,0,H38/G38)</f>
        <v/>
      </c>
      <c r="K38" s="128" t="inlineStr">
        <is>
          <t>N/A</t>
        </is>
      </c>
      <c r="L38" s="127">
        <f>MIN(J38,1)</f>
        <v/>
      </c>
      <c r="M38" s="123" t="inlineStr">
        <is>
          <t>Volunteer tree landscaping was noted in close proximity to buildings within patio enclosures. Locations included but were not limited to west of building Q, south of building R, and west of building E</t>
        </is>
      </c>
      <c r="N38" s="123">
        <f>IF(E38="GC","1st Call","Other")</f>
        <v/>
      </c>
      <c r="O38" s="123">
        <f>IF(L38&gt;=1,"Complete",IF(L38&gt;0,"In Progress","Not Started"))</f>
        <v/>
      </c>
      <c r="P38" s="123" t="n"/>
      <c r="Q38" s="123">
        <f>IFERROR(MID($A$1,FIND(" acq",$A$1)-4,4)*1,"")</f>
        <v/>
      </c>
      <c r="R38" t="inlineStr">
        <is>
          <t>Lender</t>
        </is>
      </c>
      <c r="S38" s="134" t="n">
        <v>46556</v>
      </c>
    </row>
    <row r="39">
      <c r="A39" t="n">
        <v>46</v>
      </c>
      <c r="B39" t="inlineStr">
        <is>
          <t>51076-00</t>
        </is>
      </c>
      <c r="C39" t="inlineStr">
        <is>
          <t>Patio Fence Enclosure</t>
        </is>
      </c>
      <c r="D39" s="40" t="inlineStr">
        <is>
          <t>Settlement and impact damage was noted at various patio enclosures throughout the site. Repairs are recommended.</t>
        </is>
      </c>
      <c r="E39" s="121" t="inlineStr">
        <is>
          <t>GC</t>
        </is>
      </c>
      <c r="F39" t="inlineStr">
        <is>
          <t>Year 1</t>
        </is>
      </c>
      <c r="G39" s="3" t="n">
        <v>5000</v>
      </c>
      <c r="H39" s="3" t="n">
        <v>0</v>
      </c>
      <c r="I39" s="3">
        <f>G39-H39</f>
        <v/>
      </c>
      <c r="J39" s="99">
        <f>IF(G39=0,0,H39/G39)</f>
        <v/>
      </c>
      <c r="K39" s="122" t="n">
        <v>4</v>
      </c>
      <c r="L39" s="99">
        <f>MIN(J39,1)</f>
        <v/>
      </c>
      <c r="M39" t="inlineStr">
        <is>
          <t>Settlement and impact damage was noted at various patio enclosures throughout the site. Repairs are recommended.</t>
        </is>
      </c>
      <c r="N39">
        <f>IF(E39="GC","1st Call","Other")</f>
        <v/>
      </c>
      <c r="O39">
        <f>IF(L39&gt;=1,"Complete",IF(L39&gt;0,"In Progress","Not Started"))</f>
        <v/>
      </c>
      <c r="Q39">
        <f>IFERROR(MID($A$1,FIND(" acq",$A$1)-4,4)*1,"")</f>
        <v/>
      </c>
      <c r="R39" t="inlineStr">
        <is>
          <t>Lender</t>
        </is>
      </c>
    </row>
    <row r="40">
      <c r="A40" s="123" t="n">
        <v>75</v>
      </c>
      <c r="B40" s="123" t="inlineStr">
        <is>
          <t>51073-00</t>
        </is>
      </c>
      <c r="C40" s="123" t="inlineStr">
        <is>
          <t>Storage room doors</t>
        </is>
      </c>
      <c r="D40" s="124" t="inlineStr">
        <is>
          <t>Replace 10 storage doors</t>
        </is>
      </c>
      <c r="E40" s="125" t="inlineStr">
        <is>
          <t>GC</t>
        </is>
      </c>
      <c r="F40" s="123" t="inlineStr">
        <is>
          <t>Year 1</t>
        </is>
      </c>
      <c r="G40" s="126" t="n">
        <v>5000</v>
      </c>
      <c r="H40" s="126" t="n">
        <v>0</v>
      </c>
      <c r="I40" s="126">
        <f>G40-H40</f>
        <v/>
      </c>
      <c r="J40" s="127">
        <f>IF(G40=0,0,H40/G40)</f>
        <v/>
      </c>
      <c r="K40" s="128" t="n">
        <v>4</v>
      </c>
      <c r="L40" s="127">
        <f>MIN(J40,1)</f>
        <v/>
      </c>
      <c r="M40" s="123" t="inlineStr">
        <is>
          <t>Replace 10 storage doors</t>
        </is>
      </c>
      <c r="N40" s="123">
        <f>IF(E40="GC","1st Call","Other")</f>
        <v/>
      </c>
      <c r="O40" s="123">
        <f>IF(L40&gt;=1,"Complete",IF(L40&gt;0,"In Progress","Not Started"))</f>
        <v/>
      </c>
      <c r="P40" s="123" t="n"/>
      <c r="Q40" s="123">
        <f>IFERROR(MID($A$1,FIND(" acq",$A$1)-4,4)*1,"")</f>
        <v/>
      </c>
    </row>
    <row r="41">
      <c r="A41" t="n">
        <v>143</v>
      </c>
      <c r="B41" t="inlineStr">
        <is>
          <t>51995-00</t>
        </is>
      </c>
      <c r="C41" t="inlineStr">
        <is>
          <t>Tools</t>
        </is>
      </c>
      <c r="D41" s="40" t="inlineStr">
        <is>
          <t>Various Tools for Maintenance Workshop</t>
        </is>
      </c>
      <c r="E41" s="129" t="inlineStr">
        <is>
          <t>PMC</t>
        </is>
      </c>
      <c r="F41" t="inlineStr">
        <is>
          <t>Year 1</t>
        </is>
      </c>
      <c r="G41" s="3" t="n">
        <v>5000</v>
      </c>
      <c r="H41" s="3" t="n">
        <v>0</v>
      </c>
      <c r="I41" s="3">
        <f>G41-H41</f>
        <v/>
      </c>
      <c r="J41" s="99">
        <f>IF(G41=0,0,H41/G41)</f>
        <v/>
      </c>
      <c r="K41" s="122" t="inlineStr">
        <is>
          <t>N/A</t>
        </is>
      </c>
      <c r="L41" s="99">
        <f>MIN(J41,1)</f>
        <v/>
      </c>
      <c r="M41" t="inlineStr">
        <is>
          <t>Various Tools for Maintenance Workshop</t>
        </is>
      </c>
      <c r="N41">
        <f>IF(E41="GC","1st Call","Other")</f>
        <v/>
      </c>
      <c r="O41">
        <f>IF(L41&gt;=1,"Complete",IF(L41&gt;0,"In Progress","Not Started"))</f>
        <v/>
      </c>
      <c r="Q41">
        <f>IFERROR(MID($A$1,FIND(" acq",$A$1)-4,4)*1,"")</f>
        <v/>
      </c>
    </row>
    <row r="42">
      <c r="A42" s="123" t="n">
        <v>153</v>
      </c>
      <c r="B42" s="123" t="inlineStr">
        <is>
          <t>51026-00</t>
        </is>
      </c>
      <c r="C42" s="123" t="inlineStr">
        <is>
          <t xml:space="preserve">Swimming pool pumps repair / replace </t>
        </is>
      </c>
      <c r="D42" s="124" t="inlineStr">
        <is>
          <t>Add vacume release device</t>
        </is>
      </c>
      <c r="E42" s="125" t="inlineStr">
        <is>
          <t>GC</t>
        </is>
      </c>
      <c r="F42" s="123" t="inlineStr">
        <is>
          <t>Year 1</t>
        </is>
      </c>
      <c r="G42" s="126" t="n">
        <v>4800</v>
      </c>
      <c r="H42" s="126" t="n">
        <v>0</v>
      </c>
      <c r="I42" s="126">
        <f>G42-H42</f>
        <v/>
      </c>
      <c r="J42" s="127">
        <f>IF(G42=0,0,H42/G42)</f>
        <v/>
      </c>
      <c r="K42" s="128" t="n">
        <v>4</v>
      </c>
      <c r="L42" s="127">
        <f>MIN(J42,1)</f>
        <v/>
      </c>
      <c r="M42" s="123" t="inlineStr">
        <is>
          <t>Add vacume release device</t>
        </is>
      </c>
      <c r="N42" s="123">
        <f>IF(E42="GC","1st Call","Other")</f>
        <v/>
      </c>
      <c r="O42" s="123">
        <f>IF(L42&gt;=1,"Complete",IF(L42&gt;0,"In Progress","Not Started"))</f>
        <v/>
      </c>
      <c r="P42" s="123" t="n"/>
      <c r="Q42" s="123">
        <f>IFERROR(MID($A$1,FIND(" acq",$A$1)-4,4)*1,"")</f>
        <v/>
      </c>
    </row>
    <row r="43">
      <c r="A43" t="n">
        <v>43</v>
      </c>
      <c r="B43" t="inlineStr">
        <is>
          <t>51070-00</t>
        </is>
      </c>
      <c r="C43" t="inlineStr">
        <is>
          <t>Repair exterior stair treads and stringers</t>
        </is>
      </c>
      <c r="D43" s="40" t="inlineStr">
        <is>
          <t>Replace 10 damaged stair treads and repair landings</t>
        </is>
      </c>
      <c r="E43" s="121" t="inlineStr">
        <is>
          <t>GC</t>
        </is>
      </c>
      <c r="F43" t="inlineStr">
        <is>
          <t>Year 1</t>
        </is>
      </c>
      <c r="G43" s="3" t="n">
        <v>3800</v>
      </c>
      <c r="H43" s="3" t="n">
        <v>0</v>
      </c>
      <c r="I43" s="3">
        <f>G43-H43</f>
        <v/>
      </c>
      <c r="J43" s="99">
        <f>IF(G43=0,0,H43/G43)</f>
        <v/>
      </c>
      <c r="K43" s="122" t="n">
        <v>4</v>
      </c>
      <c r="L43" s="99">
        <f>MIN(J43,1)</f>
        <v/>
      </c>
      <c r="M43" t="inlineStr">
        <is>
          <t>Replace 10 damaged stair treads and repair landings</t>
        </is>
      </c>
      <c r="N43">
        <f>IF(E43="GC","1st Call","Other")</f>
        <v/>
      </c>
      <c r="O43">
        <f>IF(L43&gt;=1,"Complete",IF(L43&gt;0,"In Progress","Not Started"))</f>
        <v/>
      </c>
      <c r="Q43">
        <f>IFERROR(MID($A$1,FIND(" acq",$A$1)-4,4)*1,"")</f>
        <v/>
      </c>
    </row>
    <row r="44">
      <c r="A44" s="123" t="n">
        <v>110</v>
      </c>
      <c r="B44" s="123" t="inlineStr">
        <is>
          <t>51160-00</t>
        </is>
      </c>
      <c r="C44" s="123" t="inlineStr">
        <is>
          <t>Common Area Accessibility</t>
        </is>
      </c>
      <c r="D44" s="124" t="inlineStr">
        <is>
          <t>ADA-compliant parking spaces are required to have an adjacent access aisle. Access aisles were not observed at the accessible parking spaces and inclusion is recommended. ADA-compliant door hardware was not observed at the community building entrance and inclusion is recommended.</t>
        </is>
      </c>
      <c r="E44" s="130" t="inlineStr">
        <is>
          <t>PMC</t>
        </is>
      </c>
      <c r="F44" s="123" t="inlineStr">
        <is>
          <t>Year 1</t>
        </is>
      </c>
      <c r="G44" s="126" t="n">
        <v>500</v>
      </c>
      <c r="H44" s="126" t="n">
        <v>0</v>
      </c>
      <c r="I44" s="126">
        <f>G44-H44</f>
        <v/>
      </c>
      <c r="J44" s="127">
        <f>IF(G44=0,0,H44/G44)</f>
        <v/>
      </c>
      <c r="K44" s="128" t="inlineStr">
        <is>
          <t>N/A</t>
        </is>
      </c>
      <c r="L44" s="127">
        <f>MIN(J44,1)</f>
        <v/>
      </c>
      <c r="M44" s="123" t="inlineStr">
        <is>
          <t>ADA-compliant parking spaces are required to have an adjacent access aisle. Access aisles were not observed at the accessible parking spaces and inclusion is recommended. ADA-compliant door hardware w</t>
        </is>
      </c>
      <c r="N44" s="123">
        <f>IF(E44="GC","1st Call","Other")</f>
        <v/>
      </c>
      <c r="O44" s="123">
        <f>IF(L44&gt;=1,"Complete",IF(L44&gt;0,"In Progress","Not Started"))</f>
        <v/>
      </c>
      <c r="P44" s="123" t="n"/>
      <c r="Q44" s="123">
        <f>IFERROR(MID($A$1,FIND(" acq",$A$1)-4,4)*1,"")</f>
        <v/>
      </c>
      <c r="R44" t="inlineStr">
        <is>
          <t>Lender</t>
        </is>
      </c>
    </row>
    <row r="45"/>
    <row r="46">
      <c r="C46" s="107" t="inlineStr">
        <is>
          <t>PROJECTS subtotal (excl. contingency/CM fee)</t>
        </is>
      </c>
      <c r="G46" s="108">
        <f>SUM(G5:G44)</f>
        <v/>
      </c>
      <c r="H46" s="108">
        <f>SUM(H5:H44)</f>
        <v/>
      </c>
      <c r="I46" s="108">
        <f>SUM(I5:I44)</f>
        <v/>
      </c>
      <c r="J46" s="99">
        <f>IF(G46=0,0,H46/G46)</f>
        <v/>
      </c>
      <c r="L46" s="99">
        <f>MIN(J46,1)</f>
        <v/>
      </c>
      <c r="O46">
        <f>IF(L46&gt;=1,"Complete",IF(L46&gt;0,"In Progress","Not Started"))</f>
        <v/>
      </c>
    </row>
    <row r="47"/>
    <row r="48">
      <c r="A48" t="n">
        <v>170</v>
      </c>
      <c r="B48" t="inlineStr">
        <is>
          <t>51990-00</t>
        </is>
      </c>
      <c r="C48" t="inlineStr">
        <is>
          <t>Contingency</t>
        </is>
      </c>
      <c r="D48" s="40" t="inlineStr"/>
      <c r="E48" s="129" t="inlineStr">
        <is>
          <t>CON</t>
        </is>
      </c>
      <c r="F48" s="102" t="inlineStr">
        <is>
          <t>Contingency</t>
        </is>
      </c>
      <c r="G48" s="3" t="n">
        <v>427584</v>
      </c>
      <c r="H48" s="3" t="n">
        <v>0</v>
      </c>
      <c r="I48" s="3">
        <f>G48-H48</f>
        <v/>
      </c>
      <c r="J48" s="99">
        <f>IF(G48=0,0,H48/G48)</f>
        <v/>
      </c>
      <c r="K48" s="122" t="inlineStr">
        <is>
          <t>N/A</t>
        </is>
      </c>
      <c r="L48" s="99">
        <f>MIN(J48,1)</f>
        <v/>
      </c>
      <c r="N48">
        <f>IF(E48="GC","1st Call","Other")</f>
        <v/>
      </c>
      <c r="O48">
        <f>IF(L48&gt;=1,"Complete",IF(L48&gt;0,"In Progress","Not Started"))</f>
        <v/>
      </c>
      <c r="Q48">
        <f>IFERROR(MID($A$1,FIND(" acq",$A$1)-4,4)*1,"")</f>
        <v/>
      </c>
    </row>
    <row r="49">
      <c r="A49" t="n">
        <v>171</v>
      </c>
      <c r="B49" t="inlineStr">
        <is>
          <t>51190-00</t>
        </is>
      </c>
      <c r="C49" t="inlineStr">
        <is>
          <t>Construction Management Fee</t>
        </is>
      </c>
      <c r="D49" s="40" t="inlineStr"/>
      <c r="E49" s="129" t="inlineStr">
        <is>
          <t>CMF</t>
        </is>
      </c>
      <c r="F49" s="102" t="inlineStr">
        <is>
          <t>CM Fee</t>
        </is>
      </c>
      <c r="G49" s="3" t="n">
        <v>158628</v>
      </c>
      <c r="H49" s="3" t="n">
        <v>0</v>
      </c>
      <c r="I49" s="3">
        <f>G49-H49</f>
        <v/>
      </c>
      <c r="J49" s="99">
        <f>IF(G49=0,0,H49/G49)</f>
        <v/>
      </c>
      <c r="K49" s="122" t="inlineStr">
        <is>
          <t>N/A</t>
        </is>
      </c>
      <c r="L49" s="99">
        <f>MIN(J49,1)</f>
        <v/>
      </c>
      <c r="N49">
        <f>IF(E49="GC","1st Call","Other")</f>
        <v/>
      </c>
      <c r="O49">
        <f>IF(L49&gt;=1,"Complete",IF(L49&gt;0,"In Progress","Not Started"))</f>
        <v/>
      </c>
      <c r="Q49">
        <f>IFERROR(MID($A$1,FIND(" acq",$A$1)-4,4)*1,"")</f>
        <v/>
      </c>
    </row>
  </sheetData>
  <dataValidations count="3">
    <dataValidation sqref="K5:K49" showDropDown="0" showInputMessage="0" showErrorMessage="0" allowBlank="1" type="list">
      <formula1>"4, 3, 2, 1, 0, N/A"</formula1>
    </dataValidation>
    <dataValidation sqref="N5:N44" showDropDown="0" showInputMessage="0" showErrorMessage="0" allowBlank="1" type="list">
      <formula1>"1st Call, Other"</formula1>
    </dataValidation>
    <dataValidation sqref="O5:O49" showDropDown="0" showInputMessage="0" showErrorMessage="0" allowBlank="1" type="list">
      <formula1>"Scoping, Not Started, Scheduling, Bidding, In Progress, Completed"</formula1>
    </dataValidation>
  </dataValidations>
  <hyperlinks>
    <hyperlink xmlns:r="http://schemas.openxmlformats.org/officeDocument/2006/relationships" ref="A2" r:id="rId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S42"/>
  <sheetViews>
    <sheetView workbookViewId="0">
      <selection activeCell="A1" sqref="A1"/>
    </sheetView>
  </sheetViews>
  <sheetFormatPr baseColWidth="8" defaultRowHeight="15"/>
  <cols>
    <col width="9.699999999999999" customWidth="1" min="1" max="1"/>
    <col width="13.6" customWidth="1" min="2" max="2"/>
    <col width="28.6" customWidth="1" min="3" max="3"/>
    <col width="50.3" customWidth="1" min="4" max="4"/>
    <col width="15.7" customWidth="1" min="5" max="5"/>
    <col width="13" customWidth="1" min="6" max="6"/>
    <col width="15.7" customWidth="1" min="7" max="7"/>
    <col width="13" customWidth="1" min="8" max="8"/>
    <col width="13" customWidth="1" min="9" max="9"/>
    <col width="15.7" customWidth="1" min="10" max="10"/>
    <col width="13" customWidth="1" min="11" max="11"/>
    <col width="13" customWidth="1" min="12" max="12"/>
    <col width="36.9" customWidth="1" min="13" max="13"/>
    <col width="15.7" customWidth="1" min="14" max="14"/>
    <col width="13" customWidth="1" min="15" max="15"/>
    <col width="33.6" customWidth="1" min="16" max="16"/>
    <col width="15.7" customWidth="1" min="17" max="17"/>
    <col width="14" customWidth="1" min="19" max="19"/>
  </cols>
  <sheetData>
    <row r="1">
      <c r="A1" s="118" t="inlineStr">
        <is>
          <t>Sunterra — 2026 acq · GC none ($0)</t>
        </is>
      </c>
      <c r="E1" s="119" t="inlineStr">
        <is>
          <t xml:space="preserve">Repair Reserve </t>
        </is>
      </c>
      <c r="F1" s="119" t="inlineStr">
        <is>
          <t>Lender Reserve</t>
        </is>
      </c>
      <c r="G1" s="119" t="inlineStr">
        <is>
          <t>Upper Tier</t>
        </is>
      </c>
    </row>
    <row r="2">
      <c r="A2" s="106" t="inlineStr">
        <is>
          <t>← Back</t>
        </is>
      </c>
    </row>
    <row r="3"/>
    <row r="4" ht="44.25" customHeight="1">
      <c r="A4" s="120" t="inlineStr">
        <is>
          <t>Row</t>
        </is>
      </c>
      <c r="B4" s="120" t="inlineStr">
        <is>
          <t>GL</t>
        </is>
      </c>
      <c r="C4" s="120" t="inlineStr">
        <is>
          <t>GL Name</t>
        </is>
      </c>
      <c r="D4" s="120" t="inlineStr">
        <is>
          <t>Scope of Work</t>
        </is>
      </c>
      <c r="E4" s="120" t="inlineStr">
        <is>
          <t>Responsible</t>
        </is>
      </c>
      <c r="F4" s="120" t="inlineStr">
        <is>
          <t>Capital Plan</t>
        </is>
      </c>
      <c r="G4" s="120" t="inlineStr">
        <is>
          <t>Budget</t>
        </is>
      </c>
      <c r="H4" s="120" t="inlineStr">
        <is>
          <t>Spend</t>
        </is>
      </c>
      <c r="I4" s="120" t="inlineStr">
        <is>
          <t>Remaining</t>
        </is>
      </c>
      <c r="J4" s="120" t="inlineStr">
        <is>
          <t>% Spent</t>
        </is>
      </c>
      <c r="K4" s="120" t="inlineStr">
        <is>
          <t>Draws 
Remaining</t>
        </is>
      </c>
      <c r="L4" s="120" t="inlineStr">
        <is>
          <t>Project %</t>
        </is>
      </c>
      <c r="M4" s="120" t="inlineStr">
        <is>
          <t>Budget Notes</t>
        </is>
      </c>
      <c r="N4" s="120" t="inlineStr">
        <is>
          <t>Vendor</t>
        </is>
      </c>
      <c r="O4" s="120" t="inlineStr">
        <is>
          <t>Status</t>
        </is>
      </c>
      <c r="P4" s="120" t="inlineStr">
        <is>
          <t>Status 
Comments</t>
        </is>
      </c>
      <c r="Q4" s="120" t="inlineStr">
        <is>
          <t>Capital
Year</t>
        </is>
      </c>
      <c r="R4" s="120" t="inlineStr">
        <is>
          <t>Mandate</t>
        </is>
      </c>
      <c r="S4" s="120" t="inlineStr">
        <is>
          <t>Lender Due Date</t>
        </is>
      </c>
    </row>
    <row r="5">
      <c r="A5" t="n">
        <v>52</v>
      </c>
      <c r="B5" t="n">
        <v>84433</v>
      </c>
      <c r="C5" t="inlineStr">
        <is>
          <t>Modified bitumen membrane repairs / replacement</t>
        </is>
      </c>
      <c r="D5" s="40" t="inlineStr">
        <is>
          <t>Modified bitumen membrane repairs / replacement</t>
        </is>
      </c>
      <c r="E5" s="121" t="inlineStr">
        <is>
          <t>GC</t>
        </is>
      </c>
      <c r="F5" t="inlineStr">
        <is>
          <t>Year 1</t>
        </is>
      </c>
      <c r="G5" s="3" t="n">
        <v>650000</v>
      </c>
      <c r="H5" s="3" t="n">
        <v>0</v>
      </c>
      <c r="I5" s="3">
        <f>G5-H5</f>
        <v/>
      </c>
      <c r="J5" s="99">
        <f>IF(G5=0,0,H5/G5)</f>
        <v/>
      </c>
      <c r="K5" s="122" t="n">
        <v>4</v>
      </c>
      <c r="L5" s="99">
        <f>MIN(J5,1)</f>
        <v/>
      </c>
      <c r="M5" t="inlineStr">
        <is>
          <t>Modified bitumen membrane repairs / replacement</t>
        </is>
      </c>
      <c r="N5">
        <f>IF(E5="GC","1st Call","Other")</f>
        <v/>
      </c>
      <c r="O5">
        <f>IF(L5&gt;=1,"Complete",IF(L5&gt;0,"In Progress","Not Started"))</f>
        <v/>
      </c>
      <c r="Q5">
        <f>IFERROR(MID($A$1,FIND(" acq",$A$1)-4,4)*1,"")</f>
        <v/>
      </c>
      <c r="R5" t="inlineStr">
        <is>
          <t>Lender</t>
        </is>
      </c>
      <c r="S5" s="134" t="n">
        <v>46550</v>
      </c>
    </row>
    <row r="6">
      <c r="A6" s="123" t="n">
        <v>26</v>
      </c>
      <c r="B6" s="123" t="n">
        <v>84434</v>
      </c>
      <c r="C6" s="123" t="inlineStr">
        <is>
          <t xml:space="preserve">Retaining walls </t>
        </is>
      </c>
      <c r="D6" s="124" t="inlineStr">
        <is>
          <t>Retaining walls</t>
        </is>
      </c>
      <c r="E6" s="125" t="inlineStr">
        <is>
          <t>GC</t>
        </is>
      </c>
      <c r="F6" s="123" t="inlineStr">
        <is>
          <t>Year 1</t>
        </is>
      </c>
      <c r="G6" s="126" t="n">
        <v>615000</v>
      </c>
      <c r="H6" s="126" t="n">
        <v>0</v>
      </c>
      <c r="I6" s="126">
        <f>G6-H6</f>
        <v/>
      </c>
      <c r="J6" s="127">
        <f>IF(G6=0,0,H6/G6)</f>
        <v/>
      </c>
      <c r="K6" s="128" t="n">
        <v>4</v>
      </c>
      <c r="L6" s="127">
        <f>MIN(J6,1)</f>
        <v/>
      </c>
      <c r="M6" s="123" t="inlineStr">
        <is>
          <t>Retaining walls</t>
        </is>
      </c>
      <c r="N6" s="123">
        <f>IF(E6="GC","1st Call","Other")</f>
        <v/>
      </c>
      <c r="O6" s="123">
        <f>IF(L6&gt;=1,"Complete",IF(L6&gt;0,"In Progress","Not Started"))</f>
        <v/>
      </c>
      <c r="P6" s="123" t="n"/>
      <c r="Q6" s="123">
        <f>IFERROR(MID($A$1,FIND(" acq",$A$1)-4,4)*1,"")</f>
        <v/>
      </c>
      <c r="R6" t="inlineStr">
        <is>
          <t>Lender</t>
        </is>
      </c>
      <c r="S6" s="134" t="n">
        <v>46550</v>
      </c>
    </row>
    <row r="7">
      <c r="A7" t="n">
        <v>19</v>
      </c>
      <c r="B7" t="n">
        <v>84204</v>
      </c>
      <c r="C7" t="inlineStr">
        <is>
          <t xml:space="preserve">Asphalt seal coating </t>
        </is>
      </c>
      <c r="D7" s="40" t="inlineStr">
        <is>
          <t>Asphalt seal coating</t>
        </is>
      </c>
      <c r="E7" s="121" t="inlineStr">
        <is>
          <t>GC</t>
        </is>
      </c>
      <c r="F7" t="inlineStr">
        <is>
          <t>Year 1</t>
        </is>
      </c>
      <c r="G7" s="3" t="n">
        <v>426300</v>
      </c>
      <c r="H7" s="3" t="n">
        <v>0</v>
      </c>
      <c r="I7" s="3">
        <f>G7-H7</f>
        <v/>
      </c>
      <c r="J7" s="99">
        <f>IF(G7=0,0,H7/G7)</f>
        <v/>
      </c>
      <c r="K7" s="122" t="n">
        <v>4</v>
      </c>
      <c r="L7" s="99">
        <f>MIN(J7,1)</f>
        <v/>
      </c>
      <c r="M7" t="inlineStr">
        <is>
          <t>Asphalt seal coating</t>
        </is>
      </c>
      <c r="N7">
        <f>IF(E7="GC","1st Call","Other")</f>
        <v/>
      </c>
      <c r="O7">
        <f>IF(L7&gt;=1,"Complete",IF(L7&gt;0,"In Progress","Not Started"))</f>
        <v/>
      </c>
      <c r="Q7">
        <f>IFERROR(MID($A$1,FIND(" acq",$A$1)-4,4)*1,"")</f>
        <v/>
      </c>
      <c r="R7" t="inlineStr">
        <is>
          <t>Lender</t>
        </is>
      </c>
      <c r="S7" s="134" t="n">
        <v>46550</v>
      </c>
    </row>
    <row r="8">
      <c r="A8" s="123" t="n">
        <v>69</v>
      </c>
      <c r="B8" s="123" t="n">
        <v>84101</v>
      </c>
      <c r="C8" s="123" t="inlineStr">
        <is>
          <t>Exterior paint</t>
        </is>
      </c>
      <c r="D8" s="124" t="inlineStr">
        <is>
          <t>Exterior paint</t>
        </is>
      </c>
      <c r="E8" s="125" t="inlineStr">
        <is>
          <t>GC</t>
        </is>
      </c>
      <c r="F8" s="123" t="inlineStr">
        <is>
          <t>Year 1</t>
        </is>
      </c>
      <c r="G8" s="126" t="n">
        <v>360000</v>
      </c>
      <c r="H8" s="126" t="n">
        <v>0</v>
      </c>
      <c r="I8" s="126">
        <f>G8-H8</f>
        <v/>
      </c>
      <c r="J8" s="127">
        <f>IF(G8=0,0,H8/G8)</f>
        <v/>
      </c>
      <c r="K8" s="128" t="n">
        <v>4</v>
      </c>
      <c r="L8" s="127">
        <f>MIN(J8,1)</f>
        <v/>
      </c>
      <c r="M8" s="123" t="inlineStr">
        <is>
          <t>Exterior paint</t>
        </is>
      </c>
      <c r="N8" s="123">
        <f>IF(E8="GC","1st Call","Other")</f>
        <v/>
      </c>
      <c r="O8" s="123">
        <f>IF(L8&gt;=1,"Complete",IF(L8&gt;0,"In Progress","Not Started"))</f>
        <v/>
      </c>
      <c r="P8" s="123" t="n"/>
      <c r="Q8" s="123">
        <f>IFERROR(MID($A$1,FIND(" acq",$A$1)-4,4)*1,"")</f>
        <v/>
      </c>
      <c r="R8" t="inlineStr">
        <is>
          <t>Lender</t>
        </is>
      </c>
      <c r="S8" s="134" t="n">
        <v>46365</v>
      </c>
    </row>
    <row r="9">
      <c r="A9" t="n">
        <v>21</v>
      </c>
      <c r="B9" t="n">
        <v>84201</v>
      </c>
      <c r="C9" t="inlineStr">
        <is>
          <t>ADA parking &amp; ramps</t>
        </is>
      </c>
      <c r="D9" s="40" t="inlineStr">
        <is>
          <t>ADA parking &amp; ramps</t>
        </is>
      </c>
      <c r="E9" s="121" t="inlineStr">
        <is>
          <t>GC</t>
        </is>
      </c>
      <c r="F9" t="inlineStr">
        <is>
          <t>Year 1</t>
        </is>
      </c>
      <c r="G9" s="3" t="n">
        <v>160000</v>
      </c>
      <c r="H9" s="3" t="n">
        <v>0</v>
      </c>
      <c r="I9" s="3">
        <f>G9-H9</f>
        <v/>
      </c>
      <c r="J9" s="99">
        <f>IF(G9=0,0,H9/G9)</f>
        <v/>
      </c>
      <c r="K9" s="122" t="n">
        <v>4</v>
      </c>
      <c r="L9" s="99">
        <f>MIN(J9,1)</f>
        <v/>
      </c>
      <c r="M9" t="inlineStr">
        <is>
          <t>ADA parking &amp; ramps</t>
        </is>
      </c>
      <c r="N9">
        <f>IF(E9="GC","1st Call","Other")</f>
        <v/>
      </c>
      <c r="O9">
        <f>IF(L9&gt;=1,"Complete",IF(L9&gt;0,"In Progress","Not Started"))</f>
        <v/>
      </c>
      <c r="Q9">
        <f>IFERROR(MID($A$1,FIND(" acq",$A$1)-4,4)*1,"")</f>
        <v/>
      </c>
    </row>
    <row r="10">
      <c r="A10" s="123" t="n">
        <v>67</v>
      </c>
      <c r="B10" s="123" t="n">
        <v>84206</v>
      </c>
      <c r="C10" s="123" t="inlineStr">
        <is>
          <t>Stucco repairs</t>
        </is>
      </c>
      <c r="D10" s="124" t="inlineStr">
        <is>
          <t>Stucco repairs</t>
        </is>
      </c>
      <c r="E10" s="125" t="inlineStr">
        <is>
          <t>GC</t>
        </is>
      </c>
      <c r="F10" s="123" t="inlineStr">
        <is>
          <t>Year 1</t>
        </is>
      </c>
      <c r="G10" s="126" t="n">
        <v>135500</v>
      </c>
      <c r="H10" s="126" t="n">
        <v>0</v>
      </c>
      <c r="I10" s="126">
        <f>G10-H10</f>
        <v/>
      </c>
      <c r="J10" s="127">
        <f>IF(G10=0,0,H10/G10)</f>
        <v/>
      </c>
      <c r="K10" s="128" t="n">
        <v>4</v>
      </c>
      <c r="L10" s="127">
        <f>MIN(J10,1)</f>
        <v/>
      </c>
      <c r="M10" s="123" t="inlineStr">
        <is>
          <t>Stucco repairs</t>
        </is>
      </c>
      <c r="N10" s="123">
        <f>IF(E10="GC","1st Call","Other")</f>
        <v/>
      </c>
      <c r="O10" s="123">
        <f>IF(L10&gt;=1,"Complete",IF(L10&gt;0,"In Progress","Not Started"))</f>
        <v/>
      </c>
      <c r="P10" s="123" t="n"/>
      <c r="Q10" s="123">
        <f>IFERROR(MID($A$1,FIND(" acq",$A$1)-4,4)*1,"")</f>
        <v/>
      </c>
    </row>
    <row r="11">
      <c r="A11" t="n">
        <v>114</v>
      </c>
      <c r="B11" t="n">
        <v>84304</v>
      </c>
      <c r="C11" t="inlineStr">
        <is>
          <t xml:space="preserve">Plumbing, kitchen and baths </t>
        </is>
      </c>
      <c r="D11" s="40" t="inlineStr">
        <is>
          <t>Plumbing, kitchen and baths</t>
        </is>
      </c>
      <c r="E11" s="129" t="inlineStr">
        <is>
          <t>PMC</t>
        </is>
      </c>
      <c r="F11" t="inlineStr">
        <is>
          <t>Year 1</t>
        </is>
      </c>
      <c r="G11" s="3" t="n">
        <v>124800</v>
      </c>
      <c r="H11" s="3" t="n">
        <v>0</v>
      </c>
      <c r="I11" s="3">
        <f>G11-H11</f>
        <v/>
      </c>
      <c r="J11" s="99">
        <f>IF(G11=0,0,H11/G11)</f>
        <v/>
      </c>
      <c r="K11" s="122" t="inlineStr">
        <is>
          <t>N/A</t>
        </is>
      </c>
      <c r="L11" s="99">
        <f>MIN(J11,1)</f>
        <v/>
      </c>
      <c r="M11" t="inlineStr">
        <is>
          <t>Plumbing, kitchen and baths</t>
        </is>
      </c>
      <c r="N11">
        <f>IF(E11="GC","1st Call","Other")</f>
        <v/>
      </c>
      <c r="O11">
        <f>IF(L11&gt;=1,"Complete",IF(L11&gt;0,"In Progress","Not Started"))</f>
        <v/>
      </c>
      <c r="Q11">
        <f>IFERROR(MID($A$1,FIND(" acq",$A$1)-4,4)*1,"")</f>
        <v/>
      </c>
    </row>
    <row r="12">
      <c r="A12" s="123" t="n">
        <v>27</v>
      </c>
      <c r="B12" s="123" t="n">
        <v>84435</v>
      </c>
      <c r="C12" s="123" t="inlineStr">
        <is>
          <t>Erosion control and drainage</t>
        </is>
      </c>
      <c r="D12" s="124" t="inlineStr">
        <is>
          <t>Erosion control and drainage</t>
        </is>
      </c>
      <c r="E12" s="125" t="inlineStr">
        <is>
          <t>GC</t>
        </is>
      </c>
      <c r="F12" s="123" t="inlineStr">
        <is>
          <t>Year 1</t>
        </is>
      </c>
      <c r="G12" s="126" t="n">
        <v>118500</v>
      </c>
      <c r="H12" s="126" t="n">
        <v>0</v>
      </c>
      <c r="I12" s="126">
        <f>G12-H12</f>
        <v/>
      </c>
      <c r="J12" s="127">
        <f>IF(G12=0,0,H12/G12)</f>
        <v/>
      </c>
      <c r="K12" s="128" t="n">
        <v>4</v>
      </c>
      <c r="L12" s="127">
        <f>MIN(J12,1)</f>
        <v/>
      </c>
      <c r="M12" s="123" t="inlineStr">
        <is>
          <t>Erosion control and drainage</t>
        </is>
      </c>
      <c r="N12" s="123">
        <f>IF(E12="GC","1st Call","Other")</f>
        <v/>
      </c>
      <c r="O12" s="123">
        <f>IF(L12&gt;=1,"Complete",IF(L12&gt;0,"In Progress","Not Started"))</f>
        <v/>
      </c>
      <c r="P12" s="123" t="n"/>
      <c r="Q12" s="123">
        <f>IFERROR(MID($A$1,FIND(" acq",$A$1)-4,4)*1,"")</f>
        <v/>
      </c>
    </row>
    <row r="13">
      <c r="A13" t="n">
        <v>40</v>
      </c>
      <c r="B13" t="n">
        <v>83170</v>
      </c>
      <c r="C13" t="inlineStr">
        <is>
          <t>Termite Remediation</t>
        </is>
      </c>
      <c r="D13" s="40" t="inlineStr">
        <is>
          <t>Termite Remediation</t>
        </is>
      </c>
      <c r="E13" s="129" t="inlineStr">
        <is>
          <t>Unmarked</t>
        </is>
      </c>
      <c r="F13" t="inlineStr">
        <is>
          <t>Year 1</t>
        </is>
      </c>
      <c r="G13" s="3" t="n">
        <v>114500</v>
      </c>
      <c r="H13" s="3" t="n">
        <v>0</v>
      </c>
      <c r="I13" s="3">
        <f>G13-H13</f>
        <v/>
      </c>
      <c r="J13" s="99">
        <f>IF(G13=0,0,H13/G13)</f>
        <v/>
      </c>
      <c r="K13" s="122" t="inlineStr">
        <is>
          <t>N/A</t>
        </is>
      </c>
      <c r="L13" s="99">
        <f>MIN(J13,1)</f>
        <v/>
      </c>
      <c r="M13" t="inlineStr">
        <is>
          <t>Termite Remediation</t>
        </is>
      </c>
      <c r="N13">
        <f>IF(E13="GC","1st Call","Other")</f>
        <v/>
      </c>
      <c r="O13">
        <f>IF(L13&gt;=1,"Complete",IF(L13&gt;0,"In Progress","Not Started"))</f>
        <v/>
      </c>
      <c r="Q13">
        <f>IFERROR(MID($A$1,FIND(" acq",$A$1)-4,4)*1,"")</f>
        <v/>
      </c>
    </row>
    <row r="14">
      <c r="A14" s="123" t="n">
        <v>161</v>
      </c>
      <c r="B14" s="123" t="n">
        <v>84130</v>
      </c>
      <c r="C14" s="123" t="inlineStr">
        <is>
          <t>Pet park / pet washing station</t>
        </is>
      </c>
      <c r="D14" s="124" t="inlineStr">
        <is>
          <t>Pet park / pet washing station</t>
        </is>
      </c>
      <c r="E14" s="125" t="inlineStr">
        <is>
          <t>GC</t>
        </is>
      </c>
      <c r="F14" s="123" t="inlineStr">
        <is>
          <t>Year 1</t>
        </is>
      </c>
      <c r="G14" s="126" t="n">
        <v>110000</v>
      </c>
      <c r="H14" s="126" t="n">
        <v>0</v>
      </c>
      <c r="I14" s="126">
        <f>G14-H14</f>
        <v/>
      </c>
      <c r="J14" s="127">
        <f>IF(G14=0,0,H14/G14)</f>
        <v/>
      </c>
      <c r="K14" s="128" t="n">
        <v>4</v>
      </c>
      <c r="L14" s="127">
        <f>MIN(J14,1)</f>
        <v/>
      </c>
      <c r="M14" s="123" t="inlineStr">
        <is>
          <t>Pet park / pet washing station</t>
        </is>
      </c>
      <c r="N14" s="123">
        <f>IF(E14="GC","1st Call","Other")</f>
        <v/>
      </c>
      <c r="O14" s="123">
        <f>IF(L14&gt;=1,"Complete",IF(L14&gt;0,"In Progress","Not Started"))</f>
        <v/>
      </c>
      <c r="P14" s="123" t="n"/>
      <c r="Q14" s="123">
        <f>IFERROR(MID($A$1,FIND(" acq",$A$1)-4,4)*1,"")</f>
        <v/>
      </c>
    </row>
    <row r="15">
      <c r="A15" t="n">
        <v>42</v>
      </c>
      <c r="B15" t="n">
        <v>84114</v>
      </c>
      <c r="C15" t="inlineStr">
        <is>
          <t>Repair exterior stair treads and stringers</t>
        </is>
      </c>
      <c r="D15" s="40" t="inlineStr">
        <is>
          <t>Repair exterior stair treads and stringers</t>
        </is>
      </c>
      <c r="E15" s="121" t="inlineStr">
        <is>
          <t>GC</t>
        </is>
      </c>
      <c r="F15" t="inlineStr">
        <is>
          <t>Year 1</t>
        </is>
      </c>
      <c r="G15" s="3" t="n">
        <v>102000</v>
      </c>
      <c r="H15" s="3" t="n">
        <v>0</v>
      </c>
      <c r="I15" s="3">
        <f>G15-H15</f>
        <v/>
      </c>
      <c r="J15" s="99">
        <f>IF(G15=0,0,H15/G15)</f>
        <v/>
      </c>
      <c r="K15" s="122" t="n">
        <v>4</v>
      </c>
      <c r="L15" s="99">
        <f>MIN(J15,1)</f>
        <v/>
      </c>
      <c r="M15" t="inlineStr">
        <is>
          <t>Repair exterior stair treads and stringers</t>
        </is>
      </c>
      <c r="N15">
        <f>IF(E15="GC","1st Call","Other")</f>
        <v/>
      </c>
      <c r="O15">
        <f>IF(L15&gt;=1,"Complete",IF(L15&gt;0,"In Progress","Not Started"))</f>
        <v/>
      </c>
      <c r="Q15">
        <f>IFERROR(MID($A$1,FIND(" acq",$A$1)-4,4)*1,"")</f>
        <v/>
      </c>
      <c r="R15" t="inlineStr">
        <is>
          <t>Lender</t>
        </is>
      </c>
      <c r="S15" s="134" t="n">
        <v>46365</v>
      </c>
    </row>
    <row r="16">
      <c r="A16" s="123" t="n">
        <v>22</v>
      </c>
      <c r="B16" s="123" t="n">
        <v>84221</v>
      </c>
      <c r="C16" s="123" t="inlineStr">
        <is>
          <t>Sidewalks and curbs</t>
        </is>
      </c>
      <c r="D16" s="124" t="inlineStr">
        <is>
          <t>Sidewalks and curbs</t>
        </is>
      </c>
      <c r="E16" s="125" t="inlineStr">
        <is>
          <t>GC</t>
        </is>
      </c>
      <c r="F16" s="123" t="inlineStr">
        <is>
          <t>Year 1</t>
        </is>
      </c>
      <c r="G16" s="126" t="n">
        <v>85500</v>
      </c>
      <c r="H16" s="126" t="n">
        <v>0</v>
      </c>
      <c r="I16" s="126">
        <f>G16-H16</f>
        <v/>
      </c>
      <c r="J16" s="127">
        <f>IF(G16=0,0,H16/G16)</f>
        <v/>
      </c>
      <c r="K16" s="128" t="n">
        <v>4</v>
      </c>
      <c r="L16" s="127">
        <f>MIN(J16,1)</f>
        <v/>
      </c>
      <c r="M16" s="123" t="inlineStr">
        <is>
          <t>Sidewalks and curbs</t>
        </is>
      </c>
      <c r="N16" s="123">
        <f>IF(E16="GC","1st Call","Other")</f>
        <v/>
      </c>
      <c r="O16" s="123">
        <f>IF(L16&gt;=1,"Complete",IF(L16&gt;0,"In Progress","Not Started"))</f>
        <v/>
      </c>
      <c r="P16" s="123" t="n"/>
      <c r="Q16" s="123">
        <f>IFERROR(MID($A$1,FIND(" acq",$A$1)-4,4)*1,"")</f>
        <v/>
      </c>
      <c r="R16" t="inlineStr">
        <is>
          <t>Lender</t>
        </is>
      </c>
      <c r="S16" s="134" t="n">
        <v>46245</v>
      </c>
    </row>
    <row r="17">
      <c r="A17" t="n">
        <v>30</v>
      </c>
      <c r="B17" t="n">
        <v>84300</v>
      </c>
      <c r="C17" t="inlineStr">
        <is>
          <t>Tree Trimming</t>
        </is>
      </c>
      <c r="D17" s="40" t="inlineStr">
        <is>
          <t>Tree Trimming</t>
        </is>
      </c>
      <c r="E17" s="129" t="inlineStr">
        <is>
          <t>PMC</t>
        </is>
      </c>
      <c r="F17" t="inlineStr">
        <is>
          <t>Year 1</t>
        </is>
      </c>
      <c r="G17" s="3" t="n">
        <v>75000</v>
      </c>
      <c r="H17" s="3" t="n">
        <v>0</v>
      </c>
      <c r="I17" s="3">
        <f>G17-H17</f>
        <v/>
      </c>
      <c r="J17" s="99">
        <f>IF(G17=0,0,H17/G17)</f>
        <v/>
      </c>
      <c r="K17" s="122" t="inlineStr">
        <is>
          <t>N/A</t>
        </is>
      </c>
      <c r="L17" s="99">
        <f>MIN(J17,1)</f>
        <v/>
      </c>
      <c r="M17" t="inlineStr">
        <is>
          <t>Tree Trimming</t>
        </is>
      </c>
      <c r="N17">
        <f>IF(E17="GC","1st Call","Other")</f>
        <v/>
      </c>
      <c r="O17">
        <f>IF(L17&gt;=1,"Complete",IF(L17&gt;0,"In Progress","Not Started"))</f>
        <v/>
      </c>
      <c r="Q17">
        <f>IFERROR(MID($A$1,FIND(" acq",$A$1)-4,4)*1,"")</f>
        <v/>
      </c>
    </row>
    <row r="18">
      <c r="A18" s="123" t="n">
        <v>101</v>
      </c>
      <c r="B18" s="123" t="n">
        <v>84112</v>
      </c>
      <c r="C18" s="123" t="inlineStr">
        <is>
          <t>Wall pack lighting</t>
        </is>
      </c>
      <c r="D18" s="124" t="inlineStr">
        <is>
          <t>Wall pack lighting</t>
        </is>
      </c>
      <c r="E18" s="125" t="inlineStr">
        <is>
          <t>GC</t>
        </is>
      </c>
      <c r="F18" s="123" t="inlineStr">
        <is>
          <t>Year 1</t>
        </is>
      </c>
      <c r="G18" s="126" t="n">
        <v>72500</v>
      </c>
      <c r="H18" s="126" t="n">
        <v>0</v>
      </c>
      <c r="I18" s="126">
        <f>G18-H18</f>
        <v/>
      </c>
      <c r="J18" s="127">
        <f>IF(G18=0,0,H18/G18)</f>
        <v/>
      </c>
      <c r="K18" s="128" t="n">
        <v>4</v>
      </c>
      <c r="L18" s="127">
        <f>MIN(J18,1)</f>
        <v/>
      </c>
      <c r="M18" s="123" t="inlineStr">
        <is>
          <t>Wall pack lighting</t>
        </is>
      </c>
      <c r="N18" s="123">
        <f>IF(E18="GC","1st Call","Other")</f>
        <v/>
      </c>
      <c r="O18" s="123">
        <f>IF(L18&gt;=1,"Complete",IF(L18&gt;0,"In Progress","Not Started"))</f>
        <v/>
      </c>
      <c r="P18" s="123" t="n"/>
      <c r="Q18" s="123">
        <f>IFERROR(MID($A$1,FIND(" acq",$A$1)-4,4)*1,"")</f>
        <v/>
      </c>
    </row>
    <row r="19">
      <c r="A19" t="n">
        <v>20</v>
      </c>
      <c r="B19" t="n">
        <v>84201</v>
      </c>
      <c r="C19" t="inlineStr">
        <is>
          <t>Stripe Parking</t>
        </is>
      </c>
      <c r="D19" s="40" t="inlineStr">
        <is>
          <t>Stripe Parking</t>
        </is>
      </c>
      <c r="E19" s="121" t="inlineStr">
        <is>
          <t>GC</t>
        </is>
      </c>
      <c r="F19" t="inlineStr">
        <is>
          <t>Year 1</t>
        </is>
      </c>
      <c r="G19" s="3" t="n">
        <v>51450</v>
      </c>
      <c r="H19" s="3" t="n">
        <v>0</v>
      </c>
      <c r="I19" s="3">
        <f>G19-H19</f>
        <v/>
      </c>
      <c r="J19" s="99">
        <f>IF(G19=0,0,H19/G19)</f>
        <v/>
      </c>
      <c r="K19" s="122" t="n">
        <v>4</v>
      </c>
      <c r="L19" s="99">
        <f>MIN(J19,1)</f>
        <v/>
      </c>
      <c r="M19" t="inlineStr">
        <is>
          <t>Stripe Parking</t>
        </is>
      </c>
      <c r="N19">
        <f>IF(E19="GC","1st Call","Other")</f>
        <v/>
      </c>
      <c r="O19">
        <f>IF(L19&gt;=1,"Complete",IF(L19&gt;0,"In Progress","Not Started"))</f>
        <v/>
      </c>
      <c r="Q19">
        <f>IFERROR(MID($A$1,FIND(" acq",$A$1)-4,4)*1,"")</f>
        <v/>
      </c>
    </row>
    <row r="20">
      <c r="A20" s="123" t="n">
        <v>29</v>
      </c>
      <c r="B20" s="123" t="n">
        <v>84303</v>
      </c>
      <c r="C20" s="123" t="inlineStr">
        <is>
          <t>Landscape Cleanup &amp; Enhancements</t>
        </is>
      </c>
      <c r="D20" s="124" t="inlineStr">
        <is>
          <t>Landscape Cleanup &amp; Enhancements</t>
        </is>
      </c>
      <c r="E20" s="125" t="inlineStr">
        <is>
          <t>GC</t>
        </is>
      </c>
      <c r="F20" s="123" t="inlineStr">
        <is>
          <t>Year 1</t>
        </is>
      </c>
      <c r="G20" s="126" t="n">
        <v>50000</v>
      </c>
      <c r="H20" s="126" t="n">
        <v>0</v>
      </c>
      <c r="I20" s="126">
        <f>G20-H20</f>
        <v/>
      </c>
      <c r="J20" s="127">
        <f>IF(G20=0,0,H20/G20)</f>
        <v/>
      </c>
      <c r="K20" s="128" t="n">
        <v>4</v>
      </c>
      <c r="L20" s="127">
        <f>MIN(J20,1)</f>
        <v/>
      </c>
      <c r="M20" s="123" t="inlineStr">
        <is>
          <t>Landscape Cleanup &amp; Enhancements</t>
        </is>
      </c>
      <c r="N20" s="123">
        <f>IF(E20="GC","1st Call","Other")</f>
        <v/>
      </c>
      <c r="O20" s="123">
        <f>IF(L20&gt;=1,"Complete",IF(L20&gt;0,"In Progress","Not Started"))</f>
        <v/>
      </c>
      <c r="P20" s="123" t="n"/>
      <c r="Q20" s="123">
        <f>IFERROR(MID($A$1,FIND(" acq",$A$1)-4,4)*1,"")</f>
        <v/>
      </c>
    </row>
    <row r="21">
      <c r="A21" t="n">
        <v>43</v>
      </c>
      <c r="B21" t="n">
        <v>84121</v>
      </c>
      <c r="C21" t="inlineStr">
        <is>
          <t>Repair exterior stair railings</t>
        </is>
      </c>
      <c r="D21" s="40" t="inlineStr">
        <is>
          <t>Repair exterior stair railings</t>
        </is>
      </c>
      <c r="E21" s="121" t="inlineStr">
        <is>
          <t>GC</t>
        </is>
      </c>
      <c r="F21" t="inlineStr">
        <is>
          <t>Year 1</t>
        </is>
      </c>
      <c r="G21" s="3" t="n">
        <v>48500</v>
      </c>
      <c r="H21" s="3" t="n">
        <v>0</v>
      </c>
      <c r="I21" s="3">
        <f>G21-H21</f>
        <v/>
      </c>
      <c r="J21" s="99">
        <f>IF(G21=0,0,H21/G21)</f>
        <v/>
      </c>
      <c r="K21" s="122" t="n">
        <v>4</v>
      </c>
      <c r="L21" s="99">
        <f>MIN(J21,1)</f>
        <v/>
      </c>
      <c r="M21" t="inlineStr">
        <is>
          <t>Repair exterior stair railings</t>
        </is>
      </c>
      <c r="N21">
        <f>IF(E21="GC","1st Call","Other")</f>
        <v/>
      </c>
      <c r="O21">
        <f>IF(L21&gt;=1,"Complete",IF(L21&gt;0,"In Progress","Not Started"))</f>
        <v/>
      </c>
      <c r="Q21">
        <f>IFERROR(MID($A$1,FIND(" acq",$A$1)-4,4)*1,"")</f>
        <v/>
      </c>
    </row>
    <row r="22">
      <c r="A22" s="123" t="n">
        <v>149</v>
      </c>
      <c r="B22" s="123" t="n">
        <v>84095</v>
      </c>
      <c r="C22" s="123" t="inlineStr">
        <is>
          <t>Swimming pool resurface</t>
        </is>
      </c>
      <c r="D22" s="124" t="inlineStr">
        <is>
          <t>Swimming pool resurface</t>
        </is>
      </c>
      <c r="E22" s="125" t="inlineStr">
        <is>
          <t>GC</t>
        </is>
      </c>
      <c r="F22" s="123" t="inlineStr">
        <is>
          <t>Year 1</t>
        </is>
      </c>
      <c r="G22" s="126" t="n">
        <v>46000</v>
      </c>
      <c r="H22" s="126" t="n">
        <v>0</v>
      </c>
      <c r="I22" s="126">
        <f>G22-H22</f>
        <v/>
      </c>
      <c r="J22" s="127">
        <f>IF(G22=0,0,H22/G22)</f>
        <v/>
      </c>
      <c r="K22" s="128" t="n">
        <v>4</v>
      </c>
      <c r="L22" s="127">
        <f>MIN(J22,1)</f>
        <v/>
      </c>
      <c r="M22" s="123" t="inlineStr">
        <is>
          <t>Swimming pool resurface</t>
        </is>
      </c>
      <c r="N22" s="123">
        <f>IF(E22="GC","1st Call","Other")</f>
        <v/>
      </c>
      <c r="O22" s="123">
        <f>IF(L22&gt;=1,"Complete",IF(L22&gt;0,"In Progress","Not Started"))</f>
        <v/>
      </c>
      <c r="P22" s="123" t="n"/>
      <c r="Q22" s="123">
        <f>IFERROR(MID($A$1,FIND(" acq",$A$1)-4,4)*1,"")</f>
        <v/>
      </c>
    </row>
    <row r="23">
      <c r="A23" t="n">
        <v>17</v>
      </c>
      <c r="B23" t="n">
        <v>84385</v>
      </c>
      <c r="C23" t="inlineStr">
        <is>
          <t>Sewer Systems</t>
        </is>
      </c>
      <c r="D23" s="40" t="inlineStr">
        <is>
          <t>Sewer Systems</t>
        </is>
      </c>
      <c r="E23" s="121" t="inlineStr">
        <is>
          <t>GC</t>
        </is>
      </c>
      <c r="F23" t="inlineStr">
        <is>
          <t>Year 1</t>
        </is>
      </c>
      <c r="G23" s="3" t="n">
        <v>45000</v>
      </c>
      <c r="H23" s="3" t="n">
        <v>0</v>
      </c>
      <c r="I23" s="3">
        <f>G23-H23</f>
        <v/>
      </c>
      <c r="J23" s="99">
        <f>IF(G23=0,0,H23/G23)</f>
        <v/>
      </c>
      <c r="K23" s="122" t="n">
        <v>4</v>
      </c>
      <c r="L23" s="99">
        <f>MIN(J23,1)</f>
        <v/>
      </c>
      <c r="M23" t="inlineStr">
        <is>
          <t>Sewer Systems</t>
        </is>
      </c>
      <c r="N23">
        <f>IF(E23="GC","1st Call","Other")</f>
        <v/>
      </c>
      <c r="O23">
        <f>IF(L23&gt;=1,"Complete",IF(L23&gt;0,"In Progress","Not Started"))</f>
        <v/>
      </c>
      <c r="Q23">
        <f>IFERROR(MID($A$1,FIND(" acq",$A$1)-4,4)*1,"")</f>
        <v/>
      </c>
    </row>
    <row r="24">
      <c r="A24" s="123" t="n">
        <v>154</v>
      </c>
      <c r="B24" s="123" t="n">
        <v>84095</v>
      </c>
      <c r="C24" s="123" t="inlineStr">
        <is>
          <t>Swimming pool fencing / gates</t>
        </is>
      </c>
      <c r="D24" s="124" t="inlineStr">
        <is>
          <t>Swimming pool fencing / gates</t>
        </is>
      </c>
      <c r="E24" s="125" t="inlineStr">
        <is>
          <t>GC</t>
        </is>
      </c>
      <c r="F24" s="123" t="inlineStr">
        <is>
          <t>Year 1</t>
        </is>
      </c>
      <c r="G24" s="126" t="n">
        <v>42800</v>
      </c>
      <c r="H24" s="126" t="n">
        <v>0</v>
      </c>
      <c r="I24" s="126">
        <f>G24-H24</f>
        <v/>
      </c>
      <c r="J24" s="127">
        <f>IF(G24=0,0,H24/G24)</f>
        <v/>
      </c>
      <c r="K24" s="128" t="n">
        <v>4</v>
      </c>
      <c r="L24" s="127">
        <f>MIN(J24,1)</f>
        <v/>
      </c>
      <c r="M24" s="123" t="inlineStr">
        <is>
          <t>Swimming pool fencing / gates</t>
        </is>
      </c>
      <c r="N24" s="123">
        <f>IF(E24="GC","1st Call","Other")</f>
        <v/>
      </c>
      <c r="O24" s="123">
        <f>IF(L24&gt;=1,"Complete",IF(L24&gt;0,"In Progress","Not Started"))</f>
        <v/>
      </c>
      <c r="P24" s="123" t="n"/>
      <c r="Q24" s="123">
        <f>IFERROR(MID($A$1,FIND(" acq",$A$1)-4,4)*1,"")</f>
        <v/>
      </c>
    </row>
    <row r="25">
      <c r="A25" t="n">
        <v>58</v>
      </c>
      <c r="B25" t="n">
        <v>84202</v>
      </c>
      <c r="C25" t="inlineStr">
        <is>
          <t xml:space="preserve">Sealants &amp; caulking </t>
        </is>
      </c>
      <c r="D25" s="40" t="inlineStr">
        <is>
          <t>Sealants &amp; caulking</t>
        </is>
      </c>
      <c r="E25" s="121" t="inlineStr">
        <is>
          <t>GC</t>
        </is>
      </c>
      <c r="F25" t="inlineStr">
        <is>
          <t>Year 1</t>
        </is>
      </c>
      <c r="G25" s="3" t="n">
        <v>37500</v>
      </c>
      <c r="H25" s="3" t="n">
        <v>0</v>
      </c>
      <c r="I25" s="3">
        <f>G25-H25</f>
        <v/>
      </c>
      <c r="J25" s="99">
        <f>IF(G25=0,0,H25/G25)</f>
        <v/>
      </c>
      <c r="K25" s="122" t="n">
        <v>4</v>
      </c>
      <c r="L25" s="99">
        <f>MIN(J25,1)</f>
        <v/>
      </c>
      <c r="M25" t="inlineStr">
        <is>
          <t>Sealants &amp; caulking</t>
        </is>
      </c>
      <c r="N25">
        <f>IF(E25="GC","1st Call","Other")</f>
        <v/>
      </c>
      <c r="O25">
        <f>IF(L25&gt;=1,"Complete",IF(L25&gt;0,"In Progress","Not Started"))</f>
        <v/>
      </c>
      <c r="Q25">
        <f>IFERROR(MID($A$1,FIND(" acq",$A$1)-4,4)*1,"")</f>
        <v/>
      </c>
    </row>
    <row r="26">
      <c r="A26" s="123" t="n">
        <v>25</v>
      </c>
      <c r="B26" s="123" t="n">
        <v>84205</v>
      </c>
      <c r="C26" s="123" t="inlineStr">
        <is>
          <t>Site perimeter fencing</t>
        </is>
      </c>
      <c r="D26" s="124" t="inlineStr">
        <is>
          <t>Site perimeter fencing</t>
        </is>
      </c>
      <c r="E26" s="125" t="inlineStr">
        <is>
          <t>GC</t>
        </is>
      </c>
      <c r="F26" s="123" t="inlineStr">
        <is>
          <t>Year 1</t>
        </is>
      </c>
      <c r="G26" s="126" t="n">
        <v>35000</v>
      </c>
      <c r="H26" s="126" t="n">
        <v>0</v>
      </c>
      <c r="I26" s="126">
        <f>G26-H26</f>
        <v/>
      </c>
      <c r="J26" s="127">
        <f>IF(G26=0,0,H26/G26)</f>
        <v/>
      </c>
      <c r="K26" s="128" t="n">
        <v>4</v>
      </c>
      <c r="L26" s="127">
        <f>MIN(J26,1)</f>
        <v/>
      </c>
      <c r="M26" s="123" t="inlineStr">
        <is>
          <t>Site perimeter fencing</t>
        </is>
      </c>
      <c r="N26" s="123">
        <f>IF(E26="GC","1st Call","Other")</f>
        <v/>
      </c>
      <c r="O26" s="123">
        <f>IF(L26&gt;=1,"Complete",IF(L26&gt;0,"In Progress","Not Started"))</f>
        <v/>
      </c>
      <c r="P26" s="123" t="n"/>
      <c r="Q26" s="123">
        <f>IFERROR(MID($A$1,FIND(" acq",$A$1)-4,4)*1,"")</f>
        <v/>
      </c>
      <c r="R26" t="inlineStr">
        <is>
          <t>Lender</t>
        </is>
      </c>
      <c r="S26" s="134" t="n">
        <v>46550</v>
      </c>
    </row>
    <row r="27">
      <c r="A27" t="n">
        <v>28</v>
      </c>
      <c r="B27" t="n">
        <v>84302</v>
      </c>
      <c r="C27" t="inlineStr">
        <is>
          <t>Landscape irrigation</t>
        </is>
      </c>
      <c r="D27" s="40" t="inlineStr">
        <is>
          <t>Landscape irrigation</t>
        </is>
      </c>
      <c r="E27" s="129" t="inlineStr">
        <is>
          <t>PMC</t>
        </is>
      </c>
      <c r="F27" t="inlineStr">
        <is>
          <t>Year 1</t>
        </is>
      </c>
      <c r="G27" s="3" t="n">
        <v>35000</v>
      </c>
      <c r="H27" s="3" t="n">
        <v>0</v>
      </c>
      <c r="I27" s="3">
        <f>G27-H27</f>
        <v/>
      </c>
      <c r="J27" s="99">
        <f>IF(G27=0,0,H27/G27)</f>
        <v/>
      </c>
      <c r="K27" s="122" t="inlineStr">
        <is>
          <t>N/A</t>
        </is>
      </c>
      <c r="L27" s="99">
        <f>MIN(J27,1)</f>
        <v/>
      </c>
      <c r="M27" t="inlineStr">
        <is>
          <t>Landscape irrigation</t>
        </is>
      </c>
      <c r="N27">
        <f>IF(E27="GC","1st Call","Other")</f>
        <v/>
      </c>
      <c r="O27">
        <f>IF(L27&gt;=1,"Complete",IF(L27&gt;0,"In Progress","Not Started"))</f>
        <v/>
      </c>
      <c r="Q27">
        <f>IFERROR(MID($A$1,FIND(" acq",$A$1)-4,4)*1,"")</f>
        <v/>
      </c>
    </row>
    <row r="28">
      <c r="A28" s="123" t="n">
        <v>46</v>
      </c>
      <c r="B28" s="123" t="n">
        <v>84102</v>
      </c>
      <c r="C28" s="123" t="inlineStr">
        <is>
          <t>Expansion Joints</t>
        </is>
      </c>
      <c r="D28" s="124" t="inlineStr">
        <is>
          <t>Expansion Joints</t>
        </is>
      </c>
      <c r="E28" s="125" t="inlineStr">
        <is>
          <t>GC</t>
        </is>
      </c>
      <c r="F28" s="123" t="inlineStr">
        <is>
          <t>Year 1</t>
        </is>
      </c>
      <c r="G28" s="126" t="n">
        <v>32500</v>
      </c>
      <c r="H28" s="126" t="n">
        <v>0</v>
      </c>
      <c r="I28" s="126">
        <f>G28-H28</f>
        <v/>
      </c>
      <c r="J28" s="127">
        <f>IF(G28=0,0,H28/G28)</f>
        <v/>
      </c>
      <c r="K28" s="128" t="n">
        <v>4</v>
      </c>
      <c r="L28" s="127">
        <f>MIN(J28,1)</f>
        <v/>
      </c>
      <c r="M28" s="123" t="inlineStr">
        <is>
          <t>Expansion Joints</t>
        </is>
      </c>
      <c r="N28" s="123">
        <f>IF(E28="GC","1st Call","Other")</f>
        <v/>
      </c>
      <c r="O28" s="123">
        <f>IF(L28&gt;=1,"Complete",IF(L28&gt;0,"In Progress","Not Started"))</f>
        <v/>
      </c>
      <c r="P28" s="123" t="n"/>
      <c r="Q28" s="123">
        <f>IFERROR(MID($A$1,FIND(" acq",$A$1)-4,4)*1,"")</f>
        <v/>
      </c>
    </row>
    <row r="29">
      <c r="A29" t="n">
        <v>157</v>
      </c>
      <c r="B29" t="n">
        <v>84203</v>
      </c>
      <c r="C29" t="inlineStr">
        <is>
          <t>Grills</t>
        </is>
      </c>
      <c r="D29" s="40" t="inlineStr">
        <is>
          <t>Grills</t>
        </is>
      </c>
      <c r="E29" s="121" t="inlineStr">
        <is>
          <t>GC</t>
        </is>
      </c>
      <c r="F29" t="inlineStr">
        <is>
          <t>Year 1</t>
        </is>
      </c>
      <c r="G29" s="3" t="n">
        <v>30000</v>
      </c>
      <c r="H29" s="3" t="n">
        <v>0</v>
      </c>
      <c r="I29" s="3">
        <f>G29-H29</f>
        <v/>
      </c>
      <c r="J29" s="99">
        <f>IF(G29=0,0,H29/G29)</f>
        <v/>
      </c>
      <c r="K29" s="122" t="n">
        <v>4</v>
      </c>
      <c r="L29" s="99">
        <f>MIN(J29,1)</f>
        <v/>
      </c>
      <c r="M29" t="inlineStr">
        <is>
          <t>Grills</t>
        </is>
      </c>
      <c r="N29">
        <f>IF(E29="GC","1st Call","Other")</f>
        <v/>
      </c>
      <c r="O29">
        <f>IF(L29&gt;=1,"Complete",IF(L29&gt;0,"In Progress","Not Started"))</f>
        <v/>
      </c>
      <c r="Q29">
        <f>IFERROR(MID($A$1,FIND(" acq",$A$1)-4,4)*1,"")</f>
        <v/>
      </c>
    </row>
    <row r="30">
      <c r="A30" s="123" t="n">
        <v>160</v>
      </c>
      <c r="B30" s="123" t="n">
        <v>84340</v>
      </c>
      <c r="C30" s="123" t="inlineStr">
        <is>
          <t>Playground area and equipment</t>
        </is>
      </c>
      <c r="D30" s="124" t="inlineStr">
        <is>
          <t>Playground area and equipment</t>
        </is>
      </c>
      <c r="E30" s="125" t="inlineStr">
        <is>
          <t>GC</t>
        </is>
      </c>
      <c r="F30" s="123" t="inlineStr">
        <is>
          <t>Year 1</t>
        </is>
      </c>
      <c r="G30" s="126" t="n">
        <v>30000</v>
      </c>
      <c r="H30" s="126" t="n">
        <v>0</v>
      </c>
      <c r="I30" s="126">
        <f>G30-H30</f>
        <v/>
      </c>
      <c r="J30" s="127">
        <f>IF(G30=0,0,H30/G30)</f>
        <v/>
      </c>
      <c r="K30" s="128" t="n">
        <v>4</v>
      </c>
      <c r="L30" s="127">
        <f>MIN(J30,1)</f>
        <v/>
      </c>
      <c r="M30" s="123" t="inlineStr">
        <is>
          <t>Playground area and equipment</t>
        </is>
      </c>
      <c r="N30" s="123">
        <f>IF(E30="GC","1st Call","Other")</f>
        <v/>
      </c>
      <c r="O30" s="123">
        <f>IF(L30&gt;=1,"Complete",IF(L30&gt;0,"In Progress","Not Started"))</f>
        <v/>
      </c>
      <c r="P30" s="123" t="n"/>
      <c r="Q30" s="123">
        <f>IFERROR(MID($A$1,FIND(" acq",$A$1)-4,4)*1,"")</f>
        <v/>
      </c>
    </row>
    <row r="31">
      <c r="A31" t="n">
        <v>39</v>
      </c>
      <c r="B31" t="n">
        <v>84104</v>
      </c>
      <c r="C31" t="inlineStr">
        <is>
          <t>Concrete deck / floor fill</t>
        </is>
      </c>
      <c r="D31" s="40" t="inlineStr">
        <is>
          <t>Concrete deck / floor fill</t>
        </is>
      </c>
      <c r="E31" s="121" t="inlineStr">
        <is>
          <t>GC</t>
        </is>
      </c>
      <c r="F31" t="inlineStr">
        <is>
          <t>Year 1</t>
        </is>
      </c>
      <c r="G31" s="3" t="n">
        <v>25000</v>
      </c>
      <c r="H31" s="3" t="n">
        <v>0</v>
      </c>
      <c r="I31" s="3">
        <f>G31-H31</f>
        <v/>
      </c>
      <c r="J31" s="99">
        <f>IF(G31=0,0,H31/G31)</f>
        <v/>
      </c>
      <c r="K31" s="122" t="n">
        <v>4</v>
      </c>
      <c r="L31" s="99">
        <f>MIN(J31,1)</f>
        <v/>
      </c>
      <c r="M31" t="inlineStr">
        <is>
          <t>Concrete deck / floor fill</t>
        </is>
      </c>
      <c r="N31">
        <f>IF(E31="GC","1st Call","Other")</f>
        <v/>
      </c>
      <c r="O31">
        <f>IF(L31&gt;=1,"Complete",IF(L31&gt;0,"In Progress","Not Started"))</f>
        <v/>
      </c>
      <c r="Q31">
        <f>IFERROR(MID($A$1,FIND(" acq",$A$1)-4,4)*1,"")</f>
        <v/>
      </c>
    </row>
    <row r="32">
      <c r="A32" s="123" t="n">
        <v>56</v>
      </c>
      <c r="B32" s="123" t="n">
        <v>84202</v>
      </c>
      <c r="C32" s="123" t="inlineStr">
        <is>
          <t>Gutters &amp; downspouts</t>
        </is>
      </c>
      <c r="D32" s="124" t="inlineStr">
        <is>
          <t>Gutters &amp; downspouts</t>
        </is>
      </c>
      <c r="E32" s="125" t="inlineStr">
        <is>
          <t>GC</t>
        </is>
      </c>
      <c r="F32" s="123" t="inlineStr">
        <is>
          <t>Year 1</t>
        </is>
      </c>
      <c r="G32" s="126" t="n">
        <v>18500</v>
      </c>
      <c r="H32" s="126" t="n">
        <v>0</v>
      </c>
      <c r="I32" s="126">
        <f>G32-H32</f>
        <v/>
      </c>
      <c r="J32" s="127">
        <f>IF(G32=0,0,H32/G32)</f>
        <v/>
      </c>
      <c r="K32" s="128" t="n">
        <v>4</v>
      </c>
      <c r="L32" s="127">
        <f>MIN(J32,1)</f>
        <v/>
      </c>
      <c r="M32" s="123" t="inlineStr">
        <is>
          <t>Gutters &amp; downspouts</t>
        </is>
      </c>
      <c r="N32" s="123">
        <f>IF(E32="GC","1st Call","Other")</f>
        <v/>
      </c>
      <c r="O32" s="123">
        <f>IF(L32&gt;=1,"Complete",IF(L32&gt;0,"In Progress","Not Started"))</f>
        <v/>
      </c>
      <c r="P32" s="123" t="n"/>
      <c r="Q32" s="123">
        <f>IFERROR(MID($A$1,FIND(" acq",$A$1)-4,4)*1,"")</f>
        <v/>
      </c>
    </row>
    <row r="33">
      <c r="A33" t="n">
        <v>24</v>
      </c>
      <c r="B33" t="n">
        <v>84275</v>
      </c>
      <c r="C33" t="inlineStr">
        <is>
          <t>Controlled access gates</t>
        </is>
      </c>
      <c r="D33" s="40" t="inlineStr">
        <is>
          <t>Controlled access gates</t>
        </is>
      </c>
      <c r="E33" s="121" t="inlineStr">
        <is>
          <t>GC</t>
        </is>
      </c>
      <c r="F33" t="inlineStr">
        <is>
          <t>Year 1</t>
        </is>
      </c>
      <c r="G33" s="3" t="n">
        <v>15000</v>
      </c>
      <c r="H33" s="3" t="n">
        <v>0</v>
      </c>
      <c r="I33" s="3">
        <f>G33-H33</f>
        <v/>
      </c>
      <c r="J33" s="99">
        <f>IF(G33=0,0,H33/G33)</f>
        <v/>
      </c>
      <c r="K33" s="122" t="n">
        <v>4</v>
      </c>
      <c r="L33" s="99">
        <f>MIN(J33,1)</f>
        <v/>
      </c>
      <c r="M33" t="inlineStr">
        <is>
          <t>Controlled access gates</t>
        </is>
      </c>
      <c r="N33">
        <f>IF(E33="GC","1st Call","Other")</f>
        <v/>
      </c>
      <c r="O33">
        <f>IF(L33&gt;=1,"Complete",IF(L33&gt;0,"In Progress","Not Started"))</f>
        <v/>
      </c>
      <c r="Q33">
        <f>IFERROR(MID($A$1,FIND(" acq",$A$1)-4,4)*1,"")</f>
        <v/>
      </c>
    </row>
    <row r="34">
      <c r="A34" s="123" t="n">
        <v>155</v>
      </c>
      <c r="B34" s="123" t="n">
        <v>84360</v>
      </c>
      <c r="C34" s="123" t="inlineStr">
        <is>
          <t>Pool furniture</t>
        </is>
      </c>
      <c r="D34" s="124" t="inlineStr">
        <is>
          <t>Pool furniture</t>
        </is>
      </c>
      <c r="E34" s="130" t="inlineStr">
        <is>
          <t>PMC</t>
        </is>
      </c>
      <c r="F34" s="123" t="inlineStr">
        <is>
          <t>Year 1</t>
        </is>
      </c>
      <c r="G34" s="126" t="n">
        <v>15000</v>
      </c>
      <c r="H34" s="126" t="n">
        <v>0</v>
      </c>
      <c r="I34" s="126">
        <f>G34-H34</f>
        <v/>
      </c>
      <c r="J34" s="127">
        <f>IF(G34=0,0,H34/G34)</f>
        <v/>
      </c>
      <c r="K34" s="128" t="inlineStr">
        <is>
          <t>N/A</t>
        </is>
      </c>
      <c r="L34" s="127">
        <f>MIN(J34,1)</f>
        <v/>
      </c>
      <c r="M34" s="123" t="inlineStr">
        <is>
          <t>Pool furniture</t>
        </is>
      </c>
      <c r="N34" s="123">
        <f>IF(E34="GC","1st Call","Other")</f>
        <v/>
      </c>
      <c r="O34" s="123">
        <f>IF(L34&gt;=1,"Complete",IF(L34&gt;0,"In Progress","Not Started"))</f>
        <v/>
      </c>
      <c r="P34" s="123" t="n"/>
      <c r="Q34" s="123">
        <f>IFERROR(MID($A$1,FIND(" acq",$A$1)-4,4)*1,"")</f>
        <v/>
      </c>
    </row>
    <row r="35">
      <c r="A35" t="n">
        <v>32</v>
      </c>
      <c r="B35" t="n">
        <v>84111</v>
      </c>
      <c r="C35" t="inlineStr">
        <is>
          <t>Dumpster enclosures</t>
        </is>
      </c>
      <c r="D35" s="40" t="inlineStr">
        <is>
          <t>Dumpster enclosures</t>
        </is>
      </c>
      <c r="E35" s="121" t="inlineStr">
        <is>
          <t>GC</t>
        </is>
      </c>
      <c r="F35" t="inlineStr">
        <is>
          <t>Year 1</t>
        </is>
      </c>
      <c r="G35" s="3" t="n">
        <v>13500</v>
      </c>
      <c r="H35" s="3" t="n">
        <v>0</v>
      </c>
      <c r="I35" s="3">
        <f>G35-H35</f>
        <v/>
      </c>
      <c r="J35" s="99">
        <f>IF(G35=0,0,H35/G35)</f>
        <v/>
      </c>
      <c r="K35" s="122" t="n">
        <v>4</v>
      </c>
      <c r="L35" s="99">
        <f>MIN(J35,1)</f>
        <v/>
      </c>
      <c r="M35" t="inlineStr">
        <is>
          <t>Dumpster enclosures</t>
        </is>
      </c>
      <c r="N35">
        <f>IF(E35="GC","1st Call","Other")</f>
        <v/>
      </c>
      <c r="O35">
        <f>IF(L35&gt;=1,"Complete",IF(L35&gt;0,"In Progress","Not Started"))</f>
        <v/>
      </c>
      <c r="Q35">
        <f>IFERROR(MID($A$1,FIND(" acq",$A$1)-4,4)*1,"")</f>
        <v/>
      </c>
      <c r="R35" t="inlineStr">
        <is>
          <t>Lender</t>
        </is>
      </c>
      <c r="S35" s="134" t="n">
        <v>46550</v>
      </c>
    </row>
    <row r="36">
      <c r="A36" s="123" t="n">
        <v>151</v>
      </c>
      <c r="B36" s="123" t="n">
        <v>84095</v>
      </c>
      <c r="C36" s="123" t="inlineStr">
        <is>
          <t>Swimming pool deck</t>
        </is>
      </c>
      <c r="D36" s="124" t="inlineStr">
        <is>
          <t>Swimming pool deck</t>
        </is>
      </c>
      <c r="E36" s="125" t="inlineStr">
        <is>
          <t>GC</t>
        </is>
      </c>
      <c r="F36" s="123" t="inlineStr">
        <is>
          <t>Year 1</t>
        </is>
      </c>
      <c r="G36" s="126" t="n">
        <v>13500</v>
      </c>
      <c r="H36" s="126" t="n">
        <v>0</v>
      </c>
      <c r="I36" s="126">
        <f>G36-H36</f>
        <v/>
      </c>
      <c r="J36" s="127">
        <f>IF(G36=0,0,H36/G36)</f>
        <v/>
      </c>
      <c r="K36" s="128" t="n">
        <v>4</v>
      </c>
      <c r="L36" s="127">
        <f>MIN(J36,1)</f>
        <v/>
      </c>
      <c r="M36" s="123" t="inlineStr">
        <is>
          <t>Swimming pool deck</t>
        </is>
      </c>
      <c r="N36" s="123">
        <f>IF(E36="GC","1st Call","Other")</f>
        <v/>
      </c>
      <c r="O36" s="123">
        <f>IF(L36&gt;=1,"Complete",IF(L36&gt;0,"In Progress","Not Started"))</f>
        <v/>
      </c>
      <c r="P36" s="123" t="n"/>
      <c r="Q36" s="123">
        <f>IFERROR(MID($A$1,FIND(" acq",$A$1)-4,4)*1,"")</f>
        <v/>
      </c>
    </row>
    <row r="37">
      <c r="A37" t="n">
        <v>97</v>
      </c>
      <c r="B37" t="n">
        <v>84210</v>
      </c>
      <c r="C37" t="inlineStr">
        <is>
          <t>Electrical distribution - exterior</t>
        </is>
      </c>
      <c r="D37" s="40" t="inlineStr">
        <is>
          <t>Electrical distribution - exterior</t>
        </is>
      </c>
      <c r="E37" s="121" t="inlineStr">
        <is>
          <t>GC</t>
        </is>
      </c>
      <c r="F37" t="inlineStr">
        <is>
          <t>Year 1</t>
        </is>
      </c>
      <c r="G37" s="3" t="n">
        <v>13000</v>
      </c>
      <c r="H37" s="3" t="n">
        <v>0</v>
      </c>
      <c r="I37" s="3">
        <f>G37-H37</f>
        <v/>
      </c>
      <c r="J37" s="99">
        <f>IF(G37=0,0,H37/G37)</f>
        <v/>
      </c>
      <c r="K37" s="122" t="n">
        <v>4</v>
      </c>
      <c r="L37" s="99">
        <f>MIN(J37,1)</f>
        <v/>
      </c>
      <c r="M37" t="inlineStr">
        <is>
          <t>Electrical distribution - exterior</t>
        </is>
      </c>
      <c r="N37">
        <f>IF(E37="GC","1st Call","Other")</f>
        <v/>
      </c>
      <c r="O37">
        <f>IF(L37&gt;=1,"Complete",IF(L37&gt;0,"In Progress","Not Started"))</f>
        <v/>
      </c>
      <c r="Q37">
        <f>IFERROR(MID($A$1,FIND(" acq",$A$1)-4,4)*1,"")</f>
        <v/>
      </c>
    </row>
    <row r="38">
      <c r="A38" s="123" t="n">
        <v>72</v>
      </c>
      <c r="B38" s="123" t="n">
        <v>84215</v>
      </c>
      <c r="C38" s="123" t="inlineStr">
        <is>
          <t>Replace unit entry doors - exterior</t>
        </is>
      </c>
      <c r="D38" s="124" t="inlineStr">
        <is>
          <t>Replace unit entry doors - exterior</t>
        </is>
      </c>
      <c r="E38" s="130" t="inlineStr">
        <is>
          <t>PMC</t>
        </is>
      </c>
      <c r="F38" s="123" t="inlineStr">
        <is>
          <t>Year 1</t>
        </is>
      </c>
      <c r="G38" s="126" t="n">
        <v>5000</v>
      </c>
      <c r="H38" s="126" t="n">
        <v>0</v>
      </c>
      <c r="I38" s="126">
        <f>G38-H38</f>
        <v/>
      </c>
      <c r="J38" s="127">
        <f>IF(G38=0,0,H38/G38)</f>
        <v/>
      </c>
      <c r="K38" s="128" t="inlineStr">
        <is>
          <t>N/A</t>
        </is>
      </c>
      <c r="L38" s="127">
        <f>MIN(J38,1)</f>
        <v/>
      </c>
      <c r="M38" s="123" t="inlineStr">
        <is>
          <t>Replace unit entry doors - exterior</t>
        </is>
      </c>
      <c r="N38" s="123">
        <f>IF(E38="GC","1st Call","Other")</f>
        <v/>
      </c>
      <c r="O38" s="123">
        <f>IF(L38&gt;=1,"Complete",IF(L38&gt;0,"In Progress","Not Started"))</f>
        <v/>
      </c>
      <c r="P38" s="123" t="n"/>
      <c r="Q38" s="123">
        <f>IFERROR(MID($A$1,FIND(" acq",$A$1)-4,4)*1,"")</f>
        <v/>
      </c>
      <c r="R38" t="inlineStr">
        <is>
          <t>Lender</t>
        </is>
      </c>
      <c r="S38" s="134" t="n">
        <v>46550</v>
      </c>
    </row>
    <row r="39"/>
    <row r="40">
      <c r="C40" s="107" t="inlineStr">
        <is>
          <t>PROJECTS subtotal (excl. contingency/CM fee)</t>
        </is>
      </c>
      <c r="G40" s="108">
        <f>SUM(G5:G38)</f>
        <v/>
      </c>
      <c r="H40" s="108">
        <f>SUM(H5:H38)</f>
        <v/>
      </c>
      <c r="I40" s="108">
        <f>SUM(I5:I38)</f>
        <v/>
      </c>
      <c r="J40" s="99">
        <f>IF(G40=0,0,H40/G40)</f>
        <v/>
      </c>
      <c r="L40" s="99">
        <f>MIN(J40,1)</f>
        <v/>
      </c>
      <c r="O40">
        <f>IF(L40&gt;=1,"Complete",IF(L40&gt;0,"In Progress","Not Started"))</f>
        <v/>
      </c>
    </row>
    <row r="41"/>
    <row r="42">
      <c r="A42" t="n">
        <v>170</v>
      </c>
      <c r="B42" t="n">
        <v>85305</v>
      </c>
      <c r="C42" t="inlineStr">
        <is>
          <t>Construction Management</t>
        </is>
      </c>
      <c r="D42" s="40" t="inlineStr">
        <is>
          <t>Construction Management</t>
        </is>
      </c>
      <c r="E42" s="129" t="inlineStr">
        <is>
          <t>CMF</t>
        </is>
      </c>
      <c r="F42" s="102" t="inlineStr">
        <is>
          <t>CM Fee</t>
        </is>
      </c>
      <c r="G42" s="3" t="n">
        <v>188630</v>
      </c>
      <c r="H42" s="3" t="n">
        <v>0</v>
      </c>
      <c r="I42" s="3">
        <f>G42-H42</f>
        <v/>
      </c>
      <c r="J42" s="99">
        <f>IF(G42=0,0,H42/G42)</f>
        <v/>
      </c>
      <c r="K42" s="122" t="inlineStr">
        <is>
          <t>N/A</t>
        </is>
      </c>
      <c r="L42" s="99">
        <f>MIN(J42,1)</f>
        <v/>
      </c>
      <c r="M42" t="inlineStr">
        <is>
          <t>Construction Management</t>
        </is>
      </c>
      <c r="N42">
        <f>IF(E42="GC","1st Call","Other")</f>
        <v/>
      </c>
      <c r="O42">
        <f>IF(L42&gt;=1,"Complete",IF(L42&gt;0,"In Progress","Not Started"))</f>
        <v/>
      </c>
      <c r="Q42">
        <f>IFERROR(MID($A$1,FIND(" acq",$A$1)-4,4)*1,"")</f>
        <v/>
      </c>
    </row>
  </sheetData>
  <dataValidations count="3">
    <dataValidation sqref="K5:K42" showDropDown="0" showInputMessage="0" showErrorMessage="0" allowBlank="1" type="list">
      <formula1>"4, 3, 2, 1, 0, N/A"</formula1>
    </dataValidation>
    <dataValidation sqref="N5:N38" showDropDown="0" showInputMessage="0" showErrorMessage="0" allowBlank="1" type="list">
      <formula1>"1st Call, Other"</formula1>
    </dataValidation>
    <dataValidation sqref="O5:O42" showDropDown="0" showInputMessage="0" showErrorMessage="0" allowBlank="1" type="list">
      <formula1>"Scoping, Not Started, Scheduling, Bidding, In Progress, Completed"</formula1>
    </dataValidation>
  </dataValidations>
  <hyperlinks>
    <hyperlink xmlns:r="http://schemas.openxmlformats.org/officeDocument/2006/relationships" ref="A2" r:id="rId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9.699999999999999" customWidth="1" min="1" max="1"/>
    <col width="13.6" customWidth="1" min="2" max="2"/>
    <col width="28.6" customWidth="1" min="3" max="3"/>
    <col width="50.3" customWidth="1" min="4" max="4"/>
    <col width="15.7" customWidth="1" min="5" max="5"/>
    <col width="13" customWidth="1" min="6" max="6"/>
    <col width="15.7" customWidth="1" min="7" max="7"/>
    <col width="13" customWidth="1" min="8" max="8"/>
    <col width="13" customWidth="1" min="9" max="9"/>
    <col width="15.7" customWidth="1" min="10" max="10"/>
    <col width="13" customWidth="1" min="11" max="11"/>
    <col width="13" customWidth="1" min="12" max="12"/>
    <col width="36.9" customWidth="1" min="13" max="13"/>
    <col width="15.7" customWidth="1" min="14" max="14"/>
    <col width="13" customWidth="1" min="15" max="15"/>
    <col width="33.6" customWidth="1" min="16" max="16"/>
    <col width="15.7" customWidth="1" min="17" max="17"/>
    <col width="14" customWidth="1" min="19" max="19"/>
  </cols>
  <sheetData>
    <row r="1">
      <c r="A1" s="118" t="inlineStr">
        <is>
          <t>Santa Lucia — 2026 acq · GC none ($0)</t>
        </is>
      </c>
      <c r="E1" s="119" t="inlineStr">
        <is>
          <t xml:space="preserve">Repair Reserve </t>
        </is>
      </c>
      <c r="F1" s="119" t="inlineStr">
        <is>
          <t>Lender Reserve</t>
        </is>
      </c>
      <c r="G1" s="119" t="inlineStr">
        <is>
          <t>Upper Tier</t>
        </is>
      </c>
    </row>
    <row r="2">
      <c r="A2" s="106" t="inlineStr">
        <is>
          <t>← Back</t>
        </is>
      </c>
    </row>
    <row r="3"/>
    <row r="4" ht="44.25" customHeight="1">
      <c r="A4" s="120" t="inlineStr">
        <is>
          <t>Row</t>
        </is>
      </c>
      <c r="B4" s="120" t="inlineStr">
        <is>
          <t>GL</t>
        </is>
      </c>
      <c r="C4" s="120" t="inlineStr">
        <is>
          <t>GL Name</t>
        </is>
      </c>
      <c r="D4" s="120" t="inlineStr">
        <is>
          <t>Scope of Work</t>
        </is>
      </c>
      <c r="E4" s="120" t="inlineStr">
        <is>
          <t>Responsible</t>
        </is>
      </c>
      <c r="F4" s="120" t="inlineStr">
        <is>
          <t>Capital Plan</t>
        </is>
      </c>
      <c r="G4" s="120" t="inlineStr">
        <is>
          <t>Budget</t>
        </is>
      </c>
      <c r="H4" s="120" t="inlineStr">
        <is>
          <t>Spend</t>
        </is>
      </c>
      <c r="I4" s="120" t="inlineStr">
        <is>
          <t>Remaining</t>
        </is>
      </c>
      <c r="J4" s="120" t="inlineStr">
        <is>
          <t>% Spent</t>
        </is>
      </c>
      <c r="K4" s="120" t="inlineStr">
        <is>
          <t>Draws 
Remaining</t>
        </is>
      </c>
      <c r="L4" s="120" t="inlineStr">
        <is>
          <t>Project %</t>
        </is>
      </c>
      <c r="M4" s="120" t="inlineStr">
        <is>
          <t>Budget Notes</t>
        </is>
      </c>
      <c r="N4" s="120" t="inlineStr">
        <is>
          <t>Vendor</t>
        </is>
      </c>
      <c r="O4" s="120" t="inlineStr">
        <is>
          <t>Status</t>
        </is>
      </c>
      <c r="P4" s="120" t="inlineStr">
        <is>
          <t>Status 
Comments</t>
        </is>
      </c>
      <c r="Q4" s="120" t="inlineStr">
        <is>
          <t>Capital
Year</t>
        </is>
      </c>
      <c r="R4" s="120" t="inlineStr">
        <is>
          <t>Mandate</t>
        </is>
      </c>
      <c r="S4" s="120" t="inlineStr">
        <is>
          <t>Lender Due Date</t>
        </is>
      </c>
    </row>
    <row r="5">
      <c r="A5" t="n">
        <v>70</v>
      </c>
      <c r="B5" t="inlineStr">
        <is>
          <t>51080-00</t>
        </is>
      </c>
      <c r="C5" t="inlineStr">
        <is>
          <t>Exterior paint</t>
        </is>
      </c>
      <c r="D5" s="40" t="inlineStr">
        <is>
          <t>PNA - Paint Exteriors</t>
        </is>
      </c>
      <c r="E5" s="121" t="inlineStr">
        <is>
          <t>GC</t>
        </is>
      </c>
      <c r="F5" t="inlineStr">
        <is>
          <t>Year 3</t>
        </is>
      </c>
      <c r="G5" s="3" t="n">
        <v>357000</v>
      </c>
      <c r="H5" s="3" t="n">
        <v>0</v>
      </c>
      <c r="I5" s="3">
        <f>G5-H5</f>
        <v/>
      </c>
      <c r="J5" s="99">
        <f>IF(G5=0,0,H5/G5)</f>
        <v/>
      </c>
      <c r="K5" s="122" t="n">
        <v>4</v>
      </c>
      <c r="L5" s="99">
        <f>MIN(J5,1)</f>
        <v/>
      </c>
      <c r="M5" t="inlineStr">
        <is>
          <t>PNA - Paint Exteriors</t>
        </is>
      </c>
      <c r="N5">
        <f>IF(E5="GC","1st Call","Other")</f>
        <v/>
      </c>
      <c r="O5">
        <f>IF(L5&gt;=1,"Complete",IF(L5&gt;0,"In Progress","Not Started"))</f>
        <v/>
      </c>
      <c r="Q5">
        <f>IFERROR(MID($A$1,FIND(" acq",$A$1)-4,4)*1,"")</f>
        <v/>
      </c>
    </row>
    <row r="6">
      <c r="A6" s="123" t="n">
        <v>19</v>
      </c>
      <c r="B6" s="123" t="inlineStr">
        <is>
          <t>51053-00</t>
        </is>
      </c>
      <c r="C6" s="123" t="inlineStr">
        <is>
          <t xml:space="preserve">Asphalt seal coating </t>
        </is>
      </c>
      <c r="D6" s="124" t="inlineStr">
        <is>
          <t>PNA - Seal / Crack Fill</t>
        </is>
      </c>
      <c r="E6" s="125" t="inlineStr">
        <is>
          <t>GC</t>
        </is>
      </c>
      <c r="F6" s="123" t="inlineStr">
        <is>
          <t>Year 1</t>
        </is>
      </c>
      <c r="G6" s="126" t="n">
        <v>266800</v>
      </c>
      <c r="H6" s="126" t="n">
        <v>0</v>
      </c>
      <c r="I6" s="126">
        <f>G6-H6</f>
        <v/>
      </c>
      <c r="J6" s="127">
        <f>IF(G6=0,0,H6/G6)</f>
        <v/>
      </c>
      <c r="K6" s="128" t="n">
        <v>4</v>
      </c>
      <c r="L6" s="127">
        <f>MIN(J6,1)</f>
        <v/>
      </c>
      <c r="M6" s="123" t="inlineStr">
        <is>
          <t>PNA - Seal / Crack Fill</t>
        </is>
      </c>
      <c r="N6" s="123">
        <f>IF(E6="GC","1st Call","Other")</f>
        <v/>
      </c>
      <c r="O6" s="123">
        <f>IF(L6&gt;=1,"Complete",IF(L6&gt;0,"In Progress","Not Started"))</f>
        <v/>
      </c>
      <c r="P6" s="123" t="n"/>
      <c r="Q6" s="123">
        <f>IFERROR(MID($A$1,FIND(" acq",$A$1)-4,4)*1,"")</f>
        <v/>
      </c>
    </row>
    <row r="7">
      <c r="A7" t="n">
        <v>33</v>
      </c>
      <c r="B7" t="inlineStr">
        <is>
          <t>51050-00</t>
        </is>
      </c>
      <c r="C7" t="inlineStr">
        <is>
          <t>Install Wheel Stops at All Parking</t>
        </is>
      </c>
      <c r="D7" s="40" t="inlineStr">
        <is>
          <t>PNA - Install Wheel Stops (6' Concrete)</t>
        </is>
      </c>
      <c r="E7" s="121" t="inlineStr">
        <is>
          <t>GC</t>
        </is>
      </c>
      <c r="F7" t="inlineStr">
        <is>
          <t>Year 1</t>
        </is>
      </c>
      <c r="G7" s="3" t="n">
        <v>62800</v>
      </c>
      <c r="H7" s="3" t="n">
        <v>0</v>
      </c>
      <c r="I7" s="3">
        <f>G7-H7</f>
        <v/>
      </c>
      <c r="J7" s="99">
        <f>IF(G7=0,0,H7/G7)</f>
        <v/>
      </c>
      <c r="K7" s="122" t="n">
        <v>4</v>
      </c>
      <c r="L7" s="99">
        <f>MIN(J7,1)</f>
        <v/>
      </c>
      <c r="M7" t="inlineStr">
        <is>
          <t>PNA - Install Wheel Stops (6' Concrete)</t>
        </is>
      </c>
      <c r="N7">
        <f>IF(E7="GC","1st Call","Other")</f>
        <v/>
      </c>
      <c r="O7">
        <f>IF(L7&gt;=1,"Complete",IF(L7&gt;0,"In Progress","Not Started"))</f>
        <v/>
      </c>
      <c r="Q7">
        <f>IFERROR(MID($A$1,FIND(" acq",$A$1)-4,4)*1,"")</f>
        <v/>
      </c>
    </row>
    <row r="8">
      <c r="A8" s="123" t="n">
        <v>77</v>
      </c>
      <c r="B8" s="123" t="inlineStr">
        <is>
          <t>51990-00</t>
        </is>
      </c>
      <c r="C8" s="123" t="inlineStr">
        <is>
          <t>Pressure wash</t>
        </is>
      </c>
      <c r="D8" s="124" t="inlineStr">
        <is>
          <t>PNA - Pressure Wash Exteriors</t>
        </is>
      </c>
      <c r="E8" s="125" t="inlineStr">
        <is>
          <t>GC</t>
        </is>
      </c>
      <c r="F8" s="123" t="inlineStr">
        <is>
          <t>Year 3</t>
        </is>
      </c>
      <c r="G8" s="126" t="n">
        <v>61200</v>
      </c>
      <c r="H8" s="126" t="n">
        <v>0</v>
      </c>
      <c r="I8" s="126">
        <f>G8-H8</f>
        <v/>
      </c>
      <c r="J8" s="127">
        <f>IF(G8=0,0,H8/G8)</f>
        <v/>
      </c>
      <c r="K8" s="128" t="n">
        <v>4</v>
      </c>
      <c r="L8" s="127">
        <f>MIN(J8,1)</f>
        <v/>
      </c>
      <c r="M8" s="123" t="inlineStr">
        <is>
          <t>PNA - Pressure Wash Exteriors</t>
        </is>
      </c>
      <c r="N8" s="123">
        <f>IF(E8="GC","1st Call","Other")</f>
        <v/>
      </c>
      <c r="O8" s="123">
        <f>IF(L8&gt;=1,"Complete",IF(L8&gt;0,"In Progress","Not Started"))</f>
        <v/>
      </c>
      <c r="P8" s="123" t="n"/>
      <c r="Q8" s="123">
        <f>IFERROR(MID($A$1,FIND(" acq",$A$1)-4,4)*1,"")</f>
        <v/>
      </c>
    </row>
    <row r="9">
      <c r="A9" t="n">
        <v>40</v>
      </c>
      <c r="B9" t="inlineStr">
        <is>
          <t>51992-00</t>
        </is>
      </c>
      <c r="C9" t="inlineStr">
        <is>
          <t>Termite Remediation</t>
        </is>
      </c>
      <c r="D9" s="40" t="inlineStr">
        <is>
          <t>PNA - Termite Remediation</t>
        </is>
      </c>
      <c r="E9" s="129" t="inlineStr">
        <is>
          <t>PMC</t>
        </is>
      </c>
      <c r="F9" t="inlineStr">
        <is>
          <t>Year 1</t>
        </is>
      </c>
      <c r="G9" s="3" t="n">
        <v>58800</v>
      </c>
      <c r="H9" s="3" t="n">
        <v>0</v>
      </c>
      <c r="I9" s="3">
        <f>G9-H9</f>
        <v/>
      </c>
      <c r="J9" s="99">
        <f>IF(G9=0,0,H9/G9)</f>
        <v/>
      </c>
      <c r="K9" s="122" t="inlineStr">
        <is>
          <t>N/A</t>
        </is>
      </c>
      <c r="L9" s="99">
        <f>MIN(J9,1)</f>
        <v/>
      </c>
      <c r="M9" t="inlineStr">
        <is>
          <t>PNA - Termite Remediation</t>
        </is>
      </c>
      <c r="N9">
        <f>IF(E9="GC","1st Call","Other")</f>
        <v/>
      </c>
      <c r="O9">
        <f>IF(L9&gt;=1,"Complete",IF(L9&gt;0,"In Progress","Not Started"))</f>
        <v/>
      </c>
      <c r="Q9">
        <f>IFERROR(MID($A$1,FIND(" acq",$A$1)-4,4)*1,"")</f>
        <v/>
      </c>
    </row>
    <row r="10">
      <c r="A10" s="123" t="n">
        <v>30</v>
      </c>
      <c r="B10" s="123" t="inlineStr">
        <is>
          <t>51045-00</t>
        </is>
      </c>
      <c r="C10" s="123" t="inlineStr">
        <is>
          <t>Tree Trimming</t>
        </is>
      </c>
      <c r="D10" s="124" t="inlineStr">
        <is>
          <t>PNA - Tree Trimming</t>
        </is>
      </c>
      <c r="E10" s="130" t="inlineStr">
        <is>
          <t>PMC</t>
        </is>
      </c>
      <c r="F10" s="123" t="inlineStr">
        <is>
          <t>Year 1</t>
        </is>
      </c>
      <c r="G10" s="126" t="n">
        <v>43200</v>
      </c>
      <c r="H10" s="126" t="n">
        <v>0</v>
      </c>
      <c r="I10" s="126">
        <f>G10-H10</f>
        <v/>
      </c>
      <c r="J10" s="127">
        <f>IF(G10=0,0,H10/G10)</f>
        <v/>
      </c>
      <c r="K10" s="128" t="inlineStr">
        <is>
          <t>N/A</t>
        </is>
      </c>
      <c r="L10" s="127">
        <f>MIN(J10,1)</f>
        <v/>
      </c>
      <c r="M10" s="123" t="inlineStr">
        <is>
          <t>PNA - Tree Trimming</t>
        </is>
      </c>
      <c r="N10" s="123">
        <f>IF(E10="GC","1st Call","Other")</f>
        <v/>
      </c>
      <c r="O10" s="123">
        <f>IF(L10&gt;=1,"Complete",IF(L10&gt;0,"In Progress","Not Started"))</f>
        <v/>
      </c>
      <c r="P10" s="123" t="n"/>
      <c r="Q10" s="123">
        <f>IFERROR(MID($A$1,FIND(" acq",$A$1)-4,4)*1,"")</f>
        <v/>
      </c>
    </row>
    <row r="11">
      <c r="A11" t="n">
        <v>102</v>
      </c>
      <c r="B11" t="inlineStr">
        <is>
          <t>51141-00</t>
        </is>
      </c>
      <c r="C11" t="inlineStr">
        <is>
          <t>Wall pack lighting</t>
        </is>
      </c>
      <c r="D11" s="40" t="inlineStr">
        <is>
          <t>PNA - Replace Wall Pack / Carport Lighting w/ LED</t>
        </is>
      </c>
      <c r="E11" s="121" t="inlineStr">
        <is>
          <t>GC</t>
        </is>
      </c>
      <c r="F11" t="inlineStr">
        <is>
          <t>Year 1</t>
        </is>
      </c>
      <c r="G11" s="3" t="n">
        <v>39900</v>
      </c>
      <c r="H11" s="3" t="n">
        <v>0</v>
      </c>
      <c r="I11" s="3">
        <f>G11-H11</f>
        <v/>
      </c>
      <c r="J11" s="99">
        <f>IF(G11=0,0,H11/G11)</f>
        <v/>
      </c>
      <c r="K11" s="122" t="n">
        <v>4</v>
      </c>
      <c r="L11" s="99">
        <f>MIN(J11,1)</f>
        <v/>
      </c>
      <c r="M11" t="inlineStr">
        <is>
          <t>PNA - Replace Wall Pack / Carport Lighting w/ LED</t>
        </is>
      </c>
      <c r="N11">
        <f>IF(E11="GC","1st Call","Other")</f>
        <v/>
      </c>
      <c r="O11">
        <f>IF(L11&gt;=1,"Complete",IF(L11&gt;0,"In Progress","Not Started"))</f>
        <v/>
      </c>
      <c r="Q11">
        <f>IFERROR(MID($A$1,FIND(" acq",$A$1)-4,4)*1,"")</f>
        <v/>
      </c>
    </row>
    <row r="12">
      <c r="A12" s="123" t="n">
        <v>29</v>
      </c>
      <c r="B12" s="123" t="inlineStr">
        <is>
          <t>51045-00</t>
        </is>
      </c>
      <c r="C12" s="123" t="inlineStr">
        <is>
          <t>Landscape Cleanup &amp; Enhancements</t>
        </is>
      </c>
      <c r="D12" s="124" t="inlineStr">
        <is>
          <t>PNA - Landscape Enhancements &amp; Repair</t>
        </is>
      </c>
      <c r="E12" s="130" t="inlineStr">
        <is>
          <t>PMC</t>
        </is>
      </c>
      <c r="F12" s="123" t="inlineStr">
        <is>
          <t>Year 1</t>
        </is>
      </c>
      <c r="G12" s="126" t="n">
        <v>20000</v>
      </c>
      <c r="H12" s="126" t="n">
        <v>0</v>
      </c>
      <c r="I12" s="126">
        <f>G12-H12</f>
        <v/>
      </c>
      <c r="J12" s="127">
        <f>IF(G12=0,0,H12/G12)</f>
        <v/>
      </c>
      <c r="K12" s="128" t="inlineStr">
        <is>
          <t>N/A</t>
        </is>
      </c>
      <c r="L12" s="127">
        <f>MIN(J12,1)</f>
        <v/>
      </c>
      <c r="M12" s="123" t="inlineStr">
        <is>
          <t>PNA - Landscape Enhancements &amp; Repair</t>
        </is>
      </c>
      <c r="N12" s="123">
        <f>IF(E12="GC","1st Call","Other")</f>
        <v/>
      </c>
      <c r="O12" s="123">
        <f>IF(L12&gt;=1,"Complete",IF(L12&gt;0,"In Progress","Not Started"))</f>
        <v/>
      </c>
      <c r="P12" s="123" t="n"/>
      <c r="Q12" s="123">
        <f>IFERROR(MID($A$1,FIND(" acq",$A$1)-4,4)*1,"")</f>
        <v/>
      </c>
    </row>
    <row r="13">
      <c r="A13" t="n">
        <v>27</v>
      </c>
      <c r="B13" t="inlineStr">
        <is>
          <t>51086-00</t>
        </is>
      </c>
      <c r="C13" t="inlineStr">
        <is>
          <t>Erosion control and drainage</t>
        </is>
      </c>
      <c r="D13" s="40" t="inlineStr">
        <is>
          <t>PNA - Erosion Control and Drainage Repair</t>
        </is>
      </c>
      <c r="E13" s="129" t="inlineStr">
        <is>
          <t>PMC</t>
        </is>
      </c>
      <c r="F13" t="inlineStr">
        <is>
          <t>Year 1</t>
        </is>
      </c>
      <c r="G13" s="3" t="n">
        <v>15000</v>
      </c>
      <c r="H13" s="3" t="n">
        <v>0</v>
      </c>
      <c r="I13" s="3">
        <f>G13-H13</f>
        <v/>
      </c>
      <c r="J13" s="99">
        <f>IF(G13=0,0,H13/G13)</f>
        <v/>
      </c>
      <c r="K13" s="122" t="inlineStr">
        <is>
          <t>N/A</t>
        </is>
      </c>
      <c r="L13" s="99">
        <f>MIN(J13,1)</f>
        <v/>
      </c>
      <c r="M13" t="inlineStr">
        <is>
          <t>PNA - Erosion Control and Drainage Repair</t>
        </is>
      </c>
      <c r="N13">
        <f>IF(E13="GC","1st Call","Other")</f>
        <v/>
      </c>
      <c r="O13">
        <f>IF(L13&gt;=1,"Complete",IF(L13&gt;0,"In Progress","Not Started"))</f>
        <v/>
      </c>
      <c r="Q13">
        <f>IFERROR(MID($A$1,FIND(" acq",$A$1)-4,4)*1,"")</f>
        <v/>
      </c>
    </row>
    <row r="14">
      <c r="A14" s="123" t="n">
        <v>18</v>
      </c>
      <c r="B14" s="123" t="inlineStr">
        <is>
          <t>51050-00</t>
        </is>
      </c>
      <c r="C14" s="123" t="inlineStr">
        <is>
          <t>Parking lot repairs</t>
        </is>
      </c>
      <c r="D14" s="124" t="inlineStr">
        <is>
          <t>PNA - Asphalt Patch (Up to 500 SF)</t>
        </is>
      </c>
      <c r="E14" s="125" t="inlineStr">
        <is>
          <t>GC</t>
        </is>
      </c>
      <c r="F14" s="123" t="inlineStr">
        <is>
          <t>Year 1</t>
        </is>
      </c>
      <c r="G14" s="126" t="n">
        <v>14000</v>
      </c>
      <c r="H14" s="126" t="n">
        <v>0</v>
      </c>
      <c r="I14" s="126">
        <f>G14-H14</f>
        <v/>
      </c>
      <c r="J14" s="127">
        <f>IF(G14=0,0,H14/G14)</f>
        <v/>
      </c>
      <c r="K14" s="128" t="n">
        <v>4</v>
      </c>
      <c r="L14" s="127">
        <f>MIN(J14,1)</f>
        <v/>
      </c>
      <c r="M14" s="123" t="inlineStr">
        <is>
          <t>PNA - Asphalt Patch (Up to 500 SF)</t>
        </is>
      </c>
      <c r="N14" s="123">
        <f>IF(E14="GC","1st Call","Other")</f>
        <v/>
      </c>
      <c r="O14" s="123">
        <f>IF(L14&gt;=1,"Complete",IF(L14&gt;0,"In Progress","Not Started"))</f>
        <v/>
      </c>
      <c r="P14" s="123" t="n"/>
      <c r="Q14" s="123">
        <f>IFERROR(MID($A$1,FIND(" acq",$A$1)-4,4)*1,"")</f>
        <v/>
      </c>
    </row>
    <row r="15">
      <c r="A15" t="n">
        <v>71</v>
      </c>
      <c r="B15" t="inlineStr">
        <is>
          <t>51070-00</t>
        </is>
      </c>
      <c r="C15" t="inlineStr">
        <is>
          <t>Repair / replace wood trim</t>
        </is>
      </c>
      <c r="D15" s="40" t="inlineStr">
        <is>
          <t>PNA - Remove / Replace Wood Trim (paint to match)</t>
        </is>
      </c>
      <c r="E15" s="121" t="inlineStr">
        <is>
          <t>GC</t>
        </is>
      </c>
      <c r="F15" t="inlineStr">
        <is>
          <t>Year 3</t>
        </is>
      </c>
      <c r="G15" s="3" t="n">
        <v>11200</v>
      </c>
      <c r="H15" s="3" t="n">
        <v>0</v>
      </c>
      <c r="I15" s="3">
        <f>G15-H15</f>
        <v/>
      </c>
      <c r="J15" s="99">
        <f>IF(G15=0,0,H15/G15)</f>
        <v/>
      </c>
      <c r="K15" s="122" t="n">
        <v>4</v>
      </c>
      <c r="L15" s="99">
        <f>MIN(J15,1)</f>
        <v/>
      </c>
      <c r="M15" t="inlineStr">
        <is>
          <t>PNA - Remove / Replace Wood Trim (paint to match)</t>
        </is>
      </c>
      <c r="N15">
        <f>IF(E15="GC","1st Call","Other")</f>
        <v/>
      </c>
      <c r="O15">
        <f>IF(L15&gt;=1,"Complete",IF(L15&gt;0,"In Progress","Not Started"))</f>
        <v/>
      </c>
      <c r="Q15">
        <f>IFERROR(MID($A$1,FIND(" acq",$A$1)-4,4)*1,"")</f>
        <v/>
      </c>
    </row>
    <row r="16">
      <c r="A16" s="123" t="n">
        <v>31</v>
      </c>
      <c r="B16" s="123" t="inlineStr">
        <is>
          <t>51172-00</t>
        </is>
      </c>
      <c r="C16" s="123" t="inlineStr">
        <is>
          <t>Carports / Garages</t>
        </is>
      </c>
      <c r="D16" s="124" t="inlineStr">
        <is>
          <t>PNA - Repair Carports</t>
        </is>
      </c>
      <c r="E16" s="125" t="inlineStr">
        <is>
          <t>GC</t>
        </is>
      </c>
      <c r="F16" s="123" t="inlineStr">
        <is>
          <t>Year 1</t>
        </is>
      </c>
      <c r="G16" s="126" t="n">
        <v>10500</v>
      </c>
      <c r="H16" s="126" t="n">
        <v>0</v>
      </c>
      <c r="I16" s="126">
        <f>G16-H16</f>
        <v/>
      </c>
      <c r="J16" s="127">
        <f>IF(G16=0,0,H16/G16)</f>
        <v/>
      </c>
      <c r="K16" s="128" t="n">
        <v>4</v>
      </c>
      <c r="L16" s="127">
        <f>MIN(J16,1)</f>
        <v/>
      </c>
      <c r="M16" s="123" t="inlineStr">
        <is>
          <t>PNA - Repair Carports</t>
        </is>
      </c>
      <c r="N16" s="123">
        <f>IF(E16="GC","1st Call","Other")</f>
        <v/>
      </c>
      <c r="O16" s="123">
        <f>IF(L16&gt;=1,"Complete",IF(L16&gt;0,"In Progress","Not Started"))</f>
        <v/>
      </c>
      <c r="P16" s="123" t="n"/>
      <c r="Q16" s="123">
        <f>IFERROR(MID($A$1,FIND(" acq",$A$1)-4,4)*1,"")</f>
        <v/>
      </c>
    </row>
    <row r="17">
      <c r="A17" t="n">
        <v>32</v>
      </c>
      <c r="B17" t="inlineStr">
        <is>
          <t>51163-00</t>
        </is>
      </c>
      <c r="C17" t="inlineStr">
        <is>
          <t>Dumpster enclosures</t>
        </is>
      </c>
      <c r="D17" s="40" t="inlineStr">
        <is>
          <t>PNA - Repair Dumpster Enclosures</t>
        </is>
      </c>
      <c r="E17" s="121" t="inlineStr">
        <is>
          <t>GC</t>
        </is>
      </c>
      <c r="F17" t="inlineStr">
        <is>
          <t>Year 1</t>
        </is>
      </c>
      <c r="G17" s="3" t="n">
        <v>7500</v>
      </c>
      <c r="H17" s="3" t="n">
        <v>0</v>
      </c>
      <c r="I17" s="3">
        <f>G17-H17</f>
        <v/>
      </c>
      <c r="J17" s="99">
        <f>IF(G17=0,0,H17/G17)</f>
        <v/>
      </c>
      <c r="K17" s="122" t="n">
        <v>4</v>
      </c>
      <c r="L17" s="99">
        <f>MIN(J17,1)</f>
        <v/>
      </c>
      <c r="M17" t="inlineStr">
        <is>
          <t>PNA - Repair Dumpster Enclosures</t>
        </is>
      </c>
      <c r="N17">
        <f>IF(E17="GC","1st Call","Other")</f>
        <v/>
      </c>
      <c r="O17">
        <f>IF(L17&gt;=1,"Complete",IF(L17&gt;0,"In Progress","Not Started"))</f>
        <v/>
      </c>
      <c r="Q17">
        <f>IFERROR(MID($A$1,FIND(" acq",$A$1)-4,4)*1,"")</f>
        <v/>
      </c>
    </row>
    <row r="18">
      <c r="A18" s="123" t="n">
        <v>20</v>
      </c>
      <c r="B18" s="123" t="inlineStr">
        <is>
          <t>51053-00</t>
        </is>
      </c>
      <c r="C18" s="123" t="inlineStr">
        <is>
          <t>Stripe parking areas</t>
        </is>
      </c>
      <c r="D18" s="124" t="inlineStr">
        <is>
          <t>PNA - Re-Stripe Parking</t>
        </is>
      </c>
      <c r="E18" s="125" t="inlineStr">
        <is>
          <t>GC</t>
        </is>
      </c>
      <c r="F18" s="123" t="inlineStr">
        <is>
          <t>Year 1</t>
        </is>
      </c>
      <c r="G18" s="126" t="n">
        <v>5723</v>
      </c>
      <c r="H18" s="126" t="n">
        <v>0</v>
      </c>
      <c r="I18" s="126">
        <f>G18-H18</f>
        <v/>
      </c>
      <c r="J18" s="127">
        <f>IF(G18=0,0,H18/G18)</f>
        <v/>
      </c>
      <c r="K18" s="128" t="n">
        <v>4</v>
      </c>
      <c r="L18" s="127">
        <f>MIN(J18,1)</f>
        <v/>
      </c>
      <c r="M18" s="123" t="inlineStr">
        <is>
          <t>PNA - Re-Stripe Parking</t>
        </is>
      </c>
      <c r="N18" s="123">
        <f>IF(E18="GC","1st Call","Other")</f>
        <v/>
      </c>
      <c r="O18" s="123">
        <f>IF(L18&gt;=1,"Complete",IF(L18&gt;0,"In Progress","Not Started"))</f>
        <v/>
      </c>
      <c r="P18" s="123" t="n"/>
      <c r="Q18" s="123">
        <f>IFERROR(MID($A$1,FIND(" acq",$A$1)-4,4)*1,"")</f>
        <v/>
      </c>
    </row>
    <row r="19">
      <c r="A19" t="n">
        <v>25</v>
      </c>
      <c r="B19" t="inlineStr">
        <is>
          <t>51076-00</t>
        </is>
      </c>
      <c r="C19" t="inlineStr">
        <is>
          <t>Site perimeter fencing</t>
        </is>
      </c>
      <c r="D19" s="40" t="inlineStr">
        <is>
          <t>PNA - Repair CMU Block Fencing (Hollow Cells)</t>
        </is>
      </c>
      <c r="E19" s="121" t="inlineStr">
        <is>
          <t>GC</t>
        </is>
      </c>
      <c r="F19" t="inlineStr">
        <is>
          <t>Year 1</t>
        </is>
      </c>
      <c r="G19" s="3" t="n">
        <v>3750</v>
      </c>
      <c r="H19" s="3" t="n">
        <v>0</v>
      </c>
      <c r="I19" s="3">
        <f>G19-H19</f>
        <v/>
      </c>
      <c r="J19" s="99">
        <f>IF(G19=0,0,H19/G19)</f>
        <v/>
      </c>
      <c r="K19" s="122" t="n">
        <v>4</v>
      </c>
      <c r="L19" s="99">
        <f>MIN(J19,1)</f>
        <v/>
      </c>
      <c r="M19" t="inlineStr">
        <is>
          <t>PNA - Repair CMU Block Fencing (Hollow Cells)</t>
        </is>
      </c>
      <c r="N19">
        <f>IF(E19="GC","1st Call","Other")</f>
        <v/>
      </c>
      <c r="O19">
        <f>IF(L19&gt;=1,"Complete",IF(L19&gt;0,"In Progress","Not Started"))</f>
        <v/>
      </c>
      <c r="Q19">
        <f>IFERROR(MID($A$1,FIND(" acq",$A$1)-4,4)*1,"")</f>
        <v/>
      </c>
    </row>
    <row r="20">
      <c r="A20" s="123" t="n">
        <v>22</v>
      </c>
      <c r="B20" s="123" t="inlineStr">
        <is>
          <t>51091-00</t>
        </is>
      </c>
      <c r="C20" s="123" t="inlineStr">
        <is>
          <t>Sidewalks and curbs</t>
        </is>
      </c>
      <c r="D20" s="124" t="inlineStr">
        <is>
          <t>PNA - Repair Sidewalks / Curbs (Up to 100 SF)</t>
        </is>
      </c>
      <c r="E20" s="125" t="inlineStr">
        <is>
          <t>GC</t>
        </is>
      </c>
      <c r="F20" s="123" t="inlineStr">
        <is>
          <t>Year 1</t>
        </is>
      </c>
      <c r="G20" s="126" t="n">
        <v>3500</v>
      </c>
      <c r="H20" s="126" t="n">
        <v>0</v>
      </c>
      <c r="I20" s="126">
        <f>G20-H20</f>
        <v/>
      </c>
      <c r="J20" s="127">
        <f>IF(G20=0,0,H20/G20)</f>
        <v/>
      </c>
      <c r="K20" s="128" t="n">
        <v>4</v>
      </c>
      <c r="L20" s="127">
        <f>MIN(J20,1)</f>
        <v/>
      </c>
      <c r="M20" s="123" t="inlineStr">
        <is>
          <t>PNA - Repair Sidewalks / Curbs (Up to 100 SF)</t>
        </is>
      </c>
      <c r="N20" s="123">
        <f>IF(E20="GC","1st Call","Other")</f>
        <v/>
      </c>
      <c r="O20" s="123">
        <f>IF(L20&gt;=1,"Complete",IF(L20&gt;0,"In Progress","Not Started"))</f>
        <v/>
      </c>
      <c r="P20" s="123" t="n"/>
      <c r="Q20" s="123">
        <f>IFERROR(MID($A$1,FIND(" acq",$A$1)-4,4)*1,"")</f>
        <v/>
      </c>
    </row>
    <row r="21">
      <c r="A21" t="n">
        <v>75</v>
      </c>
      <c r="B21" t="inlineStr">
        <is>
          <t>51073-00</t>
        </is>
      </c>
      <c r="C21" t="inlineStr">
        <is>
          <t>Storage room doors</t>
        </is>
      </c>
      <c r="D21" s="40" t="inlineStr">
        <is>
          <t>PNA - Replace Storage Room Doors (3068 HCWD)</t>
        </is>
      </c>
      <c r="E21" s="121" t="inlineStr">
        <is>
          <t>GC</t>
        </is>
      </c>
      <c r="F21" t="inlineStr">
        <is>
          <t>Year 1</t>
        </is>
      </c>
      <c r="G21" s="3" t="n">
        <v>1100</v>
      </c>
      <c r="H21" s="3" t="n">
        <v>0</v>
      </c>
      <c r="I21" s="3">
        <f>G21-H21</f>
        <v/>
      </c>
      <c r="J21" s="99">
        <f>IF(G21=0,0,H21/G21)</f>
        <v/>
      </c>
      <c r="K21" s="122" t="n">
        <v>4</v>
      </c>
      <c r="L21" s="99">
        <f>MIN(J21,1)</f>
        <v/>
      </c>
      <c r="M21" t="inlineStr">
        <is>
          <t>PNA - Replace Storage Room Doors (3068 HCWD)</t>
        </is>
      </c>
      <c r="N21">
        <f>IF(E21="GC","1st Call","Other")</f>
        <v/>
      </c>
      <c r="O21">
        <f>IF(L21&gt;=1,"Complete",IF(L21&gt;0,"In Progress","Not Started"))</f>
        <v/>
      </c>
      <c r="Q21">
        <f>IFERROR(MID($A$1,FIND(" acq",$A$1)-4,4)*1,"")</f>
        <v/>
      </c>
    </row>
    <row r="22"/>
    <row r="23">
      <c r="C23" s="107" t="inlineStr">
        <is>
          <t>PROJECTS subtotal (excl. contingency/CM fee)</t>
        </is>
      </c>
      <c r="G23" s="108">
        <f>SUM(G5:G21)</f>
        <v/>
      </c>
      <c r="H23" s="108">
        <f>SUM(H5:H21)</f>
        <v/>
      </c>
      <c r="I23" s="108">
        <f>SUM(I5:I21)</f>
        <v/>
      </c>
      <c r="J23" s="99">
        <f>IF(G23=0,0,H23/G23)</f>
        <v/>
      </c>
      <c r="L23" s="99">
        <f>MIN(J23,1)</f>
        <v/>
      </c>
      <c r="O23">
        <f>IF(L23&gt;=1,"Complete",IF(L23&gt;0,"In Progress","Not Started"))</f>
        <v/>
      </c>
    </row>
    <row r="24"/>
    <row r="25">
      <c r="A25" t="n">
        <v>171</v>
      </c>
      <c r="B25" t="inlineStr">
        <is>
          <t>51190-00</t>
        </is>
      </c>
      <c r="C25" t="inlineStr">
        <is>
          <t>Construction Management Fee</t>
        </is>
      </c>
      <c r="D25" s="40" t="inlineStr">
        <is>
          <t>CM Fees</t>
        </is>
      </c>
      <c r="E25" s="129" t="inlineStr">
        <is>
          <t>CMF</t>
        </is>
      </c>
      <c r="F25" s="102" t="inlineStr">
        <is>
          <t>CM Fee</t>
        </is>
      </c>
      <c r="G25" s="3" t="n">
        <v>51554</v>
      </c>
      <c r="H25" s="3" t="n">
        <v>0</v>
      </c>
      <c r="I25" s="3">
        <f>G25-H25</f>
        <v/>
      </c>
      <c r="J25" s="99">
        <f>IF(G25=0,0,H25/G25)</f>
        <v/>
      </c>
      <c r="K25" s="122" t="inlineStr">
        <is>
          <t>N/A</t>
        </is>
      </c>
      <c r="L25" s="99">
        <f>MIN(J25,1)</f>
        <v/>
      </c>
      <c r="M25" t="inlineStr">
        <is>
          <t>CM Fees</t>
        </is>
      </c>
      <c r="N25">
        <f>IF(E25="GC","1st Call","Other")</f>
        <v/>
      </c>
      <c r="O25">
        <f>IF(L25&gt;=1,"Complete",IF(L25&gt;0,"In Progress","Not Started"))</f>
        <v/>
      </c>
      <c r="Q25">
        <f>IFERROR(MID($A$1,FIND(" acq",$A$1)-4,4)*1,"")</f>
        <v/>
      </c>
    </row>
    <row r="26">
      <c r="A26" t="n">
        <v>170</v>
      </c>
      <c r="B26" t="inlineStr">
        <is>
          <t>51990-00</t>
        </is>
      </c>
      <c r="C26" t="inlineStr">
        <is>
          <t>Contingency</t>
        </is>
      </c>
      <c r="D26" s="40" t="inlineStr">
        <is>
          <t>Contingency Amount</t>
        </is>
      </c>
      <c r="E26" s="129" t="inlineStr">
        <is>
          <t>CON</t>
        </is>
      </c>
      <c r="F26" s="102" t="inlineStr">
        <is>
          <t>Contingency</t>
        </is>
      </c>
      <c r="G26" s="3" t="n">
        <v>49099</v>
      </c>
      <c r="H26" s="3" t="n">
        <v>0</v>
      </c>
      <c r="I26" s="3">
        <f>G26-H26</f>
        <v/>
      </c>
      <c r="J26" s="99">
        <f>IF(G26=0,0,H26/G26)</f>
        <v/>
      </c>
      <c r="K26" s="122" t="inlineStr">
        <is>
          <t>N/A</t>
        </is>
      </c>
      <c r="L26" s="99">
        <f>MIN(J26,1)</f>
        <v/>
      </c>
      <c r="M26" t="inlineStr">
        <is>
          <t>Contingency Amount</t>
        </is>
      </c>
      <c r="N26">
        <f>IF(E26="GC","1st Call","Other")</f>
        <v/>
      </c>
      <c r="O26">
        <f>IF(L26&gt;=1,"Complete",IF(L26&gt;0,"In Progress","Not Started"))</f>
        <v/>
      </c>
      <c r="Q26">
        <f>IFERROR(MID($A$1,FIND(" acq",$A$1)-4,4)*1,"")</f>
        <v/>
      </c>
    </row>
  </sheetData>
  <dataValidations count="3">
    <dataValidation sqref="K5:K26" showDropDown="0" showInputMessage="0" showErrorMessage="0" allowBlank="1" type="list">
      <formula1>"4, 3, 2, 1, 0, N/A"</formula1>
    </dataValidation>
    <dataValidation sqref="N5:N21" showDropDown="0" showInputMessage="0" showErrorMessage="0" allowBlank="1" type="list">
      <formula1>"1st Call, Other"</formula1>
    </dataValidation>
    <dataValidation sqref="O5:O26" showDropDown="0" showInputMessage="0" showErrorMessage="0" allowBlank="1" type="list">
      <formula1>"Scoping, Not Started, Scheduling, Bidding, In Progress, Completed"</formula1>
    </dataValidation>
  </dataValidations>
  <hyperlinks>
    <hyperlink xmlns:r="http://schemas.openxmlformats.org/officeDocument/2006/relationships" ref="A2"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2026-07-12T01:28:25Z</dcterms:created>
  <dcterms:modified xmlns:dcterms="http://purl.org/dc/terms/" xmlns:xsi="http://www.w3.org/2001/XMLSchema-instance" xsi:type="dcterms:W3CDTF">2026-08-26T14:31:10Z</dcterms:modified>
  <cp:lastModifiedBy>Adam Khalil</cp:lastModifiedBy>
</cp:coreProperties>
</file>